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<sst xmlns="http://schemas.openxmlformats.org/spreadsheetml/2006/main" count="579" uniqueCount="176">
  <si>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</si>
  <si>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</si>
  <si>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</si>
  <si>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</si>
  <si>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</si>
  <si>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</si>
  <si>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</si>
  <si>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</si>
  <si>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</si>
  <si>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</si>
  <si>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</si>
  <si>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</si>
  <si>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</si>
  <si>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</si>
  <si>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</si>
  <si>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</si>
  <si>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</si>
  <si>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</si>
  <si>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</si>
  <si>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</si>
  <si>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</si>
  <si>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</si>
  <si>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</si>
  <si>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</si>
  <si>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</si>
  <si>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</si>
  <si>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</si>
  <si>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</si>
  <si>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</si>
  <si>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</si>
  <si>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</si>
  <si>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</si>
  <si>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</si>
  <si>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</si>
  <si>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</si>
  <si>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</si>
  <si>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</si>
  <si>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</si>
  <si>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</si>
  <si>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</si>
  <si>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</si>
  <si>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</si>
  <si>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</si>
  <si>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</si>
  <si>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</si>
  <si>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</si>
  <si>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</si>
  <si>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</si>
  <si>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</si>
  <si>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</si>
  <si>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</si>
  <si>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</si>
  <si>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</si>
  <si>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</si>
  <si>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</si>
  <si>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</si>
  <si>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</si>
  <si>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</si>
  <si>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</si>
  <si>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</si>
  <si>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</si>
  <si>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</si>
  <si>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</si>
  <si>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</si>
  <si>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no.23</t>
  </si>
  <si>
    <t>item no.24</t>
  </si>
  <si>
    <t>item no.25</t>
  </si>
  <si>
    <t>item no.26</t>
  </si>
  <si>
    <t>item no.27</t>
  </si>
  <si>
    <t>item no.29</t>
  </si>
  <si>
    <t>item no.30</t>
  </si>
  <si>
    <t>item no.31</t>
  </si>
  <si>
    <t>item no.32</t>
  </si>
  <si>
    <t>item no.33</t>
  </si>
  <si>
    <t>item no.34</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</si>
  <si>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</si>
  <si>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</si>
  <si>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</si>
  <si>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</si>
  <si>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</si>
  <si>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</si>
  <si>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</si>
  <si>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</si>
  <si>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</si>
  <si>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</si>
  <si>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</si>
  <si>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</si>
  <si>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</si>
  <si>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</si>
  <si>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</si>
  <si>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</si>
  <si>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</si>
  <si>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</si>
  <si>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</si>
  <si>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</si>
  <si>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</si>
  <si>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no.58</t>
  </si>
  <si>
    <t>item no.59</t>
  </si>
  <si>
    <t>item no.60</t>
  </si>
  <si>
    <t>item no.61</t>
  </si>
  <si>
    <t xml:space="preserve">3 x 1.5 sq. mm </t>
  </si>
  <si>
    <t xml:space="preserve">3 x 4 sq. mm </t>
  </si>
  <si>
    <t>Nos.</t>
  </si>
  <si>
    <t>item no.62</t>
  </si>
  <si>
    <t>item no.63</t>
  </si>
  <si>
    <t>item no.64</t>
  </si>
  <si>
    <t>item no.65</t>
  </si>
  <si>
    <t>item no.66</t>
  </si>
  <si>
    <t>item no.67</t>
  </si>
  <si>
    <t>item no.68</t>
  </si>
  <si>
    <t xml:space="preserve">Supplying and drawing following sizes of FRLS PVC insulated copper conductor, single core cable in the existing surface/ recessed steel/ PVC conduit as required. </t>
  </si>
  <si>
    <t>3 x 10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</si>
  <si>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</si>
  <si>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</si>
  <si>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</si>
  <si>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</si>
  <si>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</si>
  <si>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</si>
  <si>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</si>
  <si>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</si>
  <si>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</si>
  <si>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</si>
  <si>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</si>
  <si>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</si>
  <si>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</si>
  <si>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</si>
  <si>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</si>
  <si>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</si>
  <si>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</si>
  <si>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</si>
  <si>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</si>
  <si>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</si>
  <si>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</si>
  <si>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</si>
  <si>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</si>
  <si>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</si>
  <si>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</si>
  <si>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</si>
  <si>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</si>
  <si>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and neutral 5 A to 32 A</t>
  </si>
  <si>
    <t>Triple pole (40A-63A)</t>
  </si>
  <si>
    <t>Four Pole (40A-63A)</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</si>
  <si>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</si>
  <si>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</si>
  <si>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</si>
  <si>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</si>
  <si>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4 way (4 +12), Double door </t>
  </si>
  <si>
    <t>S&amp;F, Copper tube / reducer/ lug  terminals suitable for following size of conductor.</t>
  </si>
  <si>
    <t>6 /10/16 Sq.mm.</t>
  </si>
  <si>
    <t xml:space="preserve">Chemical Earthing with GI earth electrode 50 mm dia x 3 Mtr length with full GI strip including earth enhancing compound and RCC precast PIT cover and earthing pit etc as reqd. </t>
  </si>
  <si>
    <t xml:space="preserve">Providing and fixing 25 mm X 5 mm G.l. strip on surface or in recess for connections etc. as required. </t>
  </si>
  <si>
    <t xml:space="preserve"> On Surface</t>
  </si>
  <si>
    <t xml:space="preserve">Supplying and making end termination with brass compression gland and aluminium lugs for following size of PVC insulated and PVC sheathed / XLPE aluminium conductor cable of 1.1 KV grade as required. </t>
  </si>
  <si>
    <t>Metre</t>
  </si>
  <si>
    <t>Meter</t>
  </si>
  <si>
    <t xml:space="preserve">No.  </t>
  </si>
  <si>
    <t>No.</t>
  </si>
  <si>
    <t>Tender Inviting Authority: DOIP, IIT Kanpur</t>
  </si>
  <si>
    <t>6 x 16 sq.mm.</t>
  </si>
  <si>
    <t>flat junction</t>
  </si>
  <si>
    <t>S &amp; F following size of steel flexible pipe along with the accessories on surface etc as required</t>
  </si>
  <si>
    <t>25 mm</t>
  </si>
  <si>
    <t>32 mm</t>
  </si>
  <si>
    <t xml:space="preserve">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 </t>
  </si>
  <si>
    <t xml:space="preserve">300 mm width X 50 mm depth X 1.6 mm thickness </t>
  </si>
  <si>
    <t xml:space="preserve">25 mm </t>
  </si>
  <si>
    <t>Supply and installation of 400mm sweep AC 230/250 volts, 50 Hz wall mounting revolving fan with brackets etc complete.</t>
  </si>
  <si>
    <t>S &amp; F metal enclosure suitable for DP/TPN  MCB / DP ELCB on surface or recessed etc as reqd.</t>
  </si>
  <si>
    <t>Supplying and laying of one no. 3.5 x  150.0 sqmm PVC insulated, XLPE steel armoured aluminium conductor power cable of grade 1.1 kV  as required complete in following manners.</t>
  </si>
  <si>
    <t xml:space="preserve">3½ X 150 sq. mm (50mm) </t>
  </si>
  <si>
    <t xml:space="preserve">200 A,36KA,FPMCCB </t>
  </si>
  <si>
    <t xml:space="preserve">Supplying and fixing single pole blanking plate in the existing MCB DB complete etc. as required. </t>
  </si>
  <si>
    <t>Supplying and fixing of following ways surface/ recess mounting, vertical type, 415 volts, incomer TPN MCCB distribution board of sheet steel, dust protected, duly powder painted, inclusive of 200 amps tinned copper bus bar, common neutral link, earth bar, din bar for mounting MCB's (but without MCB's and incomer ) as required . (Note : Vertical type MCB TPDB is normally used where 3 phase outlets are required.)</t>
  </si>
  <si>
    <t>8 way , Double door</t>
  </si>
  <si>
    <t>Name of Work: Providing and making additional power and network points with other associated works in various rooms of ESB-III Building, IIT Kanpur</t>
  </si>
  <si>
    <t>NIT No:   Electrical/19/12/2023-1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</si>
</sst>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62" fillId="0" borderId="14" xfId="0" applyFont="1" applyFill="1" applyBorder="1" applyAlignment="1">
      <alignment horizontal="left" vertical="top"/>
    </xf>
    <xf numFmtId="0" fontId="63" fillId="0" borderId="16" xfId="0" applyFont="1" applyFill="1" applyBorder="1" applyAlignment="1">
      <alignment horizontal="justify" vertical="top" wrapText="1"/>
    </xf>
    <xf numFmtId="0" fontId="63" fillId="0" borderId="14" xfId="0" applyFont="1" applyFill="1" applyBorder="1" applyAlignment="1">
      <alignment horizontal="justify" vertical="top" wrapText="1"/>
    </xf>
    <xf numFmtId="0" fontId="7" fillId="0" borderId="17" xfId="59" applyNumberFormat="1" applyFont="1" applyFill="1" applyBorder="1" applyAlignment="1">
      <alignment horizontal="left" vertical="top"/>
      <protection/>
    </xf>
    <xf numFmtId="0" fontId="7" fillId="0" borderId="18" xfId="59" applyNumberFormat="1" applyFont="1" applyFill="1" applyBorder="1" applyAlignment="1">
      <alignment horizontal="left" vertical="top"/>
      <protection/>
    </xf>
    <xf numFmtId="0" fontId="15" fillId="0" borderId="19" xfId="56" applyNumberFormat="1" applyFont="1" applyFill="1" applyBorder="1" applyAlignment="1" applyProtection="1">
      <alignment vertical="top"/>
      <protection/>
    </xf>
    <xf numFmtId="0" fontId="16" fillId="0" borderId="20" xfId="59" applyNumberFormat="1" applyFont="1" applyFill="1" applyBorder="1" applyAlignment="1" applyProtection="1">
      <alignment vertical="center" wrapText="1"/>
      <protection locked="0"/>
    </xf>
    <xf numFmtId="0" fontId="17" fillId="33" borderId="20" xfId="59" applyNumberFormat="1" applyFont="1" applyFill="1" applyBorder="1" applyAlignment="1" applyProtection="1">
      <alignment vertical="center" wrapText="1"/>
      <protection locked="0"/>
    </xf>
    <xf numFmtId="10" fontId="18" fillId="33" borderId="20" xfId="66" applyNumberFormat="1" applyFont="1" applyFill="1" applyBorder="1" applyAlignment="1" applyProtection="1">
      <alignment horizontal="center" vertical="center"/>
      <protection locked="0"/>
    </xf>
    <xf numFmtId="0" fontId="15" fillId="0" borderId="20" xfId="59" applyNumberFormat="1" applyFont="1" applyFill="1" applyBorder="1" applyAlignment="1">
      <alignment vertical="top"/>
      <protection/>
    </xf>
    <xf numFmtId="0" fontId="4" fillId="0" borderId="20" xfId="56" applyNumberFormat="1" applyFont="1" applyFill="1" applyBorder="1" applyAlignment="1" applyProtection="1">
      <alignment vertical="top"/>
      <protection/>
    </xf>
    <xf numFmtId="0" fontId="12" fillId="0" borderId="20" xfId="59" applyNumberFormat="1" applyFont="1" applyFill="1" applyBorder="1" applyAlignment="1" applyProtection="1">
      <alignment vertical="center" wrapText="1"/>
      <protection locked="0"/>
    </xf>
    <xf numFmtId="0" fontId="12" fillId="0" borderId="20" xfId="66" applyNumberFormat="1" applyFont="1" applyFill="1" applyBorder="1" applyAlignment="1" applyProtection="1">
      <alignment vertical="center" wrapText="1"/>
      <protection locked="0"/>
    </xf>
    <xf numFmtId="0" fontId="16" fillId="0" borderId="20" xfId="59" applyNumberFormat="1" applyFont="1" applyFill="1" applyBorder="1" applyAlignment="1" applyProtection="1">
      <alignment vertical="center" wrapText="1"/>
      <protection/>
    </xf>
    <xf numFmtId="2" fontId="19" fillId="0" borderId="21" xfId="59" applyNumberFormat="1" applyFont="1" applyFill="1" applyBorder="1" applyAlignment="1">
      <alignment vertical="top"/>
      <protection/>
    </xf>
    <xf numFmtId="2" fontId="14" fillId="0" borderId="22" xfId="59" applyNumberFormat="1" applyFont="1" applyFill="1" applyBorder="1" applyAlignment="1">
      <alignment horizontal="right" vertical="top"/>
      <protection/>
    </xf>
    <xf numFmtId="0" fontId="4" fillId="0" borderId="21"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4" fillId="0" borderId="14" xfId="56" applyNumberFormat="1" applyFont="1" applyFill="1" applyBorder="1" applyAlignment="1">
      <alignment horizontal="center" vertical="top" wrapText="1"/>
      <protection/>
    </xf>
    <xf numFmtId="0" fontId="64" fillId="0" borderId="14" xfId="0" applyFont="1" applyFill="1" applyBorder="1" applyAlignment="1">
      <alignment vertical="center"/>
    </xf>
    <xf numFmtId="0" fontId="64" fillId="0" borderId="14" xfId="0" applyFont="1" applyFill="1" applyBorder="1" applyAlignment="1">
      <alignment vertical="center" wrapText="1"/>
    </xf>
    <xf numFmtId="171" fontId="64" fillId="0" borderId="14" xfId="42" applyFont="1" applyFill="1" applyBorder="1" applyAlignment="1">
      <alignment vertical="center"/>
    </xf>
    <xf numFmtId="2" fontId="7" fillId="0" borderId="23" xfId="56" applyNumberFormat="1" applyFont="1" applyFill="1" applyBorder="1" applyAlignment="1" applyProtection="1">
      <alignment vertical="center"/>
      <protection locked="0"/>
    </xf>
    <xf numFmtId="2" fontId="7" fillId="0" borderId="11" xfId="56" applyNumberFormat="1" applyFont="1" applyFill="1" applyBorder="1" applyAlignment="1" applyProtection="1">
      <alignment vertical="center"/>
      <protection locked="0"/>
    </xf>
    <xf numFmtId="2" fontId="4" fillId="0" borderId="11" xfId="59" applyNumberFormat="1" applyFont="1" applyFill="1" applyBorder="1" applyAlignment="1">
      <alignment vertical="center"/>
      <protection/>
    </xf>
    <xf numFmtId="2" fontId="4" fillId="0" borderId="11" xfId="56" applyNumberFormat="1" applyFont="1" applyFill="1" applyBorder="1" applyAlignment="1">
      <alignment vertical="center"/>
      <protection/>
    </xf>
    <xf numFmtId="2" fontId="7" fillId="33" borderId="11" xfId="56" applyNumberFormat="1" applyFont="1" applyFill="1" applyBorder="1" applyAlignment="1" applyProtection="1">
      <alignment vertical="center"/>
      <protection locked="0"/>
    </xf>
    <xf numFmtId="2" fontId="7" fillId="0" borderId="11" xfId="56" applyNumberFormat="1" applyFont="1" applyFill="1" applyBorder="1" applyAlignment="1" applyProtection="1">
      <alignment vertical="center" wrapText="1"/>
      <protection locked="0"/>
    </xf>
    <xf numFmtId="2" fontId="7" fillId="0" borderId="12" xfId="56" applyNumberFormat="1" applyFont="1" applyFill="1" applyBorder="1" applyAlignment="1" applyProtection="1">
      <alignment vertical="center" wrapText="1"/>
      <protection locked="0"/>
    </xf>
    <xf numFmtId="2" fontId="7" fillId="0" borderId="14" xfId="59" applyNumberFormat="1" applyFont="1" applyFill="1" applyBorder="1" applyAlignment="1">
      <alignment vertical="center"/>
      <protection/>
    </xf>
    <xf numFmtId="2" fontId="7" fillId="0" borderId="24" xfId="58" applyNumberFormat="1" applyFont="1" applyFill="1" applyBorder="1" applyAlignment="1">
      <alignment vertical="center"/>
      <protection/>
    </xf>
    <xf numFmtId="0" fontId="4" fillId="0" borderId="14" xfId="59" applyNumberFormat="1" applyFont="1" applyFill="1" applyBorder="1" applyAlignment="1">
      <alignment vertical="center" wrapText="1"/>
      <protection/>
    </xf>
    <xf numFmtId="0" fontId="11" fillId="0" borderId="13" xfId="56" applyNumberFormat="1" applyFont="1" applyFill="1" applyBorder="1" applyAlignment="1">
      <alignment horizontal="center" vertical="center"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8"/>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157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174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175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4">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9">
        <v>7</v>
      </c>
      <c r="BB12" s="29">
        <v>54</v>
      </c>
      <c r="BC12" s="29">
        <v>8</v>
      </c>
      <c r="IE12" s="18"/>
      <c r="IF12" s="18"/>
      <c r="IG12" s="18"/>
      <c r="IH12" s="18"/>
      <c r="II12" s="18"/>
    </row>
    <row r="13" spans="1:243" s="17" customFormat="1" ht="18">
      <c r="A13" s="29">
        <v>1</v>
      </c>
      <c r="B13" s="30" t="s">
        <v>60</v>
      </c>
      <c r="C13" s="2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17">
        <v>1</v>
      </c>
      <c r="IB13" s="17" t="s">
        <v>60</v>
      </c>
      <c r="IE13" s="18"/>
      <c r="IF13" s="18"/>
      <c r="IG13" s="18"/>
      <c r="IH13" s="18"/>
      <c r="II13" s="18"/>
    </row>
    <row r="14" spans="1:243" s="17" customFormat="1" ht="63">
      <c r="A14" s="27">
        <v>1.01</v>
      </c>
      <c r="B14" s="32" t="s">
        <v>110</v>
      </c>
      <c r="C14" s="31" t="s">
        <v>43</v>
      </c>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17">
        <v>1.01</v>
      </c>
      <c r="IB14" s="17" t="s">
        <v>110</v>
      </c>
      <c r="IC14" s="17" t="s">
        <v>43</v>
      </c>
      <c r="IE14" s="18"/>
      <c r="IF14" s="18"/>
      <c r="IG14" s="18"/>
      <c r="IH14" s="18"/>
      <c r="II14" s="18"/>
    </row>
    <row r="15" spans="1:243" s="17" customFormat="1" ht="42.75">
      <c r="A15" s="53">
        <v>1.02</v>
      </c>
      <c r="B15" s="33" t="s">
        <v>100</v>
      </c>
      <c r="C15" s="31" t="s">
        <v>44</v>
      </c>
      <c r="D15" s="54">
        <v>1600</v>
      </c>
      <c r="E15" s="55" t="s">
        <v>153</v>
      </c>
      <c r="F15" s="56">
        <v>83.31</v>
      </c>
      <c r="G15" s="57"/>
      <c r="H15" s="58"/>
      <c r="I15" s="59" t="s">
        <v>34</v>
      </c>
      <c r="J15" s="60">
        <f>IF(I15="Less(-)",-1,1)</f>
        <v>1</v>
      </c>
      <c r="K15" s="58" t="s">
        <v>35</v>
      </c>
      <c r="L15" s="58" t="s">
        <v>4</v>
      </c>
      <c r="M15" s="61"/>
      <c r="N15" s="58"/>
      <c r="O15" s="58"/>
      <c r="P15" s="62"/>
      <c r="Q15" s="58"/>
      <c r="R15" s="58"/>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3"/>
      <c r="BA15" s="64">
        <f>ROUND(total_amount_ba($B$2,$D$2,D15,F15,J15,K15,M15),0)</f>
        <v>133296</v>
      </c>
      <c r="BB15" s="65">
        <f>BA15+SUM(N15:AZ15)</f>
        <v>133296</v>
      </c>
      <c r="BC15" s="66" t="str">
        <f>SpellNumber(L15,BB15)</f>
        <v>INR  One Lakh Thirty Three Thousand Two Hundred &amp; Ninety Six  Only</v>
      </c>
      <c r="IA15" s="17">
        <v>1.02</v>
      </c>
      <c r="IB15" s="17" t="s">
        <v>100</v>
      </c>
      <c r="IC15" s="17" t="s">
        <v>44</v>
      </c>
      <c r="ID15" s="17">
        <v>1600</v>
      </c>
      <c r="IE15" s="18" t="s">
        <v>153</v>
      </c>
      <c r="IF15" s="18"/>
      <c r="IG15" s="18"/>
      <c r="IH15" s="18"/>
      <c r="II15" s="18"/>
    </row>
    <row r="16" spans="1:243" s="17" customFormat="1" ht="28.5">
      <c r="A16" s="27">
        <v>1.03</v>
      </c>
      <c r="B16" s="33" t="s">
        <v>101</v>
      </c>
      <c r="C16" s="31" t="s">
        <v>45</v>
      </c>
      <c r="D16" s="54">
        <v>500</v>
      </c>
      <c r="E16" s="55" t="s">
        <v>153</v>
      </c>
      <c r="F16" s="56">
        <v>180.62</v>
      </c>
      <c r="G16" s="57"/>
      <c r="H16" s="58"/>
      <c r="I16" s="59" t="s">
        <v>34</v>
      </c>
      <c r="J16" s="60">
        <f aca="true" t="shared" si="0" ref="J16:J75">IF(I16="Less(-)",-1,1)</f>
        <v>1</v>
      </c>
      <c r="K16" s="58" t="s">
        <v>35</v>
      </c>
      <c r="L16" s="58" t="s">
        <v>4</v>
      </c>
      <c r="M16" s="61"/>
      <c r="N16" s="58"/>
      <c r="O16" s="58"/>
      <c r="P16" s="62"/>
      <c r="Q16" s="58"/>
      <c r="R16" s="58"/>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3"/>
      <c r="BA16" s="64">
        <f aca="true" t="shared" si="1" ref="BA16:BA75">ROUND(total_amount_ba($B$2,$D$2,D16,F16,J16,K16,M16),0)</f>
        <v>90310</v>
      </c>
      <c r="BB16" s="65">
        <f aca="true" t="shared" si="2" ref="BB16:BB75">BA16+SUM(N16:AZ16)</f>
        <v>90310</v>
      </c>
      <c r="BC16" s="66" t="str">
        <f aca="true" t="shared" si="3" ref="BC16:BC75">SpellNumber(L16,BB16)</f>
        <v>INR  Ninety Thousand Three Hundred &amp; Ten  Only</v>
      </c>
      <c r="IA16" s="17">
        <v>1.03</v>
      </c>
      <c r="IB16" s="17" t="s">
        <v>101</v>
      </c>
      <c r="IC16" s="17" t="s">
        <v>45</v>
      </c>
      <c r="ID16" s="17">
        <v>500</v>
      </c>
      <c r="IE16" s="18" t="s">
        <v>153</v>
      </c>
      <c r="IF16" s="18"/>
      <c r="IG16" s="18"/>
      <c r="IH16" s="18"/>
      <c r="II16" s="18"/>
    </row>
    <row r="17" spans="1:243" s="17" customFormat="1" ht="28.5">
      <c r="A17" s="53">
        <v>1.04</v>
      </c>
      <c r="B17" s="33" t="s">
        <v>111</v>
      </c>
      <c r="C17" s="31" t="s">
        <v>46</v>
      </c>
      <c r="D17" s="54">
        <v>200</v>
      </c>
      <c r="E17" s="55" t="s">
        <v>154</v>
      </c>
      <c r="F17" s="56">
        <v>508.55</v>
      </c>
      <c r="G17" s="57"/>
      <c r="H17" s="58"/>
      <c r="I17" s="59" t="s">
        <v>34</v>
      </c>
      <c r="J17" s="60">
        <f t="shared" si="0"/>
        <v>1</v>
      </c>
      <c r="K17" s="58" t="s">
        <v>35</v>
      </c>
      <c r="L17" s="58" t="s">
        <v>4</v>
      </c>
      <c r="M17" s="61"/>
      <c r="N17" s="58"/>
      <c r="O17" s="58"/>
      <c r="P17" s="62"/>
      <c r="Q17" s="58"/>
      <c r="R17" s="58"/>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3"/>
      <c r="BA17" s="64">
        <f t="shared" si="1"/>
        <v>101710</v>
      </c>
      <c r="BB17" s="65">
        <f t="shared" si="2"/>
        <v>101710</v>
      </c>
      <c r="BC17" s="66" t="str">
        <f t="shared" si="3"/>
        <v>INR  One Lakh One Thousand Seven Hundred &amp; Ten  Only</v>
      </c>
      <c r="IA17" s="17">
        <v>1.04</v>
      </c>
      <c r="IB17" s="17" t="s">
        <v>111</v>
      </c>
      <c r="IC17" s="17" t="s">
        <v>46</v>
      </c>
      <c r="ID17" s="17">
        <v>200</v>
      </c>
      <c r="IE17" s="18" t="s">
        <v>154</v>
      </c>
      <c r="IF17" s="18"/>
      <c r="IG17" s="18"/>
      <c r="IH17" s="18"/>
      <c r="II17" s="18"/>
    </row>
    <row r="18" spans="1:243" s="17" customFormat="1" ht="42.75">
      <c r="A18" s="27">
        <v>1.05</v>
      </c>
      <c r="B18" s="33" t="s">
        <v>158</v>
      </c>
      <c r="C18" s="31" t="s">
        <v>51</v>
      </c>
      <c r="D18" s="54">
        <v>250</v>
      </c>
      <c r="E18" s="55" t="s">
        <v>154</v>
      </c>
      <c r="F18" s="56">
        <v>1523.89</v>
      </c>
      <c r="G18" s="57"/>
      <c r="H18" s="58"/>
      <c r="I18" s="59" t="s">
        <v>34</v>
      </c>
      <c r="J18" s="60">
        <f t="shared" si="0"/>
        <v>1</v>
      </c>
      <c r="K18" s="58" t="s">
        <v>35</v>
      </c>
      <c r="L18" s="58" t="s">
        <v>4</v>
      </c>
      <c r="M18" s="61"/>
      <c r="N18" s="58"/>
      <c r="O18" s="58"/>
      <c r="P18" s="62"/>
      <c r="Q18" s="58"/>
      <c r="R18" s="58"/>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64">
        <f t="shared" si="1"/>
        <v>380973</v>
      </c>
      <c r="BB18" s="65">
        <f t="shared" si="2"/>
        <v>380973</v>
      </c>
      <c r="BC18" s="66" t="str">
        <f t="shared" si="3"/>
        <v>INR  Three Lakh Eighty Thousand Nine Hundred &amp; Seventy Three  Only</v>
      </c>
      <c r="IA18" s="17">
        <v>1.05</v>
      </c>
      <c r="IB18" s="17" t="s">
        <v>158</v>
      </c>
      <c r="IC18" s="17" t="s">
        <v>51</v>
      </c>
      <c r="ID18" s="17">
        <v>250</v>
      </c>
      <c r="IE18" s="18" t="s">
        <v>154</v>
      </c>
      <c r="IF18" s="18"/>
      <c r="IG18" s="18"/>
      <c r="IH18" s="18"/>
      <c r="II18" s="18"/>
    </row>
    <row r="19" spans="1:243" s="17" customFormat="1" ht="63">
      <c r="A19" s="53">
        <v>1.06</v>
      </c>
      <c r="B19" s="33" t="s">
        <v>114</v>
      </c>
      <c r="C19" s="31" t="s">
        <v>52</v>
      </c>
      <c r="D19" s="54">
        <v>80</v>
      </c>
      <c r="E19" s="55" t="s">
        <v>154</v>
      </c>
      <c r="F19" s="56">
        <v>227.97</v>
      </c>
      <c r="G19" s="57"/>
      <c r="H19" s="58"/>
      <c r="I19" s="59" t="s">
        <v>34</v>
      </c>
      <c r="J19" s="60">
        <f t="shared" si="0"/>
        <v>1</v>
      </c>
      <c r="K19" s="58" t="s">
        <v>35</v>
      </c>
      <c r="L19" s="58" t="s">
        <v>4</v>
      </c>
      <c r="M19" s="61"/>
      <c r="N19" s="58"/>
      <c r="O19" s="58"/>
      <c r="P19" s="62"/>
      <c r="Q19" s="58"/>
      <c r="R19" s="58"/>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64">
        <f t="shared" si="1"/>
        <v>18238</v>
      </c>
      <c r="BB19" s="65">
        <f t="shared" si="2"/>
        <v>18238</v>
      </c>
      <c r="BC19" s="66" t="str">
        <f t="shared" si="3"/>
        <v>INR  Eighteen Thousand Two Hundred &amp; Thirty Eight  Only</v>
      </c>
      <c r="IA19" s="17">
        <v>1.06</v>
      </c>
      <c r="IB19" s="17" t="s">
        <v>114</v>
      </c>
      <c r="IC19" s="17" t="s">
        <v>52</v>
      </c>
      <c r="ID19" s="17">
        <v>80</v>
      </c>
      <c r="IE19" s="18" t="s">
        <v>154</v>
      </c>
      <c r="IF19" s="18"/>
      <c r="IG19" s="18"/>
      <c r="IH19" s="18"/>
      <c r="II19" s="18"/>
    </row>
    <row r="20" spans="1:243" s="17" customFormat="1" ht="63">
      <c r="A20" s="27">
        <v>1.07</v>
      </c>
      <c r="B20" s="33" t="s">
        <v>115</v>
      </c>
      <c r="C20" s="31" t="s">
        <v>47</v>
      </c>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A20" s="17">
        <v>1.07</v>
      </c>
      <c r="IB20" s="17" t="s">
        <v>115</v>
      </c>
      <c r="IC20" s="17" t="s">
        <v>47</v>
      </c>
      <c r="IE20" s="18"/>
      <c r="IF20" s="18"/>
      <c r="IG20" s="18"/>
      <c r="IH20" s="18"/>
      <c r="II20" s="18"/>
    </row>
    <row r="21" spans="1:243" s="17" customFormat="1" ht="28.5">
      <c r="A21" s="53">
        <v>1.08</v>
      </c>
      <c r="B21" s="33" t="s">
        <v>116</v>
      </c>
      <c r="C21" s="31" t="s">
        <v>53</v>
      </c>
      <c r="D21" s="54">
        <v>12</v>
      </c>
      <c r="E21" s="55" t="s">
        <v>102</v>
      </c>
      <c r="F21" s="56">
        <v>150.81</v>
      </c>
      <c r="G21" s="57"/>
      <c r="H21" s="58"/>
      <c r="I21" s="59" t="s">
        <v>34</v>
      </c>
      <c r="J21" s="60">
        <f t="shared" si="0"/>
        <v>1</v>
      </c>
      <c r="K21" s="58" t="s">
        <v>35</v>
      </c>
      <c r="L21" s="58" t="s">
        <v>4</v>
      </c>
      <c r="M21" s="61"/>
      <c r="N21" s="58"/>
      <c r="O21" s="58"/>
      <c r="P21" s="62"/>
      <c r="Q21" s="58"/>
      <c r="R21" s="58"/>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3"/>
      <c r="BA21" s="64">
        <f t="shared" si="1"/>
        <v>1810</v>
      </c>
      <c r="BB21" s="65">
        <f t="shared" si="2"/>
        <v>1810</v>
      </c>
      <c r="BC21" s="66" t="str">
        <f t="shared" si="3"/>
        <v>INR  One Thousand Eight Hundred &amp; Ten  Only</v>
      </c>
      <c r="IA21" s="17">
        <v>1.08</v>
      </c>
      <c r="IB21" s="17" t="s">
        <v>116</v>
      </c>
      <c r="IC21" s="17" t="s">
        <v>53</v>
      </c>
      <c r="ID21" s="17">
        <v>12</v>
      </c>
      <c r="IE21" s="18" t="s">
        <v>102</v>
      </c>
      <c r="IF21" s="18"/>
      <c r="IG21" s="18"/>
      <c r="IH21" s="18"/>
      <c r="II21" s="18"/>
    </row>
    <row r="22" spans="1:243" s="17" customFormat="1" ht="28.5">
      <c r="A22" s="27">
        <v>1.09</v>
      </c>
      <c r="B22" s="33" t="s">
        <v>117</v>
      </c>
      <c r="C22" s="31" t="s">
        <v>48</v>
      </c>
      <c r="D22" s="54">
        <v>20</v>
      </c>
      <c r="E22" s="55" t="s">
        <v>102</v>
      </c>
      <c r="F22" s="56">
        <v>145.55</v>
      </c>
      <c r="G22" s="57"/>
      <c r="H22" s="58"/>
      <c r="I22" s="59" t="s">
        <v>34</v>
      </c>
      <c r="J22" s="60">
        <f t="shared" si="0"/>
        <v>1</v>
      </c>
      <c r="K22" s="58" t="s">
        <v>35</v>
      </c>
      <c r="L22" s="58" t="s">
        <v>4</v>
      </c>
      <c r="M22" s="61"/>
      <c r="N22" s="58"/>
      <c r="O22" s="58"/>
      <c r="P22" s="62"/>
      <c r="Q22" s="58"/>
      <c r="R22" s="58"/>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3"/>
      <c r="BA22" s="64">
        <f t="shared" si="1"/>
        <v>2911</v>
      </c>
      <c r="BB22" s="65">
        <f t="shared" si="2"/>
        <v>2911</v>
      </c>
      <c r="BC22" s="66" t="str">
        <f t="shared" si="3"/>
        <v>INR  Two Thousand Nine Hundred &amp; Eleven  Only</v>
      </c>
      <c r="IA22" s="17">
        <v>1.09</v>
      </c>
      <c r="IB22" s="17" t="s">
        <v>117</v>
      </c>
      <c r="IC22" s="17" t="s">
        <v>48</v>
      </c>
      <c r="ID22" s="17">
        <v>20</v>
      </c>
      <c r="IE22" s="18" t="s">
        <v>102</v>
      </c>
      <c r="IF22" s="18"/>
      <c r="IG22" s="18"/>
      <c r="IH22" s="18"/>
      <c r="II22" s="18"/>
    </row>
    <row r="23" spans="1:243" s="17" customFormat="1" ht="28.5">
      <c r="A23" s="53">
        <v>1.1</v>
      </c>
      <c r="B23" s="33" t="s">
        <v>118</v>
      </c>
      <c r="C23" s="31" t="s">
        <v>54</v>
      </c>
      <c r="D23" s="54">
        <v>15</v>
      </c>
      <c r="E23" s="55" t="s">
        <v>102</v>
      </c>
      <c r="F23" s="56">
        <v>123.63</v>
      </c>
      <c r="G23" s="57"/>
      <c r="H23" s="58"/>
      <c r="I23" s="59" t="s">
        <v>34</v>
      </c>
      <c r="J23" s="60">
        <f t="shared" si="0"/>
        <v>1</v>
      </c>
      <c r="K23" s="58" t="s">
        <v>35</v>
      </c>
      <c r="L23" s="58" t="s">
        <v>4</v>
      </c>
      <c r="M23" s="61"/>
      <c r="N23" s="58"/>
      <c r="O23" s="58"/>
      <c r="P23" s="62"/>
      <c r="Q23" s="58"/>
      <c r="R23" s="58"/>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3"/>
      <c r="BA23" s="64">
        <f t="shared" si="1"/>
        <v>1854</v>
      </c>
      <c r="BB23" s="65">
        <f t="shared" si="2"/>
        <v>1854</v>
      </c>
      <c r="BC23" s="66" t="str">
        <f t="shared" si="3"/>
        <v>INR  One Thousand Eight Hundred &amp; Fifty Four  Only</v>
      </c>
      <c r="IA23" s="17">
        <v>1.1</v>
      </c>
      <c r="IB23" s="17" t="s">
        <v>118</v>
      </c>
      <c r="IC23" s="17" t="s">
        <v>54</v>
      </c>
      <c r="ID23" s="17">
        <v>15</v>
      </c>
      <c r="IE23" s="18" t="s">
        <v>102</v>
      </c>
      <c r="IF23" s="18"/>
      <c r="IG23" s="18"/>
      <c r="IH23" s="18"/>
      <c r="II23" s="18"/>
    </row>
    <row r="24" spans="1:243" s="17" customFormat="1" ht="28.5">
      <c r="A24" s="27">
        <v>1.11</v>
      </c>
      <c r="B24" s="33" t="s">
        <v>159</v>
      </c>
      <c r="C24" s="31" t="s">
        <v>55</v>
      </c>
      <c r="D24" s="54">
        <v>8</v>
      </c>
      <c r="E24" s="55" t="s">
        <v>102</v>
      </c>
      <c r="F24" s="56">
        <v>143.8</v>
      </c>
      <c r="G24" s="57"/>
      <c r="H24" s="58"/>
      <c r="I24" s="59" t="s">
        <v>34</v>
      </c>
      <c r="J24" s="60">
        <f t="shared" si="0"/>
        <v>1</v>
      </c>
      <c r="K24" s="58" t="s">
        <v>35</v>
      </c>
      <c r="L24" s="58" t="s">
        <v>4</v>
      </c>
      <c r="M24" s="61"/>
      <c r="N24" s="58"/>
      <c r="O24" s="58"/>
      <c r="P24" s="62"/>
      <c r="Q24" s="58"/>
      <c r="R24" s="58"/>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3"/>
      <c r="BA24" s="64">
        <f t="shared" si="1"/>
        <v>1150</v>
      </c>
      <c r="BB24" s="65">
        <f t="shared" si="2"/>
        <v>1150</v>
      </c>
      <c r="BC24" s="66" t="str">
        <f t="shared" si="3"/>
        <v>INR  One Thousand One Hundred &amp; Fifty  Only</v>
      </c>
      <c r="IA24" s="17">
        <v>1.11</v>
      </c>
      <c r="IB24" s="17" t="s">
        <v>159</v>
      </c>
      <c r="IC24" s="17" t="s">
        <v>55</v>
      </c>
      <c r="ID24" s="17">
        <v>8</v>
      </c>
      <c r="IE24" s="18" t="s">
        <v>102</v>
      </c>
      <c r="IF24" s="18"/>
      <c r="IG24" s="18"/>
      <c r="IH24" s="18"/>
      <c r="II24" s="18"/>
    </row>
    <row r="25" spans="1:243" s="17" customFormat="1" ht="63">
      <c r="A25" s="53">
        <v>1.12</v>
      </c>
      <c r="B25" s="33" t="s">
        <v>119</v>
      </c>
      <c r="C25" s="31" t="s">
        <v>56</v>
      </c>
      <c r="D25" s="54">
        <v>150</v>
      </c>
      <c r="E25" s="55" t="s">
        <v>154</v>
      </c>
      <c r="F25" s="56">
        <v>979.4</v>
      </c>
      <c r="G25" s="57"/>
      <c r="H25" s="58"/>
      <c r="I25" s="59" t="s">
        <v>34</v>
      </c>
      <c r="J25" s="60">
        <f t="shared" si="0"/>
        <v>1</v>
      </c>
      <c r="K25" s="58" t="s">
        <v>35</v>
      </c>
      <c r="L25" s="58" t="s">
        <v>4</v>
      </c>
      <c r="M25" s="61"/>
      <c r="N25" s="58"/>
      <c r="O25" s="58"/>
      <c r="P25" s="62"/>
      <c r="Q25" s="58"/>
      <c r="R25" s="58"/>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3"/>
      <c r="BA25" s="64">
        <f t="shared" si="1"/>
        <v>146910</v>
      </c>
      <c r="BB25" s="65">
        <f t="shared" si="2"/>
        <v>146910</v>
      </c>
      <c r="BC25" s="66" t="str">
        <f t="shared" si="3"/>
        <v>INR  One Lakh Forty Six Thousand Nine Hundred &amp; Ten  Only</v>
      </c>
      <c r="IA25" s="17">
        <v>1.12</v>
      </c>
      <c r="IB25" s="17" t="s">
        <v>119</v>
      </c>
      <c r="IC25" s="17" t="s">
        <v>56</v>
      </c>
      <c r="ID25" s="17">
        <v>150</v>
      </c>
      <c r="IE25" s="18" t="s">
        <v>154</v>
      </c>
      <c r="IF25" s="18"/>
      <c r="IG25" s="18"/>
      <c r="IH25" s="18"/>
      <c r="II25" s="18"/>
    </row>
    <row r="26" spans="1:243" s="17" customFormat="1" ht="63">
      <c r="A26" s="27">
        <v>1.13</v>
      </c>
      <c r="B26" s="33" t="s">
        <v>120</v>
      </c>
      <c r="C26" s="31" t="s">
        <v>57</v>
      </c>
      <c r="D26" s="68"/>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70"/>
      <c r="IA26" s="17">
        <v>1.13</v>
      </c>
      <c r="IB26" s="17" t="s">
        <v>120</v>
      </c>
      <c r="IC26" s="17" t="s">
        <v>57</v>
      </c>
      <c r="IE26" s="18"/>
      <c r="IF26" s="18"/>
      <c r="IG26" s="18"/>
      <c r="IH26" s="18"/>
      <c r="II26" s="18"/>
    </row>
    <row r="27" spans="1:243" s="17" customFormat="1" ht="28.5">
      <c r="A27" s="53">
        <v>1.14</v>
      </c>
      <c r="B27" s="33" t="s">
        <v>121</v>
      </c>
      <c r="C27" s="31" t="s">
        <v>58</v>
      </c>
      <c r="D27" s="54">
        <v>135</v>
      </c>
      <c r="E27" s="55" t="s">
        <v>154</v>
      </c>
      <c r="F27" s="56">
        <v>432.27</v>
      </c>
      <c r="G27" s="57"/>
      <c r="H27" s="58"/>
      <c r="I27" s="59" t="s">
        <v>34</v>
      </c>
      <c r="J27" s="60">
        <f t="shared" si="0"/>
        <v>1</v>
      </c>
      <c r="K27" s="58" t="s">
        <v>35</v>
      </c>
      <c r="L27" s="58" t="s">
        <v>4</v>
      </c>
      <c r="M27" s="61"/>
      <c r="N27" s="58"/>
      <c r="O27" s="58"/>
      <c r="P27" s="62"/>
      <c r="Q27" s="58"/>
      <c r="R27" s="58"/>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3"/>
      <c r="BA27" s="64">
        <f t="shared" si="1"/>
        <v>58356</v>
      </c>
      <c r="BB27" s="65">
        <f t="shared" si="2"/>
        <v>58356</v>
      </c>
      <c r="BC27" s="66" t="str">
        <f t="shared" si="3"/>
        <v>INR  Fifty Eight Thousand Three Hundred &amp; Fifty Six  Only</v>
      </c>
      <c r="IA27" s="17">
        <v>1.14</v>
      </c>
      <c r="IB27" s="17" t="s">
        <v>121</v>
      </c>
      <c r="IC27" s="17" t="s">
        <v>58</v>
      </c>
      <c r="ID27" s="17">
        <v>135</v>
      </c>
      <c r="IE27" s="18" t="s">
        <v>154</v>
      </c>
      <c r="IF27" s="18"/>
      <c r="IG27" s="18"/>
      <c r="IH27" s="18"/>
      <c r="II27" s="18"/>
    </row>
    <row r="28" spans="1:243" s="17" customFormat="1" ht="28.5">
      <c r="A28" s="27">
        <v>1.15</v>
      </c>
      <c r="B28" s="33" t="s">
        <v>116</v>
      </c>
      <c r="C28" s="31" t="s">
        <v>59</v>
      </c>
      <c r="D28" s="54">
        <v>10</v>
      </c>
      <c r="E28" s="55" t="s">
        <v>102</v>
      </c>
      <c r="F28" s="56">
        <v>194.65</v>
      </c>
      <c r="G28" s="57"/>
      <c r="H28" s="58"/>
      <c r="I28" s="59" t="s">
        <v>34</v>
      </c>
      <c r="J28" s="60">
        <f t="shared" si="0"/>
        <v>1</v>
      </c>
      <c r="K28" s="58" t="s">
        <v>35</v>
      </c>
      <c r="L28" s="58" t="s">
        <v>4</v>
      </c>
      <c r="M28" s="61"/>
      <c r="N28" s="58"/>
      <c r="O28" s="58"/>
      <c r="P28" s="62"/>
      <c r="Q28" s="58"/>
      <c r="R28" s="58"/>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3"/>
      <c r="BA28" s="64">
        <f t="shared" si="1"/>
        <v>1947</v>
      </c>
      <c r="BB28" s="65">
        <f t="shared" si="2"/>
        <v>1947</v>
      </c>
      <c r="BC28" s="66" t="str">
        <f t="shared" si="3"/>
        <v>INR  One Thousand Nine Hundred &amp; Forty Seven  Only</v>
      </c>
      <c r="IA28" s="17">
        <v>1.15</v>
      </c>
      <c r="IB28" s="17" t="s">
        <v>116</v>
      </c>
      <c r="IC28" s="17" t="s">
        <v>59</v>
      </c>
      <c r="ID28" s="17">
        <v>10</v>
      </c>
      <c r="IE28" s="18" t="s">
        <v>102</v>
      </c>
      <c r="IF28" s="18"/>
      <c r="IG28" s="18"/>
      <c r="IH28" s="18"/>
      <c r="II28" s="18"/>
    </row>
    <row r="29" spans="1:243" s="17" customFormat="1" ht="31.5">
      <c r="A29" s="53">
        <v>1.16</v>
      </c>
      <c r="B29" s="33" t="s">
        <v>122</v>
      </c>
      <c r="C29" s="31" t="s">
        <v>49</v>
      </c>
      <c r="D29" s="54">
        <v>20</v>
      </c>
      <c r="E29" s="55" t="s">
        <v>102</v>
      </c>
      <c r="F29" s="56">
        <v>539.24</v>
      </c>
      <c r="G29" s="57"/>
      <c r="H29" s="58"/>
      <c r="I29" s="59" t="s">
        <v>34</v>
      </c>
      <c r="J29" s="60">
        <f t="shared" si="0"/>
        <v>1</v>
      </c>
      <c r="K29" s="58" t="s">
        <v>35</v>
      </c>
      <c r="L29" s="58" t="s">
        <v>4</v>
      </c>
      <c r="M29" s="61"/>
      <c r="N29" s="58"/>
      <c r="O29" s="58"/>
      <c r="P29" s="62"/>
      <c r="Q29" s="58"/>
      <c r="R29" s="58"/>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3"/>
      <c r="BA29" s="64">
        <f t="shared" si="1"/>
        <v>10785</v>
      </c>
      <c r="BB29" s="65">
        <f t="shared" si="2"/>
        <v>10785</v>
      </c>
      <c r="BC29" s="66" t="str">
        <f t="shared" si="3"/>
        <v>INR  Ten Thousand Seven Hundred &amp; Eighty Five  Only</v>
      </c>
      <c r="IA29" s="17">
        <v>1.16</v>
      </c>
      <c r="IB29" s="17" t="s">
        <v>122</v>
      </c>
      <c r="IC29" s="17" t="s">
        <v>49</v>
      </c>
      <c r="ID29" s="17">
        <v>20</v>
      </c>
      <c r="IE29" s="18" t="s">
        <v>102</v>
      </c>
      <c r="IF29" s="18"/>
      <c r="IG29" s="18"/>
      <c r="IH29" s="18"/>
      <c r="II29" s="18"/>
    </row>
    <row r="30" spans="1:243" s="17" customFormat="1" ht="31.5">
      <c r="A30" s="27">
        <v>1.17</v>
      </c>
      <c r="B30" s="33" t="s">
        <v>123</v>
      </c>
      <c r="C30" s="31" t="s">
        <v>61</v>
      </c>
      <c r="D30" s="54">
        <v>22</v>
      </c>
      <c r="E30" s="55" t="s">
        <v>102</v>
      </c>
      <c r="F30" s="56">
        <v>550.64</v>
      </c>
      <c r="G30" s="57"/>
      <c r="H30" s="58"/>
      <c r="I30" s="59" t="s">
        <v>34</v>
      </c>
      <c r="J30" s="60">
        <f t="shared" si="0"/>
        <v>1</v>
      </c>
      <c r="K30" s="58" t="s">
        <v>35</v>
      </c>
      <c r="L30" s="58" t="s">
        <v>4</v>
      </c>
      <c r="M30" s="61"/>
      <c r="N30" s="58"/>
      <c r="O30" s="58"/>
      <c r="P30" s="62"/>
      <c r="Q30" s="58"/>
      <c r="R30" s="5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3"/>
      <c r="BA30" s="64">
        <f t="shared" si="1"/>
        <v>12114</v>
      </c>
      <c r="BB30" s="65">
        <f t="shared" si="2"/>
        <v>12114</v>
      </c>
      <c r="BC30" s="66" t="str">
        <f t="shared" si="3"/>
        <v>INR  Twelve Thousand One Hundred &amp; Fourteen  Only</v>
      </c>
      <c r="IA30" s="17">
        <v>1.17</v>
      </c>
      <c r="IB30" s="17" t="s">
        <v>123</v>
      </c>
      <c r="IC30" s="17" t="s">
        <v>61</v>
      </c>
      <c r="ID30" s="17">
        <v>22</v>
      </c>
      <c r="IE30" s="18" t="s">
        <v>102</v>
      </c>
      <c r="IF30" s="18"/>
      <c r="IG30" s="18"/>
      <c r="IH30" s="18"/>
      <c r="II30" s="18"/>
    </row>
    <row r="31" spans="1:243" s="17" customFormat="1" ht="28.5">
      <c r="A31" s="53">
        <v>1.18</v>
      </c>
      <c r="B31" s="33" t="s">
        <v>124</v>
      </c>
      <c r="C31" s="31" t="s">
        <v>62</v>
      </c>
      <c r="D31" s="54">
        <v>10</v>
      </c>
      <c r="E31" s="55" t="s">
        <v>102</v>
      </c>
      <c r="F31" s="56">
        <v>938.19</v>
      </c>
      <c r="G31" s="57"/>
      <c r="H31" s="58"/>
      <c r="I31" s="59" t="s">
        <v>34</v>
      </c>
      <c r="J31" s="60">
        <f t="shared" si="0"/>
        <v>1</v>
      </c>
      <c r="K31" s="58" t="s">
        <v>35</v>
      </c>
      <c r="L31" s="58" t="s">
        <v>4</v>
      </c>
      <c r="M31" s="61"/>
      <c r="N31" s="58"/>
      <c r="O31" s="58"/>
      <c r="P31" s="62"/>
      <c r="Q31" s="58"/>
      <c r="R31" s="58"/>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3"/>
      <c r="BA31" s="64">
        <f t="shared" si="1"/>
        <v>9382</v>
      </c>
      <c r="BB31" s="65">
        <f t="shared" si="2"/>
        <v>9382</v>
      </c>
      <c r="BC31" s="66" t="str">
        <f t="shared" si="3"/>
        <v>INR  Nine Thousand Three Hundred &amp; Eighty Two  Only</v>
      </c>
      <c r="IA31" s="17">
        <v>1.18</v>
      </c>
      <c r="IB31" s="17" t="s">
        <v>124</v>
      </c>
      <c r="IC31" s="17" t="s">
        <v>62</v>
      </c>
      <c r="ID31" s="17">
        <v>10</v>
      </c>
      <c r="IE31" s="18" t="s">
        <v>102</v>
      </c>
      <c r="IF31" s="18"/>
      <c r="IG31" s="18"/>
      <c r="IH31" s="18"/>
      <c r="II31" s="18"/>
    </row>
    <row r="32" spans="1:243" s="17" customFormat="1" ht="28.5">
      <c r="A32" s="27">
        <v>1.19</v>
      </c>
      <c r="B32" s="33" t="s">
        <v>125</v>
      </c>
      <c r="C32" s="31" t="s">
        <v>63</v>
      </c>
      <c r="D32" s="54">
        <v>8</v>
      </c>
      <c r="E32" s="55" t="s">
        <v>102</v>
      </c>
      <c r="F32" s="56">
        <v>762.82</v>
      </c>
      <c r="G32" s="57"/>
      <c r="H32" s="58"/>
      <c r="I32" s="59" t="s">
        <v>34</v>
      </c>
      <c r="J32" s="60">
        <f t="shared" si="0"/>
        <v>1</v>
      </c>
      <c r="K32" s="58" t="s">
        <v>35</v>
      </c>
      <c r="L32" s="58" t="s">
        <v>4</v>
      </c>
      <c r="M32" s="61"/>
      <c r="N32" s="58"/>
      <c r="O32" s="58"/>
      <c r="P32" s="62"/>
      <c r="Q32" s="58"/>
      <c r="R32" s="58"/>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3"/>
      <c r="BA32" s="64">
        <f t="shared" si="1"/>
        <v>6103</v>
      </c>
      <c r="BB32" s="65">
        <f t="shared" si="2"/>
        <v>6103</v>
      </c>
      <c r="BC32" s="66" t="str">
        <f t="shared" si="3"/>
        <v>INR  Six Thousand One Hundred &amp; Three  Only</v>
      </c>
      <c r="IA32" s="17">
        <v>1.19</v>
      </c>
      <c r="IB32" s="17" t="s">
        <v>125</v>
      </c>
      <c r="IC32" s="17" t="s">
        <v>63</v>
      </c>
      <c r="ID32" s="17">
        <v>8</v>
      </c>
      <c r="IE32" s="18" t="s">
        <v>102</v>
      </c>
      <c r="IF32" s="18"/>
      <c r="IG32" s="18"/>
      <c r="IH32" s="18"/>
      <c r="II32" s="18"/>
    </row>
    <row r="33" spans="1:243" s="17" customFormat="1" ht="28.5">
      <c r="A33" s="53">
        <v>1.2</v>
      </c>
      <c r="B33" s="33" t="s">
        <v>126</v>
      </c>
      <c r="C33" s="31" t="s">
        <v>64</v>
      </c>
      <c r="D33" s="54">
        <v>100</v>
      </c>
      <c r="E33" s="55" t="s">
        <v>154</v>
      </c>
      <c r="F33" s="56">
        <v>260.41</v>
      </c>
      <c r="G33" s="57"/>
      <c r="H33" s="58"/>
      <c r="I33" s="59" t="s">
        <v>34</v>
      </c>
      <c r="J33" s="60">
        <f t="shared" si="0"/>
        <v>1</v>
      </c>
      <c r="K33" s="58" t="s">
        <v>35</v>
      </c>
      <c r="L33" s="58" t="s">
        <v>4</v>
      </c>
      <c r="M33" s="61"/>
      <c r="N33" s="58"/>
      <c r="O33" s="58"/>
      <c r="P33" s="62"/>
      <c r="Q33" s="58"/>
      <c r="R33" s="58"/>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3"/>
      <c r="BA33" s="64">
        <f t="shared" si="1"/>
        <v>26041</v>
      </c>
      <c r="BB33" s="65">
        <f t="shared" si="2"/>
        <v>26041</v>
      </c>
      <c r="BC33" s="66" t="str">
        <f t="shared" si="3"/>
        <v>INR  Twenty Six Thousand  &amp;Forty One  Only</v>
      </c>
      <c r="IA33" s="17">
        <v>1.2</v>
      </c>
      <c r="IB33" s="17" t="s">
        <v>126</v>
      </c>
      <c r="IC33" s="17" t="s">
        <v>64</v>
      </c>
      <c r="ID33" s="17">
        <v>100</v>
      </c>
      <c r="IE33" s="18" t="s">
        <v>154</v>
      </c>
      <c r="IF33" s="18"/>
      <c r="IG33" s="18"/>
      <c r="IH33" s="18"/>
      <c r="II33" s="18"/>
    </row>
    <row r="34" spans="1:243" s="17" customFormat="1" ht="28.5">
      <c r="A34" s="27">
        <v>1.21</v>
      </c>
      <c r="B34" s="33" t="s">
        <v>127</v>
      </c>
      <c r="C34" s="31" t="s">
        <v>65</v>
      </c>
      <c r="D34" s="54">
        <v>65</v>
      </c>
      <c r="E34" s="55" t="s">
        <v>102</v>
      </c>
      <c r="F34" s="56">
        <v>224.46</v>
      </c>
      <c r="G34" s="57"/>
      <c r="H34" s="58"/>
      <c r="I34" s="59" t="s">
        <v>34</v>
      </c>
      <c r="J34" s="60">
        <f t="shared" si="0"/>
        <v>1</v>
      </c>
      <c r="K34" s="58" t="s">
        <v>35</v>
      </c>
      <c r="L34" s="58" t="s">
        <v>4</v>
      </c>
      <c r="M34" s="61"/>
      <c r="N34" s="58"/>
      <c r="O34" s="58"/>
      <c r="P34" s="62"/>
      <c r="Q34" s="58"/>
      <c r="R34" s="58"/>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3"/>
      <c r="BA34" s="64">
        <f t="shared" si="1"/>
        <v>14590</v>
      </c>
      <c r="BB34" s="65">
        <f t="shared" si="2"/>
        <v>14590</v>
      </c>
      <c r="BC34" s="66" t="str">
        <f t="shared" si="3"/>
        <v>INR  Fourteen Thousand Five Hundred &amp; Ninety  Only</v>
      </c>
      <c r="IA34" s="17">
        <v>1.21</v>
      </c>
      <c r="IB34" s="17" t="s">
        <v>127</v>
      </c>
      <c r="IC34" s="17" t="s">
        <v>65</v>
      </c>
      <c r="ID34" s="17">
        <v>65</v>
      </c>
      <c r="IE34" s="18" t="s">
        <v>102</v>
      </c>
      <c r="IF34" s="18"/>
      <c r="IG34" s="18"/>
      <c r="IH34" s="18"/>
      <c r="II34" s="18"/>
    </row>
    <row r="35" spans="1:243" s="17" customFormat="1" ht="28.5">
      <c r="A35" s="53">
        <v>1.22</v>
      </c>
      <c r="B35" s="33" t="s">
        <v>128</v>
      </c>
      <c r="C35" s="31" t="s">
        <v>66</v>
      </c>
      <c r="D35" s="54">
        <v>100</v>
      </c>
      <c r="E35" s="55" t="s">
        <v>102</v>
      </c>
      <c r="F35" s="56">
        <v>90.31</v>
      </c>
      <c r="G35" s="57"/>
      <c r="H35" s="58"/>
      <c r="I35" s="59" t="s">
        <v>34</v>
      </c>
      <c r="J35" s="60">
        <f t="shared" si="0"/>
        <v>1</v>
      </c>
      <c r="K35" s="58" t="s">
        <v>35</v>
      </c>
      <c r="L35" s="58" t="s">
        <v>4</v>
      </c>
      <c r="M35" s="61"/>
      <c r="N35" s="58"/>
      <c r="O35" s="58"/>
      <c r="P35" s="62"/>
      <c r="Q35" s="58"/>
      <c r="R35" s="58"/>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3"/>
      <c r="BA35" s="64">
        <f t="shared" si="1"/>
        <v>9031</v>
      </c>
      <c r="BB35" s="65">
        <f t="shared" si="2"/>
        <v>9031</v>
      </c>
      <c r="BC35" s="66" t="str">
        <f t="shared" si="3"/>
        <v>INR  Nine Thousand  &amp;Thirty One  Only</v>
      </c>
      <c r="IA35" s="17">
        <v>1.22</v>
      </c>
      <c r="IB35" s="17" t="s">
        <v>128</v>
      </c>
      <c r="IC35" s="17" t="s">
        <v>66</v>
      </c>
      <c r="ID35" s="17">
        <v>100</v>
      </c>
      <c r="IE35" s="18" t="s">
        <v>102</v>
      </c>
      <c r="IF35" s="18"/>
      <c r="IG35" s="18"/>
      <c r="IH35" s="18"/>
      <c r="II35" s="18"/>
    </row>
    <row r="36" spans="1:243" s="17" customFormat="1" ht="63">
      <c r="A36" s="27">
        <v>1.23</v>
      </c>
      <c r="B36" s="33" t="s">
        <v>160</v>
      </c>
      <c r="C36" s="31" t="s">
        <v>67</v>
      </c>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70"/>
      <c r="IA36" s="17">
        <v>1.23</v>
      </c>
      <c r="IB36" s="17" t="s">
        <v>160</v>
      </c>
      <c r="IC36" s="17" t="s">
        <v>67</v>
      </c>
      <c r="IE36" s="18"/>
      <c r="IF36" s="18"/>
      <c r="IG36" s="18"/>
      <c r="IH36" s="18"/>
      <c r="II36" s="18"/>
    </row>
    <row r="37" spans="1:243" s="17" customFormat="1" ht="28.5">
      <c r="A37" s="53">
        <v>1.24</v>
      </c>
      <c r="B37" s="33" t="s">
        <v>161</v>
      </c>
      <c r="C37" s="31" t="s">
        <v>68</v>
      </c>
      <c r="D37" s="54">
        <v>20</v>
      </c>
      <c r="E37" s="55" t="s">
        <v>154</v>
      </c>
      <c r="F37" s="56">
        <v>71.02</v>
      </c>
      <c r="G37" s="57"/>
      <c r="H37" s="58"/>
      <c r="I37" s="59" t="s">
        <v>34</v>
      </c>
      <c r="J37" s="60">
        <f t="shared" si="0"/>
        <v>1</v>
      </c>
      <c r="K37" s="58" t="s">
        <v>35</v>
      </c>
      <c r="L37" s="58" t="s">
        <v>4</v>
      </c>
      <c r="M37" s="61"/>
      <c r="N37" s="58"/>
      <c r="O37" s="58"/>
      <c r="P37" s="62"/>
      <c r="Q37" s="58"/>
      <c r="R37" s="58"/>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3"/>
      <c r="BA37" s="64">
        <f t="shared" si="1"/>
        <v>1420</v>
      </c>
      <c r="BB37" s="65">
        <f t="shared" si="2"/>
        <v>1420</v>
      </c>
      <c r="BC37" s="66" t="str">
        <f t="shared" si="3"/>
        <v>INR  One Thousand Four Hundred &amp; Twenty  Only</v>
      </c>
      <c r="IA37" s="17">
        <v>1.24</v>
      </c>
      <c r="IB37" s="17" t="s">
        <v>161</v>
      </c>
      <c r="IC37" s="17" t="s">
        <v>68</v>
      </c>
      <c r="ID37" s="17">
        <v>20</v>
      </c>
      <c r="IE37" s="18" t="s">
        <v>154</v>
      </c>
      <c r="IF37" s="18"/>
      <c r="IG37" s="18"/>
      <c r="IH37" s="18"/>
      <c r="II37" s="18"/>
    </row>
    <row r="38" spans="1:243" s="17" customFormat="1" ht="28.5">
      <c r="A38" s="27">
        <v>1.25</v>
      </c>
      <c r="B38" s="33" t="s">
        <v>162</v>
      </c>
      <c r="C38" s="31" t="s">
        <v>69</v>
      </c>
      <c r="D38" s="54">
        <v>16</v>
      </c>
      <c r="E38" s="55" t="s">
        <v>154</v>
      </c>
      <c r="F38" s="56">
        <v>83.3</v>
      </c>
      <c r="G38" s="57"/>
      <c r="H38" s="58"/>
      <c r="I38" s="59" t="s">
        <v>34</v>
      </c>
      <c r="J38" s="60">
        <f t="shared" si="0"/>
        <v>1</v>
      </c>
      <c r="K38" s="58" t="s">
        <v>35</v>
      </c>
      <c r="L38" s="58" t="s">
        <v>4</v>
      </c>
      <c r="M38" s="61"/>
      <c r="N38" s="58"/>
      <c r="O38" s="58"/>
      <c r="P38" s="62"/>
      <c r="Q38" s="58"/>
      <c r="R38" s="58"/>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3"/>
      <c r="BA38" s="64">
        <f t="shared" si="1"/>
        <v>1333</v>
      </c>
      <c r="BB38" s="65">
        <f t="shared" si="2"/>
        <v>1333</v>
      </c>
      <c r="BC38" s="66" t="str">
        <f t="shared" si="3"/>
        <v>INR  One Thousand Three Hundred &amp; Thirty Three  Only</v>
      </c>
      <c r="IA38" s="17">
        <v>1.25</v>
      </c>
      <c r="IB38" s="17" t="s">
        <v>162</v>
      </c>
      <c r="IC38" s="17" t="s">
        <v>69</v>
      </c>
      <c r="ID38" s="17">
        <v>16</v>
      </c>
      <c r="IE38" s="18" t="s">
        <v>154</v>
      </c>
      <c r="IF38" s="18"/>
      <c r="IG38" s="18"/>
      <c r="IH38" s="18"/>
      <c r="II38" s="18"/>
    </row>
    <row r="39" spans="1:243" s="17" customFormat="1" ht="157.5">
      <c r="A39" s="53">
        <v>1.26</v>
      </c>
      <c r="B39" s="33" t="s">
        <v>163</v>
      </c>
      <c r="C39" s="31" t="s">
        <v>70</v>
      </c>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70"/>
      <c r="IA39" s="17">
        <v>1.26</v>
      </c>
      <c r="IB39" s="17" t="s">
        <v>163</v>
      </c>
      <c r="IC39" s="17" t="s">
        <v>70</v>
      </c>
      <c r="IE39" s="18"/>
      <c r="IF39" s="18"/>
      <c r="IG39" s="18"/>
      <c r="IH39" s="18"/>
      <c r="II39" s="18"/>
    </row>
    <row r="40" spans="1:243" s="17" customFormat="1" ht="31.5">
      <c r="A40" s="27">
        <v>1.27</v>
      </c>
      <c r="B40" s="33" t="s">
        <v>164</v>
      </c>
      <c r="C40" s="31" t="s">
        <v>71</v>
      </c>
      <c r="D40" s="54">
        <v>20</v>
      </c>
      <c r="E40" s="55" t="s">
        <v>153</v>
      </c>
      <c r="F40" s="56">
        <v>681.28</v>
      </c>
      <c r="G40" s="57"/>
      <c r="H40" s="58"/>
      <c r="I40" s="59" t="s">
        <v>34</v>
      </c>
      <c r="J40" s="60">
        <f t="shared" si="0"/>
        <v>1</v>
      </c>
      <c r="K40" s="58" t="s">
        <v>35</v>
      </c>
      <c r="L40" s="58" t="s">
        <v>4</v>
      </c>
      <c r="M40" s="61"/>
      <c r="N40" s="58"/>
      <c r="O40" s="58"/>
      <c r="P40" s="62"/>
      <c r="Q40" s="58"/>
      <c r="R40" s="58"/>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3"/>
      <c r="BA40" s="64">
        <f t="shared" si="1"/>
        <v>13626</v>
      </c>
      <c r="BB40" s="65">
        <f t="shared" si="2"/>
        <v>13626</v>
      </c>
      <c r="BC40" s="66" t="str">
        <f t="shared" si="3"/>
        <v>INR  Thirteen Thousand Six Hundred &amp; Twenty Six  Only</v>
      </c>
      <c r="IA40" s="17">
        <v>1.27</v>
      </c>
      <c r="IB40" s="17" t="s">
        <v>164</v>
      </c>
      <c r="IC40" s="17" t="s">
        <v>71</v>
      </c>
      <c r="ID40" s="17">
        <v>20</v>
      </c>
      <c r="IE40" s="18" t="s">
        <v>153</v>
      </c>
      <c r="IF40" s="18"/>
      <c r="IG40" s="18"/>
      <c r="IH40" s="18"/>
      <c r="II40" s="18"/>
    </row>
    <row r="41" spans="1:243" s="17" customFormat="1" ht="126">
      <c r="A41" s="53">
        <v>1.28</v>
      </c>
      <c r="B41" s="33" t="s">
        <v>112</v>
      </c>
      <c r="C41" s="31" t="s">
        <v>72</v>
      </c>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70"/>
      <c r="IA41" s="17">
        <v>1.28</v>
      </c>
      <c r="IB41" s="17" t="s">
        <v>112</v>
      </c>
      <c r="IC41" s="17" t="s">
        <v>72</v>
      </c>
      <c r="IE41" s="18"/>
      <c r="IF41" s="18"/>
      <c r="IG41" s="18"/>
      <c r="IH41" s="18"/>
      <c r="II41" s="18"/>
    </row>
    <row r="42" spans="1:243" s="17" customFormat="1" ht="28.5">
      <c r="A42" s="27">
        <v>1.29</v>
      </c>
      <c r="B42" s="33" t="s">
        <v>165</v>
      </c>
      <c r="C42" s="31" t="s">
        <v>73</v>
      </c>
      <c r="D42" s="54">
        <v>25</v>
      </c>
      <c r="E42" s="55" t="s">
        <v>153</v>
      </c>
      <c r="F42" s="56">
        <v>224.46</v>
      </c>
      <c r="G42" s="57"/>
      <c r="H42" s="58"/>
      <c r="I42" s="59" t="s">
        <v>34</v>
      </c>
      <c r="J42" s="60">
        <f t="shared" si="0"/>
        <v>1</v>
      </c>
      <c r="K42" s="58" t="s">
        <v>35</v>
      </c>
      <c r="L42" s="58" t="s">
        <v>4</v>
      </c>
      <c r="M42" s="61"/>
      <c r="N42" s="58"/>
      <c r="O42" s="58"/>
      <c r="P42" s="62"/>
      <c r="Q42" s="58"/>
      <c r="R42" s="58"/>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3"/>
      <c r="BA42" s="64">
        <f t="shared" si="1"/>
        <v>5612</v>
      </c>
      <c r="BB42" s="65">
        <f t="shared" si="2"/>
        <v>5612</v>
      </c>
      <c r="BC42" s="66" t="str">
        <f t="shared" si="3"/>
        <v>INR  Five Thousand Six Hundred &amp; Twelve  Only</v>
      </c>
      <c r="IA42" s="17">
        <v>1.29</v>
      </c>
      <c r="IB42" s="17" t="s">
        <v>165</v>
      </c>
      <c r="IC42" s="17" t="s">
        <v>73</v>
      </c>
      <c r="ID42" s="17">
        <v>25</v>
      </c>
      <c r="IE42" s="18" t="s">
        <v>153</v>
      </c>
      <c r="IF42" s="18"/>
      <c r="IG42" s="18"/>
      <c r="IH42" s="18"/>
      <c r="II42" s="18"/>
    </row>
    <row r="43" spans="1:243" s="17" customFormat="1" ht="28.5">
      <c r="A43" s="53">
        <v>1.3</v>
      </c>
      <c r="B43" s="33" t="s">
        <v>113</v>
      </c>
      <c r="C43" s="31" t="s">
        <v>74</v>
      </c>
      <c r="D43" s="54">
        <v>25</v>
      </c>
      <c r="E43" s="55" t="s">
        <v>153</v>
      </c>
      <c r="F43" s="56">
        <v>285.84</v>
      </c>
      <c r="G43" s="57"/>
      <c r="H43" s="58"/>
      <c r="I43" s="59" t="s">
        <v>34</v>
      </c>
      <c r="J43" s="60">
        <f t="shared" si="0"/>
        <v>1</v>
      </c>
      <c r="K43" s="58" t="s">
        <v>35</v>
      </c>
      <c r="L43" s="58" t="s">
        <v>4</v>
      </c>
      <c r="M43" s="61"/>
      <c r="N43" s="58"/>
      <c r="O43" s="58"/>
      <c r="P43" s="62"/>
      <c r="Q43" s="58"/>
      <c r="R43" s="58"/>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3"/>
      <c r="BA43" s="64">
        <f t="shared" si="1"/>
        <v>7146</v>
      </c>
      <c r="BB43" s="65">
        <f t="shared" si="2"/>
        <v>7146</v>
      </c>
      <c r="BC43" s="66" t="str">
        <f t="shared" si="3"/>
        <v>INR  Seven Thousand One Hundred &amp; Forty Six  Only</v>
      </c>
      <c r="IA43" s="17">
        <v>1.3</v>
      </c>
      <c r="IB43" s="17" t="s">
        <v>113</v>
      </c>
      <c r="IC43" s="17" t="s">
        <v>74</v>
      </c>
      <c r="ID43" s="17">
        <v>25</v>
      </c>
      <c r="IE43" s="18" t="s">
        <v>153</v>
      </c>
      <c r="IF43" s="18"/>
      <c r="IG43" s="18"/>
      <c r="IH43" s="18"/>
      <c r="II43" s="18"/>
    </row>
    <row r="44" spans="1:243" s="17" customFormat="1" ht="110.25">
      <c r="A44" s="27">
        <v>1.31</v>
      </c>
      <c r="B44" s="33" t="s">
        <v>132</v>
      </c>
      <c r="C44" s="31" t="s">
        <v>75</v>
      </c>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70"/>
      <c r="IA44" s="17">
        <v>1.31</v>
      </c>
      <c r="IB44" s="17" t="s">
        <v>132</v>
      </c>
      <c r="IC44" s="17" t="s">
        <v>75</v>
      </c>
      <c r="IE44" s="18"/>
      <c r="IF44" s="18"/>
      <c r="IG44" s="18"/>
      <c r="IH44" s="18"/>
      <c r="II44" s="18"/>
    </row>
    <row r="45" spans="1:243" s="17" customFormat="1" ht="28.5">
      <c r="A45" s="53">
        <v>1.32</v>
      </c>
      <c r="B45" s="33" t="s">
        <v>133</v>
      </c>
      <c r="C45" s="31" t="s">
        <v>76</v>
      </c>
      <c r="D45" s="54">
        <v>300</v>
      </c>
      <c r="E45" s="55" t="s">
        <v>155</v>
      </c>
      <c r="F45" s="56">
        <v>239.37</v>
      </c>
      <c r="G45" s="57"/>
      <c r="H45" s="58"/>
      <c r="I45" s="59" t="s">
        <v>34</v>
      </c>
      <c r="J45" s="60">
        <f t="shared" si="0"/>
        <v>1</v>
      </c>
      <c r="K45" s="58" t="s">
        <v>35</v>
      </c>
      <c r="L45" s="58" t="s">
        <v>4</v>
      </c>
      <c r="M45" s="61"/>
      <c r="N45" s="58"/>
      <c r="O45" s="58"/>
      <c r="P45" s="62"/>
      <c r="Q45" s="58"/>
      <c r="R45" s="58"/>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3"/>
      <c r="BA45" s="64">
        <f t="shared" si="1"/>
        <v>71811</v>
      </c>
      <c r="BB45" s="65">
        <f t="shared" si="2"/>
        <v>71811</v>
      </c>
      <c r="BC45" s="66" t="str">
        <f t="shared" si="3"/>
        <v>INR  Seventy One Thousand Eight Hundred &amp; Eleven  Only</v>
      </c>
      <c r="IA45" s="17">
        <v>1.32</v>
      </c>
      <c r="IB45" s="17" t="s">
        <v>133</v>
      </c>
      <c r="IC45" s="17" t="s">
        <v>76</v>
      </c>
      <c r="ID45" s="17">
        <v>300</v>
      </c>
      <c r="IE45" s="18" t="s">
        <v>155</v>
      </c>
      <c r="IF45" s="18"/>
      <c r="IG45" s="18"/>
      <c r="IH45" s="18"/>
      <c r="II45" s="18"/>
    </row>
    <row r="46" spans="1:243" s="17" customFormat="1" ht="28.5">
      <c r="A46" s="27">
        <v>1.33</v>
      </c>
      <c r="B46" s="33" t="s">
        <v>134</v>
      </c>
      <c r="C46" s="31" t="s">
        <v>77</v>
      </c>
      <c r="D46" s="54">
        <v>50</v>
      </c>
      <c r="E46" s="55" t="s">
        <v>155</v>
      </c>
      <c r="F46" s="56">
        <v>426.13</v>
      </c>
      <c r="G46" s="57"/>
      <c r="H46" s="58"/>
      <c r="I46" s="59" t="s">
        <v>34</v>
      </c>
      <c r="J46" s="60">
        <f t="shared" si="0"/>
        <v>1</v>
      </c>
      <c r="K46" s="58" t="s">
        <v>35</v>
      </c>
      <c r="L46" s="58" t="s">
        <v>4</v>
      </c>
      <c r="M46" s="61"/>
      <c r="N46" s="58"/>
      <c r="O46" s="58"/>
      <c r="P46" s="62"/>
      <c r="Q46" s="58"/>
      <c r="R46" s="58"/>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3"/>
      <c r="BA46" s="64">
        <f t="shared" si="1"/>
        <v>21307</v>
      </c>
      <c r="BB46" s="65">
        <f t="shared" si="2"/>
        <v>21307</v>
      </c>
      <c r="BC46" s="66" t="str">
        <f t="shared" si="3"/>
        <v>INR  Twenty One Thousand Three Hundred &amp; Seven  Only</v>
      </c>
      <c r="IA46" s="17">
        <v>1.33</v>
      </c>
      <c r="IB46" s="17" t="s">
        <v>134</v>
      </c>
      <c r="IC46" s="17" t="s">
        <v>77</v>
      </c>
      <c r="ID46" s="17">
        <v>50</v>
      </c>
      <c r="IE46" s="18" t="s">
        <v>155</v>
      </c>
      <c r="IF46" s="18"/>
      <c r="IG46" s="18"/>
      <c r="IH46" s="18"/>
      <c r="II46" s="18"/>
    </row>
    <row r="47" spans="1:243" s="17" customFormat="1" ht="28.5">
      <c r="A47" s="53">
        <v>1.34</v>
      </c>
      <c r="B47" s="33" t="s">
        <v>135</v>
      </c>
      <c r="C47" s="31" t="s">
        <v>78</v>
      </c>
      <c r="D47" s="54">
        <v>300</v>
      </c>
      <c r="E47" s="55" t="s">
        <v>155</v>
      </c>
      <c r="F47" s="56">
        <v>279.7</v>
      </c>
      <c r="G47" s="57"/>
      <c r="H47" s="58"/>
      <c r="I47" s="59" t="s">
        <v>34</v>
      </c>
      <c r="J47" s="60">
        <f t="shared" si="0"/>
        <v>1</v>
      </c>
      <c r="K47" s="58" t="s">
        <v>35</v>
      </c>
      <c r="L47" s="58" t="s">
        <v>4</v>
      </c>
      <c r="M47" s="61"/>
      <c r="N47" s="58"/>
      <c r="O47" s="58"/>
      <c r="P47" s="62"/>
      <c r="Q47" s="58"/>
      <c r="R47" s="58"/>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3"/>
      <c r="BA47" s="64">
        <f t="shared" si="1"/>
        <v>83910</v>
      </c>
      <c r="BB47" s="65">
        <f t="shared" si="2"/>
        <v>83910</v>
      </c>
      <c r="BC47" s="66" t="str">
        <f t="shared" si="3"/>
        <v>INR  Eighty Three Thousand Nine Hundred &amp; Ten  Only</v>
      </c>
      <c r="IA47" s="17">
        <v>1.34</v>
      </c>
      <c r="IB47" s="17" t="s">
        <v>135</v>
      </c>
      <c r="IC47" s="17" t="s">
        <v>78</v>
      </c>
      <c r="ID47" s="17">
        <v>300</v>
      </c>
      <c r="IE47" s="18" t="s">
        <v>155</v>
      </c>
      <c r="IF47" s="18"/>
      <c r="IG47" s="18"/>
      <c r="IH47" s="18"/>
      <c r="II47" s="18"/>
    </row>
    <row r="48" spans="1:243" s="17" customFormat="1" ht="28.5">
      <c r="A48" s="27">
        <v>1.35</v>
      </c>
      <c r="B48" s="33" t="s">
        <v>136</v>
      </c>
      <c r="C48" s="31" t="s">
        <v>79</v>
      </c>
      <c r="D48" s="54">
        <v>50</v>
      </c>
      <c r="E48" s="55" t="s">
        <v>155</v>
      </c>
      <c r="F48" s="56">
        <v>546.25</v>
      </c>
      <c r="G48" s="57"/>
      <c r="H48" s="58"/>
      <c r="I48" s="59" t="s">
        <v>34</v>
      </c>
      <c r="J48" s="60">
        <f t="shared" si="0"/>
        <v>1</v>
      </c>
      <c r="K48" s="58" t="s">
        <v>35</v>
      </c>
      <c r="L48" s="58" t="s">
        <v>4</v>
      </c>
      <c r="M48" s="61"/>
      <c r="N48" s="58"/>
      <c r="O48" s="58"/>
      <c r="P48" s="62"/>
      <c r="Q48" s="58"/>
      <c r="R48" s="58"/>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3"/>
      <c r="BA48" s="64">
        <f t="shared" si="1"/>
        <v>27313</v>
      </c>
      <c r="BB48" s="65">
        <f t="shared" si="2"/>
        <v>27313</v>
      </c>
      <c r="BC48" s="66" t="str">
        <f t="shared" si="3"/>
        <v>INR  Twenty Seven Thousand Three Hundred &amp; Thirteen  Only</v>
      </c>
      <c r="IA48" s="17">
        <v>1.35</v>
      </c>
      <c r="IB48" s="17" t="s">
        <v>136</v>
      </c>
      <c r="IC48" s="17" t="s">
        <v>79</v>
      </c>
      <c r="ID48" s="17">
        <v>50</v>
      </c>
      <c r="IE48" s="18" t="s">
        <v>155</v>
      </c>
      <c r="IF48" s="18"/>
      <c r="IG48" s="18"/>
      <c r="IH48" s="18"/>
      <c r="II48" s="18"/>
    </row>
    <row r="49" spans="1:243" s="17" customFormat="1" ht="78.75">
      <c r="A49" s="53">
        <v>1.36</v>
      </c>
      <c r="B49" s="33" t="s">
        <v>129</v>
      </c>
      <c r="C49" s="31" t="s">
        <v>80</v>
      </c>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70"/>
      <c r="IA49" s="17">
        <v>1.36</v>
      </c>
      <c r="IB49" s="17" t="s">
        <v>129</v>
      </c>
      <c r="IC49" s="17" t="s">
        <v>80</v>
      </c>
      <c r="IE49" s="18"/>
      <c r="IF49" s="18"/>
      <c r="IG49" s="18"/>
      <c r="IH49" s="18"/>
      <c r="II49" s="18"/>
    </row>
    <row r="50" spans="1:243" s="17" customFormat="1" ht="28.5">
      <c r="A50" s="27">
        <v>1.37</v>
      </c>
      <c r="B50" s="33" t="s">
        <v>130</v>
      </c>
      <c r="C50" s="31" t="s">
        <v>81</v>
      </c>
      <c r="D50" s="54">
        <v>50</v>
      </c>
      <c r="E50" s="55" t="s">
        <v>102</v>
      </c>
      <c r="F50" s="56">
        <v>300.75</v>
      </c>
      <c r="G50" s="57"/>
      <c r="H50" s="58"/>
      <c r="I50" s="59" t="s">
        <v>34</v>
      </c>
      <c r="J50" s="60">
        <f t="shared" si="0"/>
        <v>1</v>
      </c>
      <c r="K50" s="58" t="s">
        <v>35</v>
      </c>
      <c r="L50" s="58" t="s">
        <v>4</v>
      </c>
      <c r="M50" s="61"/>
      <c r="N50" s="58"/>
      <c r="O50" s="58"/>
      <c r="P50" s="62"/>
      <c r="Q50" s="58"/>
      <c r="R50" s="58"/>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3"/>
      <c r="BA50" s="64">
        <f t="shared" si="1"/>
        <v>15038</v>
      </c>
      <c r="BB50" s="65">
        <f t="shared" si="2"/>
        <v>15038</v>
      </c>
      <c r="BC50" s="66" t="str">
        <f t="shared" si="3"/>
        <v>INR  Fifteen Thousand  &amp;Thirty Eight  Only</v>
      </c>
      <c r="IA50" s="17">
        <v>1.37</v>
      </c>
      <c r="IB50" s="17" t="s">
        <v>130</v>
      </c>
      <c r="IC50" s="17" t="s">
        <v>81</v>
      </c>
      <c r="ID50" s="17">
        <v>50</v>
      </c>
      <c r="IE50" s="18" t="s">
        <v>102</v>
      </c>
      <c r="IF50" s="18"/>
      <c r="IG50" s="18"/>
      <c r="IH50" s="18"/>
      <c r="II50" s="18"/>
    </row>
    <row r="51" spans="1:243" s="17" customFormat="1" ht="28.5">
      <c r="A51" s="53">
        <v>1.38</v>
      </c>
      <c r="B51" s="33" t="s">
        <v>131</v>
      </c>
      <c r="C51" s="31" t="s">
        <v>82</v>
      </c>
      <c r="D51" s="54">
        <v>150</v>
      </c>
      <c r="E51" s="55" t="s">
        <v>102</v>
      </c>
      <c r="F51" s="56">
        <v>403.33</v>
      </c>
      <c r="G51" s="57"/>
      <c r="H51" s="58"/>
      <c r="I51" s="59" t="s">
        <v>34</v>
      </c>
      <c r="J51" s="60">
        <f t="shared" si="0"/>
        <v>1</v>
      </c>
      <c r="K51" s="58" t="s">
        <v>35</v>
      </c>
      <c r="L51" s="58" t="s">
        <v>4</v>
      </c>
      <c r="M51" s="61"/>
      <c r="N51" s="58"/>
      <c r="O51" s="58"/>
      <c r="P51" s="62"/>
      <c r="Q51" s="58"/>
      <c r="R51" s="58"/>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3"/>
      <c r="BA51" s="64">
        <f t="shared" si="1"/>
        <v>60500</v>
      </c>
      <c r="BB51" s="65">
        <f t="shared" si="2"/>
        <v>60500</v>
      </c>
      <c r="BC51" s="66" t="str">
        <f t="shared" si="3"/>
        <v>INR  Sixty Thousand Five Hundred    Only</v>
      </c>
      <c r="IA51" s="17">
        <v>1.38</v>
      </c>
      <c r="IB51" s="17" t="s">
        <v>131</v>
      </c>
      <c r="IC51" s="17" t="s">
        <v>82</v>
      </c>
      <c r="ID51" s="17">
        <v>150</v>
      </c>
      <c r="IE51" s="18" t="s">
        <v>102</v>
      </c>
      <c r="IF51" s="18"/>
      <c r="IG51" s="18"/>
      <c r="IH51" s="18"/>
      <c r="II51" s="18"/>
    </row>
    <row r="52" spans="1:243" s="17" customFormat="1" ht="126">
      <c r="A52" s="27">
        <v>1.39</v>
      </c>
      <c r="B52" s="33" t="s">
        <v>142</v>
      </c>
      <c r="C52" s="31" t="s">
        <v>83</v>
      </c>
      <c r="D52" s="54">
        <v>7200</v>
      </c>
      <c r="E52" s="55" t="s">
        <v>154</v>
      </c>
      <c r="F52" s="56">
        <v>18.41</v>
      </c>
      <c r="G52" s="57"/>
      <c r="H52" s="58"/>
      <c r="I52" s="59" t="s">
        <v>34</v>
      </c>
      <c r="J52" s="60">
        <f t="shared" si="0"/>
        <v>1</v>
      </c>
      <c r="K52" s="58" t="s">
        <v>35</v>
      </c>
      <c r="L52" s="58" t="s">
        <v>4</v>
      </c>
      <c r="M52" s="61"/>
      <c r="N52" s="58"/>
      <c r="O52" s="58"/>
      <c r="P52" s="62"/>
      <c r="Q52" s="58"/>
      <c r="R52" s="58"/>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3"/>
      <c r="BA52" s="64">
        <f t="shared" si="1"/>
        <v>132552</v>
      </c>
      <c r="BB52" s="65">
        <f t="shared" si="2"/>
        <v>132552</v>
      </c>
      <c r="BC52" s="66" t="str">
        <f t="shared" si="3"/>
        <v>INR  One Lakh Thirty Two Thousand Five Hundred &amp; Fifty Two  Only</v>
      </c>
      <c r="IA52" s="17">
        <v>1.39</v>
      </c>
      <c r="IB52" s="17" t="s">
        <v>142</v>
      </c>
      <c r="IC52" s="17" t="s">
        <v>83</v>
      </c>
      <c r="ID52" s="17">
        <v>7200</v>
      </c>
      <c r="IE52" s="18" t="s">
        <v>154</v>
      </c>
      <c r="IF52" s="18"/>
      <c r="IG52" s="18"/>
      <c r="IH52" s="18"/>
      <c r="II52" s="18"/>
    </row>
    <row r="53" spans="1:243" s="17" customFormat="1" ht="94.5">
      <c r="A53" s="53">
        <v>1.4</v>
      </c>
      <c r="B53" s="33" t="s">
        <v>143</v>
      </c>
      <c r="C53" s="31" t="s">
        <v>84</v>
      </c>
      <c r="D53" s="54">
        <v>180</v>
      </c>
      <c r="E53" s="55" t="s">
        <v>102</v>
      </c>
      <c r="F53" s="56">
        <v>79.79</v>
      </c>
      <c r="G53" s="57"/>
      <c r="H53" s="58"/>
      <c r="I53" s="59" t="s">
        <v>34</v>
      </c>
      <c r="J53" s="60">
        <f t="shared" si="0"/>
        <v>1</v>
      </c>
      <c r="K53" s="58" t="s">
        <v>35</v>
      </c>
      <c r="L53" s="58" t="s">
        <v>4</v>
      </c>
      <c r="M53" s="61"/>
      <c r="N53" s="58"/>
      <c r="O53" s="58"/>
      <c r="P53" s="62"/>
      <c r="Q53" s="58"/>
      <c r="R53" s="58"/>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3"/>
      <c r="BA53" s="64">
        <f t="shared" si="1"/>
        <v>14362</v>
      </c>
      <c r="BB53" s="65">
        <f t="shared" si="2"/>
        <v>14362</v>
      </c>
      <c r="BC53" s="66" t="str">
        <f t="shared" si="3"/>
        <v>INR  Fourteen Thousand Three Hundred &amp; Sixty Two  Only</v>
      </c>
      <c r="IA53" s="17">
        <v>1.4</v>
      </c>
      <c r="IB53" s="17" t="s">
        <v>143</v>
      </c>
      <c r="IC53" s="17" t="s">
        <v>84</v>
      </c>
      <c r="ID53" s="17">
        <v>180</v>
      </c>
      <c r="IE53" s="18" t="s">
        <v>102</v>
      </c>
      <c r="IF53" s="18"/>
      <c r="IG53" s="18"/>
      <c r="IH53" s="18"/>
      <c r="II53" s="18"/>
    </row>
    <row r="54" spans="1:243" s="17" customFormat="1" ht="63">
      <c r="A54" s="27">
        <v>1.41</v>
      </c>
      <c r="B54" s="33" t="s">
        <v>166</v>
      </c>
      <c r="C54" s="31" t="s">
        <v>85</v>
      </c>
      <c r="D54" s="54">
        <v>35</v>
      </c>
      <c r="E54" s="55" t="s">
        <v>102</v>
      </c>
      <c r="F54" s="56">
        <v>2728.63</v>
      </c>
      <c r="G54" s="57"/>
      <c r="H54" s="58"/>
      <c r="I54" s="59" t="s">
        <v>34</v>
      </c>
      <c r="J54" s="60">
        <f t="shared" si="0"/>
        <v>1</v>
      </c>
      <c r="K54" s="58" t="s">
        <v>35</v>
      </c>
      <c r="L54" s="58" t="s">
        <v>4</v>
      </c>
      <c r="M54" s="61"/>
      <c r="N54" s="58"/>
      <c r="O54" s="58"/>
      <c r="P54" s="62"/>
      <c r="Q54" s="58"/>
      <c r="R54" s="58"/>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3"/>
      <c r="BA54" s="64">
        <f t="shared" si="1"/>
        <v>95502</v>
      </c>
      <c r="BB54" s="65">
        <f t="shared" si="2"/>
        <v>95502</v>
      </c>
      <c r="BC54" s="66" t="str">
        <f t="shared" si="3"/>
        <v>INR  Ninety Five Thousand Five Hundred &amp; Two  Only</v>
      </c>
      <c r="IA54" s="17">
        <v>1.41</v>
      </c>
      <c r="IB54" s="17" t="s">
        <v>166</v>
      </c>
      <c r="IC54" s="17" t="s">
        <v>85</v>
      </c>
      <c r="ID54" s="17">
        <v>35</v>
      </c>
      <c r="IE54" s="18" t="s">
        <v>102</v>
      </c>
      <c r="IF54" s="18"/>
      <c r="IG54" s="18"/>
      <c r="IH54" s="18"/>
      <c r="II54" s="18"/>
    </row>
    <row r="55" spans="1:243" s="17" customFormat="1" ht="47.25">
      <c r="A55" s="53">
        <v>1.42</v>
      </c>
      <c r="B55" s="33" t="s">
        <v>167</v>
      </c>
      <c r="C55" s="31" t="s">
        <v>86</v>
      </c>
      <c r="D55" s="54">
        <v>13</v>
      </c>
      <c r="E55" s="55" t="s">
        <v>102</v>
      </c>
      <c r="F55" s="56">
        <v>906.62</v>
      </c>
      <c r="G55" s="57"/>
      <c r="H55" s="58"/>
      <c r="I55" s="59" t="s">
        <v>34</v>
      </c>
      <c r="J55" s="60">
        <f t="shared" si="0"/>
        <v>1</v>
      </c>
      <c r="K55" s="58" t="s">
        <v>35</v>
      </c>
      <c r="L55" s="58" t="s">
        <v>4</v>
      </c>
      <c r="M55" s="61"/>
      <c r="N55" s="58"/>
      <c r="O55" s="58"/>
      <c r="P55" s="62"/>
      <c r="Q55" s="58"/>
      <c r="R55" s="58"/>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3"/>
      <c r="BA55" s="64">
        <f t="shared" si="1"/>
        <v>11786</v>
      </c>
      <c r="BB55" s="65">
        <f t="shared" si="2"/>
        <v>11786</v>
      </c>
      <c r="BC55" s="66" t="str">
        <f t="shared" si="3"/>
        <v>INR  Eleven Thousand Seven Hundred &amp; Eighty Six  Only</v>
      </c>
      <c r="IA55" s="17">
        <v>1.42</v>
      </c>
      <c r="IB55" s="17" t="s">
        <v>167</v>
      </c>
      <c r="IC55" s="17" t="s">
        <v>86</v>
      </c>
      <c r="ID55" s="17">
        <v>13</v>
      </c>
      <c r="IE55" s="18" t="s">
        <v>102</v>
      </c>
      <c r="IF55" s="18"/>
      <c r="IG55" s="18"/>
      <c r="IH55" s="18"/>
      <c r="II55" s="18"/>
    </row>
    <row r="56" spans="1:243" s="17" customFormat="1" ht="126">
      <c r="A56" s="27">
        <v>1.43</v>
      </c>
      <c r="B56" s="33" t="s">
        <v>137</v>
      </c>
      <c r="C56" s="31" t="s">
        <v>87</v>
      </c>
      <c r="D56" s="68"/>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70"/>
      <c r="IA56" s="17">
        <v>1.43</v>
      </c>
      <c r="IB56" s="17" t="s">
        <v>137</v>
      </c>
      <c r="IC56" s="17" t="s">
        <v>87</v>
      </c>
      <c r="IE56" s="18"/>
      <c r="IF56" s="18"/>
      <c r="IG56" s="18"/>
      <c r="IH56" s="18"/>
      <c r="II56" s="18"/>
    </row>
    <row r="57" spans="1:243" s="17" customFormat="1" ht="28.5">
      <c r="A57" s="53">
        <v>1.44</v>
      </c>
      <c r="B57" s="33" t="s">
        <v>138</v>
      </c>
      <c r="C57" s="31" t="s">
        <v>88</v>
      </c>
      <c r="D57" s="54">
        <v>135</v>
      </c>
      <c r="E57" s="55" t="s">
        <v>155</v>
      </c>
      <c r="F57" s="56">
        <v>224.46</v>
      </c>
      <c r="G57" s="57"/>
      <c r="H57" s="58"/>
      <c r="I57" s="59" t="s">
        <v>34</v>
      </c>
      <c r="J57" s="60">
        <f t="shared" si="0"/>
        <v>1</v>
      </c>
      <c r="K57" s="58" t="s">
        <v>35</v>
      </c>
      <c r="L57" s="58" t="s">
        <v>4</v>
      </c>
      <c r="M57" s="61"/>
      <c r="N57" s="58"/>
      <c r="O57" s="58"/>
      <c r="P57" s="62"/>
      <c r="Q57" s="58"/>
      <c r="R57" s="58"/>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3"/>
      <c r="BA57" s="64">
        <f t="shared" si="1"/>
        <v>30302</v>
      </c>
      <c r="BB57" s="65">
        <f t="shared" si="2"/>
        <v>30302</v>
      </c>
      <c r="BC57" s="66" t="str">
        <f t="shared" si="3"/>
        <v>INR  Thirty Thousand Three Hundred &amp; Two  Only</v>
      </c>
      <c r="IA57" s="17">
        <v>1.44</v>
      </c>
      <c r="IB57" s="17" t="s">
        <v>138</v>
      </c>
      <c r="IC57" s="17" t="s">
        <v>88</v>
      </c>
      <c r="ID57" s="17">
        <v>135</v>
      </c>
      <c r="IE57" s="18" t="s">
        <v>155</v>
      </c>
      <c r="IF57" s="18"/>
      <c r="IG57" s="18"/>
      <c r="IH57" s="18"/>
      <c r="II57" s="18"/>
    </row>
    <row r="58" spans="1:243" s="17" customFormat="1" ht="28.5">
      <c r="A58" s="27">
        <v>1.45</v>
      </c>
      <c r="B58" s="33" t="s">
        <v>139</v>
      </c>
      <c r="C58" s="31" t="s">
        <v>89</v>
      </c>
      <c r="D58" s="54">
        <v>19</v>
      </c>
      <c r="E58" s="55" t="s">
        <v>155</v>
      </c>
      <c r="F58" s="56">
        <v>1076.72</v>
      </c>
      <c r="G58" s="57"/>
      <c r="H58" s="58"/>
      <c r="I58" s="59" t="s">
        <v>34</v>
      </c>
      <c r="J58" s="60">
        <f t="shared" si="0"/>
        <v>1</v>
      </c>
      <c r="K58" s="58" t="s">
        <v>35</v>
      </c>
      <c r="L58" s="58" t="s">
        <v>4</v>
      </c>
      <c r="M58" s="61"/>
      <c r="N58" s="58"/>
      <c r="O58" s="58"/>
      <c r="P58" s="62"/>
      <c r="Q58" s="58"/>
      <c r="R58" s="58"/>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3"/>
      <c r="BA58" s="64">
        <f t="shared" si="1"/>
        <v>20458</v>
      </c>
      <c r="BB58" s="65">
        <f t="shared" si="2"/>
        <v>20458</v>
      </c>
      <c r="BC58" s="66" t="str">
        <f t="shared" si="3"/>
        <v>INR  Twenty Thousand Four Hundred &amp; Fifty Eight  Only</v>
      </c>
      <c r="IA58" s="17">
        <v>1.45</v>
      </c>
      <c r="IB58" s="17" t="s">
        <v>139</v>
      </c>
      <c r="IC58" s="17" t="s">
        <v>89</v>
      </c>
      <c r="ID58" s="17">
        <v>19</v>
      </c>
      <c r="IE58" s="18" t="s">
        <v>155</v>
      </c>
      <c r="IF58" s="18"/>
      <c r="IG58" s="18"/>
      <c r="IH58" s="18"/>
      <c r="II58" s="18"/>
    </row>
    <row r="59" spans="1:243" s="17" customFormat="1" ht="28.5">
      <c r="A59" s="53">
        <v>1.46</v>
      </c>
      <c r="B59" s="33" t="s">
        <v>140</v>
      </c>
      <c r="C59" s="31" t="s">
        <v>90</v>
      </c>
      <c r="D59" s="54">
        <v>30</v>
      </c>
      <c r="E59" s="55" t="s">
        <v>102</v>
      </c>
      <c r="F59" s="56">
        <v>2427.01</v>
      </c>
      <c r="G59" s="57"/>
      <c r="H59" s="58"/>
      <c r="I59" s="59" t="s">
        <v>34</v>
      </c>
      <c r="J59" s="60">
        <f t="shared" si="0"/>
        <v>1</v>
      </c>
      <c r="K59" s="58" t="s">
        <v>35</v>
      </c>
      <c r="L59" s="58" t="s">
        <v>4</v>
      </c>
      <c r="M59" s="61"/>
      <c r="N59" s="58"/>
      <c r="O59" s="58"/>
      <c r="P59" s="62"/>
      <c r="Q59" s="58"/>
      <c r="R59" s="58"/>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3"/>
      <c r="BA59" s="64">
        <f t="shared" si="1"/>
        <v>72810</v>
      </c>
      <c r="BB59" s="65">
        <f t="shared" si="2"/>
        <v>72810</v>
      </c>
      <c r="BC59" s="66" t="str">
        <f t="shared" si="3"/>
        <v>INR  Seventy Two Thousand Eight Hundred &amp; Ten  Only</v>
      </c>
      <c r="IA59" s="17">
        <v>1.46</v>
      </c>
      <c r="IB59" s="17" t="s">
        <v>140</v>
      </c>
      <c r="IC59" s="17" t="s">
        <v>90</v>
      </c>
      <c r="ID59" s="17">
        <v>30</v>
      </c>
      <c r="IE59" s="18" t="s">
        <v>102</v>
      </c>
      <c r="IF59" s="18"/>
      <c r="IG59" s="18"/>
      <c r="IH59" s="18"/>
      <c r="II59" s="18"/>
    </row>
    <row r="60" spans="1:243" s="17" customFormat="1" ht="28.5">
      <c r="A60" s="27">
        <v>1.47</v>
      </c>
      <c r="B60" s="33" t="s">
        <v>141</v>
      </c>
      <c r="C60" s="31" t="s">
        <v>91</v>
      </c>
      <c r="D60" s="54">
        <v>6</v>
      </c>
      <c r="E60" s="55" t="s">
        <v>102</v>
      </c>
      <c r="F60" s="56">
        <v>3037.26</v>
      </c>
      <c r="G60" s="57"/>
      <c r="H60" s="58"/>
      <c r="I60" s="59" t="s">
        <v>34</v>
      </c>
      <c r="J60" s="60">
        <f t="shared" si="0"/>
        <v>1</v>
      </c>
      <c r="K60" s="58" t="s">
        <v>35</v>
      </c>
      <c r="L60" s="58" t="s">
        <v>4</v>
      </c>
      <c r="M60" s="61"/>
      <c r="N60" s="58"/>
      <c r="O60" s="58"/>
      <c r="P60" s="62"/>
      <c r="Q60" s="58"/>
      <c r="R60" s="58"/>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3"/>
      <c r="BA60" s="64">
        <f t="shared" si="1"/>
        <v>18224</v>
      </c>
      <c r="BB60" s="65">
        <f t="shared" si="2"/>
        <v>18224</v>
      </c>
      <c r="BC60" s="66" t="str">
        <f t="shared" si="3"/>
        <v>INR  Eighteen Thousand Two Hundred &amp; Twenty Four  Only</v>
      </c>
      <c r="IA60" s="17">
        <v>1.47</v>
      </c>
      <c r="IB60" s="17" t="s">
        <v>141</v>
      </c>
      <c r="IC60" s="17" t="s">
        <v>91</v>
      </c>
      <c r="ID60" s="17">
        <v>6</v>
      </c>
      <c r="IE60" s="18" t="s">
        <v>102</v>
      </c>
      <c r="IF60" s="18"/>
      <c r="IG60" s="18"/>
      <c r="IH60" s="18"/>
      <c r="II60" s="18"/>
    </row>
    <row r="61" spans="1:243" s="17" customFormat="1" ht="157.5">
      <c r="A61" s="53">
        <v>1.48</v>
      </c>
      <c r="B61" s="33" t="s">
        <v>145</v>
      </c>
      <c r="C61" s="31" t="s">
        <v>92</v>
      </c>
      <c r="D61" s="68"/>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70"/>
      <c r="IA61" s="17">
        <v>1.48</v>
      </c>
      <c r="IB61" s="17" t="s">
        <v>145</v>
      </c>
      <c r="IC61" s="17" t="s">
        <v>92</v>
      </c>
      <c r="IE61" s="18"/>
      <c r="IF61" s="18"/>
      <c r="IG61" s="18"/>
      <c r="IH61" s="18"/>
      <c r="II61" s="18"/>
    </row>
    <row r="62" spans="1:243" s="17" customFormat="1" ht="28.5">
      <c r="A62" s="27">
        <v>1.49</v>
      </c>
      <c r="B62" s="33" t="s">
        <v>146</v>
      </c>
      <c r="C62" s="31" t="s">
        <v>93</v>
      </c>
      <c r="D62" s="54">
        <v>12</v>
      </c>
      <c r="E62" s="55" t="s">
        <v>155</v>
      </c>
      <c r="F62" s="56">
        <v>3587.02</v>
      </c>
      <c r="G62" s="57"/>
      <c r="H62" s="58"/>
      <c r="I62" s="59" t="s">
        <v>34</v>
      </c>
      <c r="J62" s="60">
        <f t="shared" si="0"/>
        <v>1</v>
      </c>
      <c r="K62" s="58" t="s">
        <v>35</v>
      </c>
      <c r="L62" s="58" t="s">
        <v>4</v>
      </c>
      <c r="M62" s="61"/>
      <c r="N62" s="58"/>
      <c r="O62" s="58"/>
      <c r="P62" s="62"/>
      <c r="Q62" s="58"/>
      <c r="R62" s="58"/>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3"/>
      <c r="BA62" s="64">
        <f t="shared" si="1"/>
        <v>43044</v>
      </c>
      <c r="BB62" s="65">
        <f t="shared" si="2"/>
        <v>43044</v>
      </c>
      <c r="BC62" s="66" t="str">
        <f t="shared" si="3"/>
        <v>INR  Forty Three Thousand  &amp;Forty Four  Only</v>
      </c>
      <c r="IA62" s="17">
        <v>1.49</v>
      </c>
      <c r="IB62" s="17" t="s">
        <v>146</v>
      </c>
      <c r="IC62" s="17" t="s">
        <v>93</v>
      </c>
      <c r="ID62" s="17">
        <v>12</v>
      </c>
      <c r="IE62" s="18" t="s">
        <v>155</v>
      </c>
      <c r="IF62" s="18"/>
      <c r="IG62" s="18"/>
      <c r="IH62" s="18"/>
      <c r="II62" s="18"/>
    </row>
    <row r="63" spans="1:243" s="17" customFormat="1" ht="94.5">
      <c r="A63" s="53">
        <v>1.5</v>
      </c>
      <c r="B63" s="33" t="s">
        <v>149</v>
      </c>
      <c r="C63" s="31" t="s">
        <v>94</v>
      </c>
      <c r="D63" s="54">
        <v>5</v>
      </c>
      <c r="E63" s="55" t="s">
        <v>156</v>
      </c>
      <c r="F63" s="56">
        <v>7051.29</v>
      </c>
      <c r="G63" s="57"/>
      <c r="H63" s="58"/>
      <c r="I63" s="59" t="s">
        <v>34</v>
      </c>
      <c r="J63" s="60">
        <f t="shared" si="0"/>
        <v>1</v>
      </c>
      <c r="K63" s="58" t="s">
        <v>35</v>
      </c>
      <c r="L63" s="58" t="s">
        <v>4</v>
      </c>
      <c r="M63" s="61"/>
      <c r="N63" s="58"/>
      <c r="O63" s="58"/>
      <c r="P63" s="62"/>
      <c r="Q63" s="58"/>
      <c r="R63" s="58"/>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3"/>
      <c r="BA63" s="64">
        <f t="shared" si="1"/>
        <v>35256</v>
      </c>
      <c r="BB63" s="65">
        <f t="shared" si="2"/>
        <v>35256</v>
      </c>
      <c r="BC63" s="66" t="str">
        <f t="shared" si="3"/>
        <v>INR  Thirty Five Thousand Two Hundred &amp; Fifty Six  Only</v>
      </c>
      <c r="IA63" s="17">
        <v>1.5</v>
      </c>
      <c r="IB63" s="17" t="s">
        <v>149</v>
      </c>
      <c r="IC63" s="17" t="s">
        <v>94</v>
      </c>
      <c r="ID63" s="17">
        <v>5</v>
      </c>
      <c r="IE63" s="18" t="s">
        <v>156</v>
      </c>
      <c r="IF63" s="18"/>
      <c r="IG63" s="18"/>
      <c r="IH63" s="18"/>
      <c r="II63" s="18"/>
    </row>
    <row r="64" spans="1:243" s="17" customFormat="1" ht="63">
      <c r="A64" s="27">
        <v>1.51</v>
      </c>
      <c r="B64" s="33" t="s">
        <v>150</v>
      </c>
      <c r="C64" s="31" t="s">
        <v>95</v>
      </c>
      <c r="D64" s="54">
        <v>150</v>
      </c>
      <c r="E64" s="55" t="s">
        <v>153</v>
      </c>
      <c r="F64" s="56">
        <v>213.94</v>
      </c>
      <c r="G64" s="57"/>
      <c r="H64" s="58"/>
      <c r="I64" s="59" t="s">
        <v>34</v>
      </c>
      <c r="J64" s="60">
        <f t="shared" si="0"/>
        <v>1</v>
      </c>
      <c r="K64" s="58" t="s">
        <v>35</v>
      </c>
      <c r="L64" s="58" t="s">
        <v>4</v>
      </c>
      <c r="M64" s="61"/>
      <c r="N64" s="58"/>
      <c r="O64" s="58"/>
      <c r="P64" s="62"/>
      <c r="Q64" s="58"/>
      <c r="R64" s="58"/>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3"/>
      <c r="BA64" s="64">
        <f t="shared" si="1"/>
        <v>32091</v>
      </c>
      <c r="BB64" s="65">
        <f t="shared" si="2"/>
        <v>32091</v>
      </c>
      <c r="BC64" s="66" t="str">
        <f t="shared" si="3"/>
        <v>INR  Thirty Two Thousand  &amp;Ninety One  Only</v>
      </c>
      <c r="IA64" s="17">
        <v>1.51</v>
      </c>
      <c r="IB64" s="17" t="s">
        <v>150</v>
      </c>
      <c r="IC64" s="17" t="s">
        <v>95</v>
      </c>
      <c r="ID64" s="17">
        <v>150</v>
      </c>
      <c r="IE64" s="18" t="s">
        <v>153</v>
      </c>
      <c r="IF64" s="18"/>
      <c r="IG64" s="18"/>
      <c r="IH64" s="18"/>
      <c r="II64" s="18"/>
    </row>
    <row r="65" spans="1:243" s="17" customFormat="1" ht="94.5">
      <c r="A65" s="53">
        <v>1.52</v>
      </c>
      <c r="B65" s="33" t="s">
        <v>168</v>
      </c>
      <c r="C65" s="31" t="s">
        <v>96</v>
      </c>
      <c r="D65" s="68"/>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IA65" s="17">
        <v>1.52</v>
      </c>
      <c r="IB65" s="17" t="s">
        <v>168</v>
      </c>
      <c r="IC65" s="17" t="s">
        <v>96</v>
      </c>
      <c r="IE65" s="18"/>
      <c r="IF65" s="18"/>
      <c r="IG65" s="18"/>
      <c r="IH65" s="18"/>
      <c r="II65" s="18"/>
    </row>
    <row r="66" spans="1:243" s="17" customFormat="1" ht="28.5">
      <c r="A66" s="27">
        <v>1.53</v>
      </c>
      <c r="B66" s="33" t="s">
        <v>151</v>
      </c>
      <c r="C66" s="31" t="s">
        <v>97</v>
      </c>
      <c r="D66" s="54">
        <v>25</v>
      </c>
      <c r="E66" s="55" t="s">
        <v>154</v>
      </c>
      <c r="F66" s="56">
        <v>946.95</v>
      </c>
      <c r="G66" s="57"/>
      <c r="H66" s="58"/>
      <c r="I66" s="59" t="s">
        <v>34</v>
      </c>
      <c r="J66" s="60">
        <f t="shared" si="0"/>
        <v>1</v>
      </c>
      <c r="K66" s="58" t="s">
        <v>35</v>
      </c>
      <c r="L66" s="58" t="s">
        <v>4</v>
      </c>
      <c r="M66" s="61"/>
      <c r="N66" s="58"/>
      <c r="O66" s="58"/>
      <c r="P66" s="62"/>
      <c r="Q66" s="58"/>
      <c r="R66" s="58"/>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3"/>
      <c r="BA66" s="64">
        <f t="shared" si="1"/>
        <v>23674</v>
      </c>
      <c r="BB66" s="65">
        <f t="shared" si="2"/>
        <v>23674</v>
      </c>
      <c r="BC66" s="66" t="str">
        <f t="shared" si="3"/>
        <v>INR  Twenty Three Thousand Six Hundred &amp; Seventy Four  Only</v>
      </c>
      <c r="IA66" s="17">
        <v>1.53</v>
      </c>
      <c r="IB66" s="17" t="s">
        <v>151</v>
      </c>
      <c r="IC66" s="17" t="s">
        <v>97</v>
      </c>
      <c r="ID66" s="17">
        <v>25</v>
      </c>
      <c r="IE66" s="18" t="s">
        <v>154</v>
      </c>
      <c r="IF66" s="18"/>
      <c r="IG66" s="18"/>
      <c r="IH66" s="18"/>
      <c r="II66" s="18"/>
    </row>
    <row r="67" spans="1:243" s="17" customFormat="1" ht="110.25">
      <c r="A67" s="53">
        <v>1.54</v>
      </c>
      <c r="B67" s="33" t="s">
        <v>152</v>
      </c>
      <c r="C67" s="31" t="s">
        <v>98</v>
      </c>
      <c r="D67" s="68"/>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70"/>
      <c r="IA67" s="17">
        <v>1.54</v>
      </c>
      <c r="IB67" s="17" t="s">
        <v>152</v>
      </c>
      <c r="IC67" s="17" t="s">
        <v>98</v>
      </c>
      <c r="IE67" s="18"/>
      <c r="IF67" s="18"/>
      <c r="IG67" s="18"/>
      <c r="IH67" s="18"/>
      <c r="II67" s="18"/>
    </row>
    <row r="68" spans="1:243" s="17" customFormat="1" ht="28.5">
      <c r="A68" s="27">
        <v>1.55</v>
      </c>
      <c r="B68" s="33" t="s">
        <v>169</v>
      </c>
      <c r="C68" s="31" t="s">
        <v>99</v>
      </c>
      <c r="D68" s="54">
        <v>2</v>
      </c>
      <c r="E68" s="55" t="s">
        <v>155</v>
      </c>
      <c r="F68" s="56">
        <v>611.14</v>
      </c>
      <c r="G68" s="57"/>
      <c r="H68" s="58"/>
      <c r="I68" s="59" t="s">
        <v>34</v>
      </c>
      <c r="J68" s="60">
        <f t="shared" si="0"/>
        <v>1</v>
      </c>
      <c r="K68" s="58" t="s">
        <v>35</v>
      </c>
      <c r="L68" s="58" t="s">
        <v>4</v>
      </c>
      <c r="M68" s="61"/>
      <c r="N68" s="58"/>
      <c r="O68" s="58"/>
      <c r="P68" s="62"/>
      <c r="Q68" s="58"/>
      <c r="R68" s="58"/>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3"/>
      <c r="BA68" s="64">
        <f t="shared" si="1"/>
        <v>1222</v>
      </c>
      <c r="BB68" s="65">
        <f t="shared" si="2"/>
        <v>1222</v>
      </c>
      <c r="BC68" s="66" t="str">
        <f t="shared" si="3"/>
        <v>INR  One Thousand Two Hundred &amp; Twenty Two  Only</v>
      </c>
      <c r="IA68" s="17">
        <v>1.55</v>
      </c>
      <c r="IB68" s="17" t="s">
        <v>169</v>
      </c>
      <c r="IC68" s="17" t="s">
        <v>99</v>
      </c>
      <c r="ID68" s="17">
        <v>2</v>
      </c>
      <c r="IE68" s="18" t="s">
        <v>155</v>
      </c>
      <c r="IF68" s="18"/>
      <c r="IG68" s="18"/>
      <c r="IH68" s="18"/>
      <c r="II68" s="18"/>
    </row>
    <row r="69" spans="1:243" s="17" customFormat="1" ht="126">
      <c r="A69" s="53">
        <v>1.56</v>
      </c>
      <c r="B69" s="33" t="s">
        <v>144</v>
      </c>
      <c r="C69" s="31" t="s">
        <v>103</v>
      </c>
      <c r="D69" s="68"/>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70"/>
      <c r="IA69" s="17">
        <v>1.56</v>
      </c>
      <c r="IB69" s="17" t="s">
        <v>144</v>
      </c>
      <c r="IC69" s="17" t="s">
        <v>103</v>
      </c>
      <c r="IE69" s="18"/>
      <c r="IF69" s="18"/>
      <c r="IG69" s="18"/>
      <c r="IH69" s="18"/>
      <c r="II69" s="18"/>
    </row>
    <row r="70" spans="1:243" s="17" customFormat="1" ht="28.5">
      <c r="A70" s="27">
        <v>1.57</v>
      </c>
      <c r="B70" s="33" t="s">
        <v>170</v>
      </c>
      <c r="C70" s="31" t="s">
        <v>104</v>
      </c>
      <c r="D70" s="54">
        <v>1</v>
      </c>
      <c r="E70" s="55" t="s">
        <v>155</v>
      </c>
      <c r="F70" s="56">
        <v>13332.75</v>
      </c>
      <c r="G70" s="57"/>
      <c r="H70" s="58"/>
      <c r="I70" s="59" t="s">
        <v>34</v>
      </c>
      <c r="J70" s="60">
        <f t="shared" si="0"/>
        <v>1</v>
      </c>
      <c r="K70" s="58" t="s">
        <v>35</v>
      </c>
      <c r="L70" s="58" t="s">
        <v>4</v>
      </c>
      <c r="M70" s="61"/>
      <c r="N70" s="58"/>
      <c r="O70" s="58"/>
      <c r="P70" s="62"/>
      <c r="Q70" s="58"/>
      <c r="R70" s="58"/>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3"/>
      <c r="BA70" s="64">
        <f t="shared" si="1"/>
        <v>13333</v>
      </c>
      <c r="BB70" s="65">
        <f t="shared" si="2"/>
        <v>13333</v>
      </c>
      <c r="BC70" s="66" t="str">
        <f t="shared" si="3"/>
        <v>INR  Thirteen Thousand Three Hundred &amp; Thirty Three  Only</v>
      </c>
      <c r="IA70" s="17">
        <v>1.57</v>
      </c>
      <c r="IB70" s="17" t="s">
        <v>170</v>
      </c>
      <c r="IC70" s="17" t="s">
        <v>104</v>
      </c>
      <c r="ID70" s="17">
        <v>1</v>
      </c>
      <c r="IE70" s="18" t="s">
        <v>155</v>
      </c>
      <c r="IF70" s="18"/>
      <c r="IG70" s="18"/>
      <c r="IH70" s="18"/>
      <c r="II70" s="18"/>
    </row>
    <row r="71" spans="1:243" s="17" customFormat="1" ht="47.25">
      <c r="A71" s="53">
        <v>1.58</v>
      </c>
      <c r="B71" s="33" t="s">
        <v>171</v>
      </c>
      <c r="C71" s="31" t="s">
        <v>105</v>
      </c>
      <c r="D71" s="54">
        <v>10</v>
      </c>
      <c r="E71" s="55" t="s">
        <v>155</v>
      </c>
      <c r="F71" s="56">
        <v>11.4</v>
      </c>
      <c r="G71" s="57"/>
      <c r="H71" s="58"/>
      <c r="I71" s="59" t="s">
        <v>34</v>
      </c>
      <c r="J71" s="60">
        <f t="shared" si="0"/>
        <v>1</v>
      </c>
      <c r="K71" s="58" t="s">
        <v>35</v>
      </c>
      <c r="L71" s="58" t="s">
        <v>4</v>
      </c>
      <c r="M71" s="61"/>
      <c r="N71" s="58"/>
      <c r="O71" s="58"/>
      <c r="P71" s="62"/>
      <c r="Q71" s="58"/>
      <c r="R71" s="58"/>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3"/>
      <c r="BA71" s="64">
        <f t="shared" si="1"/>
        <v>114</v>
      </c>
      <c r="BB71" s="65">
        <f t="shared" si="2"/>
        <v>114</v>
      </c>
      <c r="BC71" s="66" t="str">
        <f t="shared" si="3"/>
        <v>INR  One Hundred &amp; Fourteen  Only</v>
      </c>
      <c r="IA71" s="17">
        <v>1.58</v>
      </c>
      <c r="IB71" s="17" t="s">
        <v>171</v>
      </c>
      <c r="IC71" s="17" t="s">
        <v>105</v>
      </c>
      <c r="ID71" s="17">
        <v>10</v>
      </c>
      <c r="IE71" s="18" t="s">
        <v>155</v>
      </c>
      <c r="IF71" s="18"/>
      <c r="IG71" s="18"/>
      <c r="IH71" s="18"/>
      <c r="II71" s="18"/>
    </row>
    <row r="72" spans="1:243" s="17" customFormat="1" ht="204.75">
      <c r="A72" s="27">
        <v>1.59</v>
      </c>
      <c r="B72" s="33" t="s">
        <v>172</v>
      </c>
      <c r="C72" s="31" t="s">
        <v>106</v>
      </c>
      <c r="D72" s="68"/>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70"/>
      <c r="IA72" s="17">
        <v>1.59</v>
      </c>
      <c r="IB72" s="17" t="s">
        <v>172</v>
      </c>
      <c r="IC72" s="17" t="s">
        <v>106</v>
      </c>
      <c r="IE72" s="18"/>
      <c r="IF72" s="18"/>
      <c r="IG72" s="18"/>
      <c r="IH72" s="18"/>
      <c r="II72" s="18"/>
    </row>
    <row r="73" spans="1:243" s="17" customFormat="1" ht="28.5">
      <c r="A73" s="53">
        <v>1.6</v>
      </c>
      <c r="B73" s="33" t="s">
        <v>173</v>
      </c>
      <c r="C73" s="31" t="s">
        <v>107</v>
      </c>
      <c r="D73" s="54">
        <v>1</v>
      </c>
      <c r="E73" s="55" t="s">
        <v>155</v>
      </c>
      <c r="F73" s="56">
        <v>28105.22</v>
      </c>
      <c r="G73" s="57"/>
      <c r="H73" s="58"/>
      <c r="I73" s="59" t="s">
        <v>34</v>
      </c>
      <c r="J73" s="60">
        <f t="shared" si="0"/>
        <v>1</v>
      </c>
      <c r="K73" s="58" t="s">
        <v>35</v>
      </c>
      <c r="L73" s="58" t="s">
        <v>4</v>
      </c>
      <c r="M73" s="61"/>
      <c r="N73" s="58"/>
      <c r="O73" s="58"/>
      <c r="P73" s="62"/>
      <c r="Q73" s="58"/>
      <c r="R73" s="58"/>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3"/>
      <c r="BA73" s="64">
        <f t="shared" si="1"/>
        <v>28105</v>
      </c>
      <c r="BB73" s="65">
        <f t="shared" si="2"/>
        <v>28105</v>
      </c>
      <c r="BC73" s="66" t="str">
        <f t="shared" si="3"/>
        <v>INR  Twenty Eight Thousand One Hundred &amp; Five  Only</v>
      </c>
      <c r="IA73" s="17">
        <v>1.6</v>
      </c>
      <c r="IB73" s="17" t="s">
        <v>173</v>
      </c>
      <c r="IC73" s="17" t="s">
        <v>107</v>
      </c>
      <c r="ID73" s="17">
        <v>1</v>
      </c>
      <c r="IE73" s="18" t="s">
        <v>155</v>
      </c>
      <c r="IF73" s="18"/>
      <c r="IG73" s="18"/>
      <c r="IH73" s="18"/>
      <c r="II73" s="18"/>
    </row>
    <row r="74" spans="1:243" s="17" customFormat="1" ht="47.25">
      <c r="A74" s="27">
        <v>1.61</v>
      </c>
      <c r="B74" s="33" t="s">
        <v>147</v>
      </c>
      <c r="C74" s="31" t="s">
        <v>108</v>
      </c>
      <c r="D74" s="68"/>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70"/>
      <c r="IA74" s="17">
        <v>1.61</v>
      </c>
      <c r="IB74" s="17" t="s">
        <v>147</v>
      </c>
      <c r="IC74" s="17" t="s">
        <v>108</v>
      </c>
      <c r="IE74" s="18"/>
      <c r="IF74" s="18"/>
      <c r="IG74" s="18"/>
      <c r="IH74" s="18"/>
      <c r="II74" s="18"/>
    </row>
    <row r="75" spans="1:243" s="17" customFormat="1" ht="28.5">
      <c r="A75" s="53">
        <v>1.62</v>
      </c>
      <c r="B75" s="33" t="s">
        <v>148</v>
      </c>
      <c r="C75" s="31" t="s">
        <v>109</v>
      </c>
      <c r="D75" s="54">
        <v>10</v>
      </c>
      <c r="E75" s="55" t="s">
        <v>102</v>
      </c>
      <c r="F75" s="56">
        <v>33.32</v>
      </c>
      <c r="G75" s="57"/>
      <c r="H75" s="58"/>
      <c r="I75" s="59" t="s">
        <v>34</v>
      </c>
      <c r="J75" s="60">
        <f t="shared" si="0"/>
        <v>1</v>
      </c>
      <c r="K75" s="58" t="s">
        <v>35</v>
      </c>
      <c r="L75" s="58" t="s">
        <v>4</v>
      </c>
      <c r="M75" s="61"/>
      <c r="N75" s="58"/>
      <c r="O75" s="58"/>
      <c r="P75" s="62"/>
      <c r="Q75" s="58"/>
      <c r="R75" s="58"/>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3"/>
      <c r="BA75" s="64">
        <f t="shared" si="1"/>
        <v>333</v>
      </c>
      <c r="BB75" s="65">
        <f t="shared" si="2"/>
        <v>333</v>
      </c>
      <c r="BC75" s="66" t="str">
        <f t="shared" si="3"/>
        <v>INR  Three Hundred &amp; Thirty Three  Only</v>
      </c>
      <c r="IA75" s="17">
        <v>1.62</v>
      </c>
      <c r="IB75" s="17" t="s">
        <v>148</v>
      </c>
      <c r="IC75" s="17" t="s">
        <v>109</v>
      </c>
      <c r="ID75" s="17">
        <v>10</v>
      </c>
      <c r="IE75" s="18" t="s">
        <v>102</v>
      </c>
      <c r="IF75" s="18"/>
      <c r="IG75" s="18"/>
      <c r="IH75" s="18"/>
      <c r="II75" s="18"/>
    </row>
    <row r="76" spans="1:55" ht="28.5">
      <c r="A76" s="48" t="s">
        <v>36</v>
      </c>
      <c r="B76" s="48"/>
      <c r="C76" s="49"/>
      <c r="D76" s="49"/>
      <c r="E76" s="49"/>
      <c r="F76" s="49"/>
      <c r="G76" s="49"/>
      <c r="H76" s="50"/>
      <c r="I76" s="50"/>
      <c r="J76" s="50"/>
      <c r="K76" s="50"/>
      <c r="L76" s="49"/>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2">
        <f>SUM(BA15:BA75)</f>
        <v>1909695</v>
      </c>
      <c r="BB76" s="52" t="e">
        <f>SUM(#REF!)</f>
        <v>#REF!</v>
      </c>
      <c r="BC76" s="25" t="str">
        <f>SpellNumber(L76,BA76)</f>
        <v>  Nineteen Lakh Nine Thousand Six Hundred &amp; Ninety Five  Only</v>
      </c>
    </row>
    <row r="77" spans="1:55" ht="36.75" customHeight="1">
      <c r="A77" s="34" t="s">
        <v>37</v>
      </c>
      <c r="B77" s="35"/>
      <c r="C77" s="36"/>
      <c r="D77" s="37"/>
      <c r="E77" s="38" t="s">
        <v>42</v>
      </c>
      <c r="F77" s="39"/>
      <c r="G77" s="40"/>
      <c r="H77" s="41"/>
      <c r="I77" s="41"/>
      <c r="J77" s="41"/>
      <c r="K77" s="42"/>
      <c r="L77" s="43"/>
      <c r="M77" s="44"/>
      <c r="N77" s="23"/>
      <c r="O77" s="21"/>
      <c r="P77" s="21"/>
      <c r="Q77" s="21"/>
      <c r="R77" s="21"/>
      <c r="S77" s="21"/>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45">
        <f>IF(ISBLANK(F77),0,IF(E77="Excess (+)",ROUND(BA76+(BA76*F77),2),IF(E77="Less (-)",ROUND(BA76+(BA76*F77*(-1)),2),IF(E77="At Par",BA76,0))))</f>
        <v>0</v>
      </c>
      <c r="BB77" s="46">
        <f>ROUND(BA77,0)</f>
        <v>0</v>
      </c>
      <c r="BC77" s="47" t="str">
        <f>SpellNumber($E$2,BB77)</f>
        <v>INR Zero Only</v>
      </c>
    </row>
    <row r="78" spans="1:55" ht="33.75" customHeight="1">
      <c r="A78" s="22" t="s">
        <v>38</v>
      </c>
      <c r="B78" s="22"/>
      <c r="C78" s="71" t="str">
        <f>SpellNumber($E$2,BB77)</f>
        <v>INR Zero Only</v>
      </c>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row>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5" ht="15"/>
    <row r="376" ht="15"/>
    <row r="377" ht="15"/>
    <row r="378" ht="15"/>
    <row r="379" ht="15"/>
    <row r="380" ht="15"/>
    <row r="381" ht="15"/>
    <row r="382" ht="15"/>
    <row r="383" ht="15"/>
    <row r="385" ht="15"/>
    <row r="386" ht="15"/>
    <row r="387" ht="15"/>
    <row r="388" ht="15"/>
    <row r="389" ht="15"/>
    <row r="390" ht="15"/>
    <row r="391" ht="15"/>
    <row r="392" ht="15"/>
    <row r="393" ht="15"/>
    <row r="394" ht="15"/>
    <row r="395"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8" ht="15"/>
    <row r="459" ht="15"/>
    <row r="460" ht="15"/>
    <row r="461" ht="15"/>
    <row r="462"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sheetData>
  <sheetProtection password="D850" sheet="1"/>
  <autoFilter ref="A11:BC78"/>
  <mergeCells count="24">
    <mergeCell ref="D65:BC65"/>
    <mergeCell ref="D67:BC67"/>
    <mergeCell ref="D14:BC14"/>
    <mergeCell ref="D20:BC20"/>
    <mergeCell ref="D26:BC26"/>
    <mergeCell ref="D36:BC36"/>
    <mergeCell ref="D39:BC39"/>
    <mergeCell ref="D41:BC41"/>
    <mergeCell ref="A1:L1"/>
    <mergeCell ref="A4:BC4"/>
    <mergeCell ref="A5:BC5"/>
    <mergeCell ref="A6:BC6"/>
    <mergeCell ref="A7:BC7"/>
    <mergeCell ref="B8:BC8"/>
    <mergeCell ref="A9:BC9"/>
    <mergeCell ref="D13:BC13"/>
    <mergeCell ref="D69:BC69"/>
    <mergeCell ref="D72:BC72"/>
    <mergeCell ref="D74:BC74"/>
    <mergeCell ref="C78:BC78"/>
    <mergeCell ref="D44:BC44"/>
    <mergeCell ref="D49:BC49"/>
    <mergeCell ref="D56:BC56"/>
    <mergeCell ref="D61:BC61"/>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7">
      <formula1>IF(E77="Select",-1,IF(E77="At Par",0,0))</formula1>
      <formula2>IF(E77="Select",-1,IF(E77="At Par",0,0.99))</formula2>
    </dataValidation>
    <dataValidation type="list" allowBlank="1" showErrorMessage="1" sqref="E7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list" allowBlank="1" showErrorMessage="1" sqref="D13:D14 K15:K19 D20 K21:K25 D26 K27:K35 D36 K37:K38 D39 K40 D41 K42:K43 D44 K45:K48 D49 K50:K55 D56 K57:K60 D61 K62:K64 D65 K66 D67 K68 D69 K70:K71 D72 K73 K75 D7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9 G21:H25 G27:H35 G37:H38 G40:H40 G42:H43 G45:H48 G50:H55 G57:H60 G62:H64 G66:H66 G68:H68 G70:H71 G73:H73 G75:H75">
      <formula1>0</formula1>
      <formula2>999999999999999</formula2>
    </dataValidation>
    <dataValidation allowBlank="1" showInputMessage="1" showErrorMessage="1" promptTitle="Addition / Deduction" prompt="Please Choose the correct One" sqref="J15:J19 J21:J25 J27:J35 J37:J38 J40 J42:J43 J45:J48 J50:J55 J57:J60 J62:J64 J66 J68 J70:J71 J73 J75">
      <formula1>0</formula1>
      <formula2>0</formula2>
    </dataValidation>
    <dataValidation type="list" showErrorMessage="1" sqref="I15:I19 I21:I25 I27:I35 I37:I38 I40 I42:I43 I45:I48 I50:I55 I57:I60 I62:I64 I66 I68 I70:I71 I73 I7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9 N21:O25 N27:O35 N37:O38 N40:O40 N42:O43 N45:O48 N50:O55 N57:O60 N62:O64 N66:O66 N68:O68 N70:O71 N73:O73 N75: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9 R21:R25 R27:R35 R37:R38 R40 R42:R43 R45:R48 R50:R55 R57:R60 R62:R64 R66 R68 R70:R71 R73 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9 Q21:Q25 Q27:Q35 Q37:Q38 Q40 Q42:Q43 Q45:Q48 Q50:Q55 Q57:Q60 Q62:Q64 Q66 Q68 Q70:Q71 Q73 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9 M21:M25 M27:M35 M37:M38 M40 M42:M43 M45:M48 M50:M55 M57:M60 M62:M64 M66 M68 M70:M71 M73 M75">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9 D21:D25 D27:D35 D37:D38 D40 D42:D43 D45:D48 D50:D55 D57:D60 D62:D64 D66 D68 D70:D71 D73 D7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9 F21:F25 F27:F35 F37:F38 F40 F42:F43 F45:F48 F50:F55 F57:F60 F62:F64 F66 F68 F70:F71 F73 F75">
      <formula1>0</formula1>
      <formula2>999999999999999</formula2>
    </dataValidation>
    <dataValidation type="list" allowBlank="1" showInputMessage="1" showErrorMessage="1" sqref="L67 L68 L69 L70 L71 L72 L73 L13 L14 L15 L16 L17 L18 L19 L20 L21 L22 L23 L24 L25 L26 L27 L28 L29 L30 L31 L32 L33 L34 L35 L36 L37 L38 L39 L40 L41 L42 L43 L44 L45 L46 L47 L48 L49 L50 L51 L52 L53 L54 L55 L56 L57 L58 L59 L60 L61 L62 L63 L64 L65 L66 L75 L74">
      <formula1>"INR"</formula1>
    </dataValidation>
    <dataValidation allowBlank="1" showInputMessage="1" showErrorMessage="1" promptTitle="Itemcode/Make" prompt="Please enter text" sqref="C14:C75">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76" t="s">
        <v>39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2023-12-19T11:13:45Z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