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'BoQ1'!$A$11:$BC$125</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'BoQ1'!$A$1:$BC$125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sharedStrings.xml><?xml version="1.0" encoding="utf-8"?>
<sst xmlns="http://schemas.openxmlformats.org/spreadsheetml/2006/main" count="778" uniqueCount="166">
  <si>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</si>
  <si>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</si>
  <si>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</si>
  <si>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</si>
  <si>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</si>
  <si>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</si>
  <si>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</si>
  <si>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</si>
  <si>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</si>
  <si>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</si>
  <si>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</si>
  <si>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</si>
  <si>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</si>
  <si>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</si>
  <si>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</si>
  <si>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</si>
  <si>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</si>
  <si>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</si>
  <si>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</si>
  <si>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</si>
  <si>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</si>
  <si>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</si>
  <si>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</si>
  <si>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</si>
  <si>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</si>
  <si>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</si>
  <si>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</si>
  <si>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</si>
  <si>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</si>
  <si>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</si>
  <si>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</si>
  <si>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</si>
  <si>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</si>
  <si>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</si>
  <si>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</si>
  <si>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</si>
  <si>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</si>
  <si>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</si>
  <si>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</si>
  <si>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</si>
  <si>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</si>
  <si>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</si>
  <si>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</si>
  <si>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</si>
  <si>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</si>
  <si>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INR Zero Only</t>
  </si>
  <si>
    <t>Excess (+)</t>
  </si>
  <si>
    <t>Tender Inviting Authority: DOIP, IIT Kanpur</t>
  </si>
  <si>
    <t>Mtr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</si>
  <si>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</si>
  <si>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Group 'C'</t>
  </si>
  <si>
    <t>Wiring for twinn control light point with 1.5 sq.mm FRLS PVC insulated copper conductor single core cable in surface / recessed steel conduit, 2 way modular switch, modular plate, suitable GI box and earthing the point with 1.5 sq.mm FRLS insulated copper conductor single cable etc. as reqd..</t>
  </si>
  <si>
    <t>Rewiring of light point/fan point/ exhaust point/ call bell point with 1.5 sq.mm. PVC insulated flexible copper conductor and earth wires (FR) cable in existing surface/recessed conduit I/c dismantling as reqd.</t>
  </si>
  <si>
    <t>Group 'A'</t>
  </si>
  <si>
    <t>Supplying &amp; drawing following sizes of FRLS PVC insulated  copper conductor single core cable in / on the existing surface / recessed, PVC / steel conduit as reqd.</t>
  </si>
  <si>
    <t>1 x 1.5 Sq.mm..</t>
  </si>
  <si>
    <t>3 x 1.5 Sq.mm..</t>
  </si>
  <si>
    <t>3 x 4 Sq.mm..</t>
  </si>
  <si>
    <t>3 x 6 Sqmm.</t>
  </si>
  <si>
    <t>6 x 16 Sqmm.</t>
  </si>
  <si>
    <t xml:space="preserve">Supply and drawing of telephone wire of 2 pair 0.50 mm dia   copper conductor FRLS PVC insulated unsheathed twisted wire in existing / surface concealed conduit  as reqd.  including numbering and connecting  the wires at both the ends. </t>
  </si>
  <si>
    <t xml:space="preserve">S &amp; F of following size of steel conduit along with the accessories in surface/recess I/c painting in case of surface conduit or cutting the wall and making good the same in case of recessed conduit as reqd. </t>
  </si>
  <si>
    <t>20 mm 16 SWG</t>
  </si>
  <si>
    <t>25 mm  16 SWG</t>
  </si>
  <si>
    <t>32 mm  14 SWG</t>
  </si>
  <si>
    <t>40 mm  14 SWG</t>
  </si>
  <si>
    <t>S&amp; F following size/module, GI box along with modular base and cover plate for modular switches in recess as required.</t>
  </si>
  <si>
    <t>1/2 module (1 or 2 module)</t>
  </si>
  <si>
    <t>3 module</t>
  </si>
  <si>
    <t>6 module</t>
  </si>
  <si>
    <t>8 module</t>
  </si>
  <si>
    <t>12 module</t>
  </si>
  <si>
    <t>5/6 amp one way switch</t>
  </si>
  <si>
    <t>5/6 amp 2 way switch</t>
  </si>
  <si>
    <t>15/16 amp one way switch</t>
  </si>
  <si>
    <t>3/5 pin 5/6 Amp. Socket outlet.</t>
  </si>
  <si>
    <t>6 pin 15/16 Amp. Socket outlet</t>
  </si>
  <si>
    <t>Telephone scoket outlet</t>
  </si>
  <si>
    <t xml:space="preserve">Electronic fan requlator 2 module stepped type </t>
  </si>
  <si>
    <t>Blanking</t>
  </si>
  <si>
    <t xml:space="preserve">Ceiling rose 3-Pin, 5A </t>
  </si>
  <si>
    <t>Batten Holder/Angle Holder brass/bakelite type</t>
  </si>
  <si>
    <t>Supply,Installation,Testing and commissioning LED light fittings integrated (with lamps) or without lamps including connection,nut bolts,washer and screw etc. after removing old complete as requiired.</t>
  </si>
  <si>
    <t>Batten fitting  for single LED tube T8 (PC_Body) suitable  Make_Crompton-(ECO-I) or approved make)</t>
  </si>
  <si>
    <t>Batten fitting for double LED tube 2xT8 (PC_Body) Make_Crompton-(ECO-I) or approved make)</t>
  </si>
  <si>
    <t>LED Ceiling Light 10watt FR-plastic_housing (round/square shape), Make_Crompton-Royal Rimless-R (Cat No. LCRP-10-CDL)  or approved Make.</t>
  </si>
  <si>
    <t>LED Ceiling Light 15watt FR-plastic_housing (round/square shape), Make_Crompton-Royal Rimless-R (Cat No. LCRP-15-CDL)  or approved Make.</t>
  </si>
  <si>
    <t>LED Mirror Light 9 watt, 900lm, 2 ft long, Make_Philips (Astra line)  or approved  Make.</t>
  </si>
  <si>
    <t>LED Bulkhead fitting 6.5 -7 watt, 700lm, IP65   Make- Philips(Vistaglow) (Cat No. WT140W LED7S CW PSU S1 PC) or approved Make.</t>
  </si>
  <si>
    <t>LED Street light fitting 25 watt (Bracket type), =&gt;100lm/w,IP65 Make_Crompton (CatNo.LSTS-25-CDL/NL-M)  or approved Make.</t>
  </si>
  <si>
    <t xml:space="preserve">Supply, Fixing,Testing and commissioning of following lamps  in existing old fittngs including connection etc. complete as required. </t>
  </si>
  <si>
    <t>LED Tube rod 20 watt Make _philips steller Bright or approved</t>
  </si>
  <si>
    <t>S &amp; F 3 mm thick phenolic laminated sheet on existing board with brass screw &amp; cup washer etc as reqd.</t>
  </si>
  <si>
    <t xml:space="preserve">S &amp; F MCB of following pole and rating 240/415 volts 'C' series in the existing MCB DB complete with connection, testing &amp; commissioning etc as reqd.( legrand)         </t>
  </si>
  <si>
    <t xml:space="preserve">Single Pole 6 amp to 32 amp </t>
  </si>
  <si>
    <t>TP MCB 40-63 MCB</t>
  </si>
  <si>
    <t>TPN MCB 40-63 MCB</t>
  </si>
  <si>
    <t>Supplying and fixing following rating and pole, 240/440 V, residual current circuit breaker (RCCB), having a sensitivity current 300 mA in the existing MCB DB complete with connections, testing and commissioning etc. as required.</t>
  </si>
  <si>
    <t xml:space="preserve">25-32 amp  double  pole RCCB </t>
  </si>
  <si>
    <t xml:space="preserve">40 amp  double  pole RCCB </t>
  </si>
  <si>
    <t>12-way , Double door</t>
  </si>
  <si>
    <t>12 way (4+36), Double door</t>
  </si>
  <si>
    <t>S &amp; F metal enclosure for DP/FP MCB/ ELCB on surface/recessed etc as reqd.</t>
  </si>
  <si>
    <t>Supplying and fixing 20 amps 240 volts, SPN industrial type, socket outlet with 2 pole earthing metal enclosure, metal plug top,along with 20 amps, 10 KA,SP MCB on surface or in recess with chained cover for the socket outlet and complete as reqd.</t>
  </si>
  <si>
    <t>Supply and fizing DP sheet steel metal enclosure on surface recessed alongwith 32 A, 230 volts "C curved DP MCB complete with connections,testing and commsiioing etc. as required.</t>
  </si>
  <si>
    <t>Supply, Installation, testing &amp; commissioning of AC ceiling fan of following sweeps, alluminium die cast body , copper wound, double bearing, less 70 watts  220 volts 50 Hz without  regulator I/c wiring the down rods of standard length up to 30 cm with 1.5 sq.mm. PVC insulated copper conductor single core cable etc as reqd. ( ISI marked.)</t>
  </si>
  <si>
    <t>1200 mm Make_Bajaj Kassels/or approved Make.</t>
  </si>
  <si>
    <t>1400 mm Make_Bajaj Kassels/or approved Make.</t>
  </si>
  <si>
    <t>380 mm  6_pole</t>
  </si>
  <si>
    <t>450 mm  6_pole</t>
  </si>
  <si>
    <t>15"</t>
  </si>
  <si>
    <t>18"</t>
  </si>
  <si>
    <t>Supplying and fixing of 32 mm dia X 1.50 metres long G.I. pipe (medium class) bracket for mounting  street light fitting on pole including bending the pipe to the required shape, 2 nos 40 mm X 3 mm flat iron clamps with nuts, bolts and washer, painting the flat iron with primer and finish paint etc. as required.</t>
  </si>
  <si>
    <t xml:space="preserve">Providing and fixing M.S. fan clamp type I or II of 16 mm dia M.S. bar, bent to shape with hooked ends in
R.C.C. slabs or beams during laying, including painting the exposed portion of loop, all as per standard
design complete.
</t>
  </si>
  <si>
    <t>Supply installation,testing and commissioning of circular/ Hexagonal cast iron or M.S. sheet box for ceiling fan clamp, of internal dia 140 mm, 73 mm height, top lid of 1.5 mm thick M.S.sheet with its top surface hacked for proper bonding, top lid shall be screwed into the cast iron/ M.S. sheet box by means of 3.3 mm dia round headed screws,one lock at the corners. Clamp shall be made of 12 mm dia M.S. bar bent to shape as per standard drawing.</t>
  </si>
  <si>
    <t>Earthing with G.I earth pipe 4.5 metre long 40 mm dia including accessories, and providing masonry enclosure with cover plate having locking arrangement and watering pipe etc. with charcoal/ coke and salt as required.</t>
  </si>
  <si>
    <t>Providing &amp; fixing 25mm x 5mm GI earth strip  on surface / recessed for conneectons etc. as required.</t>
  </si>
  <si>
    <t>Providing and fixing 25 mm x 5 mm GI strip in 40 mm dia GI pipe from earth electrode with GI nut , bolt,spring washer excavation and refilling etc. as reqd.</t>
  </si>
  <si>
    <t xml:space="preserve">Providing &amp; fixing  of size 32 mm x 12.5 mm. DLP mini trunking  system with independent cover as reqd.                               </t>
  </si>
  <si>
    <t xml:space="preserve">Providing &amp; fixing accessories for 32 mm x 12.5 mm size of  DLP mini trunking  system  as reqd.  </t>
  </si>
  <si>
    <t xml:space="preserve">Flat junction  </t>
  </si>
  <si>
    <t xml:space="preserve">Changeable flat angle   </t>
  </si>
  <si>
    <t xml:space="preserve">Changeable internal /External angle     </t>
  </si>
  <si>
    <t>End cap left or right</t>
  </si>
  <si>
    <t xml:space="preserve">Providing &amp; fixing  of size 32 mm x 20 mm. DLP mini trunking  system with independent cover as reqd.                               </t>
  </si>
  <si>
    <t xml:space="preserve">Providing &amp; fixing accessories for 32 mm x 20 mm size of  DLP mini trunking  system  as reqd. </t>
  </si>
  <si>
    <t xml:space="preserve">Providing &amp; fixing of 105 mm x 50 mm size of  DLP trunking  on surface  with suitable plug &amp; screws as reqd. </t>
  </si>
  <si>
    <t xml:space="preserve">Providing &amp; fixing of accessories for  105 mm x 50 mm size of  DLP trunking system  as reqd.     </t>
  </si>
  <si>
    <t>Flexible cover for 85 mm width</t>
  </si>
  <si>
    <t>Partition</t>
  </si>
  <si>
    <t xml:space="preserve">Flat junction      </t>
  </si>
  <si>
    <t>Flat angle</t>
  </si>
  <si>
    <t xml:space="preserve">Internal angle adjustable from 80 - 100   </t>
  </si>
  <si>
    <t>External angle adjustable from 60 -  120</t>
  </si>
  <si>
    <t xml:space="preserve">Base Joint   </t>
  </si>
  <si>
    <t xml:space="preserve">cover Joint for  85 mm width </t>
  </si>
  <si>
    <t>Base Clips</t>
  </si>
  <si>
    <t xml:space="preserve">End Caps      </t>
  </si>
  <si>
    <t>In ground i/c excavation sand cushioning protective covering, refilling of earth as reqd.</t>
  </si>
  <si>
    <t>Fixing on surface with MS clamp</t>
  </si>
  <si>
    <t>In existing pipe</t>
  </si>
  <si>
    <t>In existing open duct.</t>
  </si>
  <si>
    <t>Dismantling of switch board/MS/PVC boxes of any size up to 250x300x100 mm on surface/ recessed  including making good and  painting with enamel paint etc as reqd</t>
  </si>
  <si>
    <t>Dismantling, disconnecting 3x1.5 /2.5 /4.0 /6.0 /10.0 sqmm wire from existing conduit pipe casing and caping and making role and depositing in store as reqd.</t>
  </si>
  <si>
    <t xml:space="preserve">Drawing of optical/ RG-6 cable / network cable/ wiring cable/ telephone cable   in existing surface /concealed conduits reqd.  </t>
  </si>
  <si>
    <t>Fixing of PVC / MS / data box/ router of any size on surface/recessed including rag bolts  etc. Complete as required.</t>
  </si>
  <si>
    <t>Supply and fixing of 24 Hrs Timer Maxirex 4QTB with IP53 Box including connection etc. complete as required.</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</si>
  <si>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</si>
  <si>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Supplyand &amp; fixing following rating modular switch /socket /fan regulator on the existing modular plate / switch box I/c connection etc. but excluding modular plate as reqd.</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</si>
  <si>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</si>
  <si>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Supplying and fixing following way, horizontal type three pole and neutral, sheet steel, MCB distribution board, 415 volts, on surface/ recess, complete with tinned copper bus bar, neutral bus bar, earth bar, din bar, interconnections, powder painted including earthing etc. as required. (But without MCB/RCCB/Isolator)</t>
  </si>
  <si>
    <t>Supplying, fixing, connecting, commissioning &amp; testing of wall mounted fan 400mm (16") hiflow wave model with rag bolts etc. as reqd.</t>
  </si>
  <si>
    <t>Supply, Installation,testing and commissioning of exhaust fan of following sizes,1Ǿ AC power supply,50 Hz  in the existing opening I/c connection,rag bolts complete as reqd.</t>
  </si>
  <si>
    <t>Supply and fixing of louver for exhaust fan of following sizes with rag bolts as reqd.</t>
  </si>
  <si>
    <t>S&amp;L one no. HDPE pipe size inner dia. 32 mm andsuitable for 6 kg pressure  as per specification.</t>
  </si>
  <si>
    <t>Dismantling the old wood batten/PVC casing caping of all sizes from surface &amp; making good the damages I/c filling the holes of the surface  and depositing the same as reqd.</t>
  </si>
  <si>
    <t>Pts</t>
  </si>
  <si>
    <t>Mtr.</t>
  </si>
  <si>
    <t>Nos.</t>
  </si>
  <si>
    <t>No.</t>
  </si>
  <si>
    <t>Sq.in.</t>
  </si>
  <si>
    <t>Each</t>
  </si>
  <si>
    <t>Mtrs.</t>
  </si>
  <si>
    <t>Mtrs</t>
  </si>
  <si>
    <t>Name of Work: Vertical extension of existing gymnasium facility at OSAC, IIT Kanpur (SH: Electrical works)</t>
  </si>
  <si>
    <t>NIT No:   Electrical/21/11/2023-1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</si>
</sst>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65">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9">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8" fillId="0" borderId="12" xfId="59" applyFont="1" applyBorder="1" applyAlignment="1">
      <alignment horizontal="left" vertical="top"/>
      <protection/>
    </xf>
    <xf numFmtId="0" fontId="8" fillId="0" borderId="13" xfId="56" applyFont="1" applyBorder="1" applyAlignment="1">
      <alignment horizontal="center" vertical="top" wrapText="1"/>
      <protection/>
    </xf>
    <xf numFmtId="0" fontId="8" fillId="0" borderId="14" xfId="59" applyFont="1" applyBorder="1" applyAlignment="1">
      <alignment horizontal="left" vertical="top"/>
      <protection/>
    </xf>
    <xf numFmtId="0" fontId="8" fillId="0" borderId="15" xfId="59" applyFont="1" applyBorder="1" applyAlignment="1">
      <alignment horizontal="left" vertical="top"/>
      <protection/>
    </xf>
    <xf numFmtId="0" fontId="7" fillId="0" borderId="0" xfId="59" applyFont="1" applyFill="1" applyAlignment="1">
      <alignment horizontal="center" vertical="center"/>
      <protection/>
    </xf>
    <xf numFmtId="0" fontId="8" fillId="0" borderId="14"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20" fillId="0" borderId="16" xfId="59" applyFont="1" applyBorder="1" applyAlignment="1">
      <alignment horizontal="left" vertical="top"/>
      <protection/>
    </xf>
    <xf numFmtId="0" fontId="21" fillId="0" borderId="17" xfId="59" applyFont="1" applyBorder="1" applyAlignment="1">
      <alignment vertical="top"/>
      <protection/>
    </xf>
    <xf numFmtId="0" fontId="20" fillId="0" borderId="18" xfId="59" applyFont="1" applyBorder="1" applyAlignment="1">
      <alignment horizontal="left" vertical="top"/>
      <protection/>
    </xf>
    <xf numFmtId="0" fontId="22" fillId="0" borderId="11" xfId="56" applyFont="1" applyBorder="1" applyAlignment="1">
      <alignment vertical="top"/>
      <protection/>
    </xf>
    <xf numFmtId="10" fontId="23" fillId="33" borderId="10" xfId="67" applyNumberFormat="1" applyFont="1" applyFill="1" applyBorder="1" applyAlignment="1" applyProtection="1">
      <alignment horizontal="center" vertical="center"/>
      <protection locked="0"/>
    </xf>
    <xf numFmtId="0" fontId="21" fillId="0" borderId="0" xfId="59" applyFont="1" applyAlignment="1">
      <alignment horizontal="center" vertical="top"/>
      <protection/>
    </xf>
    <xf numFmtId="0" fontId="18" fillId="0" borderId="19" xfId="59" applyFont="1" applyBorder="1" applyAlignment="1">
      <alignment horizontal="center" vertical="top"/>
      <protection/>
    </xf>
    <xf numFmtId="0" fontId="21" fillId="0" borderId="19" xfId="59" applyFont="1" applyBorder="1" applyAlignment="1">
      <alignment horizontal="center" vertical="top"/>
      <protection/>
    </xf>
    <xf numFmtId="0" fontId="21" fillId="0" borderId="0" xfId="56" applyFont="1" applyAlignment="1">
      <alignment horizontal="center" vertical="top"/>
      <protection/>
    </xf>
    <xf numFmtId="2" fontId="18" fillId="0" borderId="15" xfId="59" applyNumberFormat="1" applyFont="1" applyFill="1" applyBorder="1" applyAlignment="1">
      <alignment horizontal="center" vertical="top"/>
      <protection/>
    </xf>
    <xf numFmtId="2" fontId="18" fillId="0" borderId="20" xfId="59" applyNumberFormat="1" applyFont="1" applyBorder="1" applyAlignment="1">
      <alignment horizontal="center" vertical="top"/>
      <protection/>
    </xf>
    <xf numFmtId="0" fontId="21" fillId="0" borderId="21" xfId="59" applyFont="1" applyBorder="1" applyAlignment="1">
      <alignment horizontal="center" vertical="top" wrapText="1"/>
      <protection/>
    </xf>
    <xf numFmtId="0" fontId="18" fillId="0" borderId="10" xfId="59" applyFont="1" applyFill="1" applyBorder="1" applyAlignment="1" applyProtection="1">
      <alignment horizontal="center" vertical="center" wrapText="1"/>
      <protection locked="0"/>
    </xf>
    <xf numFmtId="0" fontId="23" fillId="33" borderId="10" xfId="59" applyFont="1" applyFill="1" applyBorder="1" applyAlignment="1" applyProtection="1">
      <alignment horizontal="center" vertical="center" wrapText="1"/>
      <protection locked="0"/>
    </xf>
    <xf numFmtId="0" fontId="22" fillId="0" borderId="10" xfId="59" applyFont="1" applyBorder="1" applyAlignment="1">
      <alignment horizontal="center" vertical="top"/>
      <protection/>
    </xf>
    <xf numFmtId="0" fontId="21" fillId="0" borderId="10" xfId="56" applyFont="1" applyBorder="1" applyAlignment="1">
      <alignment horizontal="center" vertical="top"/>
      <protection/>
    </xf>
    <xf numFmtId="0" fontId="18" fillId="0" borderId="10" xfId="59" applyFont="1" applyBorder="1" applyAlignment="1" applyProtection="1">
      <alignment horizontal="center" vertical="center" wrapText="1"/>
      <protection locked="0"/>
    </xf>
    <xf numFmtId="0" fontId="18" fillId="0" borderId="10" xfId="67" applyNumberFormat="1" applyFont="1" applyFill="1" applyBorder="1" applyAlignment="1" applyProtection="1">
      <alignment horizontal="center" vertical="center" wrapText="1"/>
      <protection locked="0"/>
    </xf>
    <xf numFmtId="0" fontId="18" fillId="0" borderId="10" xfId="59" applyFont="1" applyBorder="1" applyAlignment="1">
      <alignment horizontal="center" vertical="center" wrapText="1"/>
      <protection/>
    </xf>
    <xf numFmtId="2" fontId="19" fillId="0" borderId="12" xfId="59" applyNumberFormat="1" applyFont="1" applyFill="1" applyBorder="1" applyAlignment="1">
      <alignment horizontal="center" vertical="top"/>
      <protection/>
    </xf>
    <xf numFmtId="2" fontId="18" fillId="0" borderId="22" xfId="59" applyNumberFormat="1" applyFont="1" applyBorder="1" applyAlignment="1">
      <alignment horizontal="center" vertical="top"/>
      <protection/>
    </xf>
    <xf numFmtId="0" fontId="21" fillId="0" borderId="12" xfId="59" applyFont="1" applyBorder="1" applyAlignment="1">
      <alignment horizontal="center" vertical="top" wrapText="1"/>
      <protection/>
    </xf>
    <xf numFmtId="0" fontId="64"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xf>
    <xf numFmtId="2" fontId="25" fillId="0" borderId="13" xfId="59" applyNumberFormat="1" applyFont="1" applyBorder="1" applyAlignment="1">
      <alignment horizontal="center" vertical="center"/>
      <protection/>
    </xf>
    <xf numFmtId="0" fontId="26" fillId="0" borderId="13" xfId="59" applyFont="1" applyBorder="1" applyAlignment="1">
      <alignment horizontal="center" vertical="center" wrapText="1"/>
      <protection/>
    </xf>
    <xf numFmtId="0" fontId="8" fillId="0" borderId="13" xfId="56" applyFont="1" applyFill="1" applyBorder="1" applyAlignment="1">
      <alignment horizontal="center" vertical="top" wrapText="1"/>
      <protection/>
    </xf>
    <xf numFmtId="2" fontId="25" fillId="0" borderId="13" xfId="56" applyNumberFormat="1" applyFont="1" applyFill="1" applyBorder="1" applyAlignment="1" applyProtection="1">
      <alignment horizontal="center" vertical="center"/>
      <protection locked="0"/>
    </xf>
    <xf numFmtId="2" fontId="26" fillId="0" borderId="13" xfId="59" applyNumberFormat="1" applyFont="1" applyFill="1" applyBorder="1" applyAlignment="1">
      <alignment horizontal="center" vertical="center"/>
      <protection/>
    </xf>
    <xf numFmtId="2" fontId="26" fillId="0" borderId="13" xfId="56" applyNumberFormat="1" applyFont="1" applyFill="1" applyBorder="1" applyAlignment="1">
      <alignment horizontal="center" vertical="center"/>
      <protection/>
    </xf>
    <xf numFmtId="2" fontId="25" fillId="33" borderId="13" xfId="56" applyNumberFormat="1" applyFont="1" applyFill="1" applyBorder="1" applyAlignment="1" applyProtection="1">
      <alignment horizontal="center" vertical="center"/>
      <protection locked="0"/>
    </xf>
    <xf numFmtId="2" fontId="25" fillId="0" borderId="13" xfId="56" applyNumberFormat="1" applyFont="1" applyBorder="1" applyAlignment="1" applyProtection="1">
      <alignment horizontal="center" vertical="center"/>
      <protection locked="0"/>
    </xf>
    <xf numFmtId="2" fontId="25" fillId="0" borderId="13" xfId="56" applyNumberFormat="1" applyFont="1" applyBorder="1" applyAlignment="1" applyProtection="1">
      <alignment horizontal="center" vertical="center" wrapText="1"/>
      <protection locked="0"/>
    </xf>
    <xf numFmtId="2" fontId="25" fillId="0" borderId="13" xfId="58" applyNumberFormat="1" applyFont="1" applyBorder="1" applyAlignment="1">
      <alignment horizontal="center" vertical="center"/>
      <protection/>
    </xf>
    <xf numFmtId="0" fontId="43" fillId="0" borderId="13" xfId="0" applyFont="1" applyFill="1" applyBorder="1" applyAlignment="1">
      <alignment vertical="center" wrapText="1"/>
    </xf>
    <xf numFmtId="0" fontId="44" fillId="0" borderId="13" xfId="56" applyFont="1" applyFill="1" applyBorder="1" applyAlignment="1">
      <alignment vertical="top" wrapText="1"/>
      <protection/>
    </xf>
    <xf numFmtId="0" fontId="6" fillId="0" borderId="0" xfId="56" applyFont="1" applyAlignment="1">
      <alignment wrapText="1"/>
      <protection/>
    </xf>
    <xf numFmtId="0" fontId="8" fillId="0" borderId="23" xfId="56" applyFont="1" applyFill="1" applyBorder="1" applyAlignment="1">
      <alignment horizontal="center" vertical="top"/>
      <protection/>
    </xf>
    <xf numFmtId="0" fontId="8" fillId="0" borderId="24" xfId="56" applyFont="1" applyFill="1" applyBorder="1" applyAlignment="1">
      <alignment horizontal="center" vertical="top"/>
      <protection/>
    </xf>
    <xf numFmtId="0" fontId="8" fillId="0" borderId="25" xfId="56" applyFont="1" applyFill="1" applyBorder="1" applyAlignment="1">
      <alignment horizontal="center" vertical="top"/>
      <protection/>
    </xf>
    <xf numFmtId="0" fontId="15" fillId="0" borderId="14" xfId="59" applyFont="1" applyBorder="1" applyAlignment="1">
      <alignment horizontal="center" vertical="top" wrapText="1"/>
      <protection/>
    </xf>
    <xf numFmtId="0" fontId="15" fillId="0" borderId="18" xfId="59" applyFont="1" applyBorder="1" applyAlignment="1">
      <alignment horizontal="center" vertical="top" wrapText="1"/>
      <protection/>
    </xf>
    <xf numFmtId="0" fontId="15" fillId="0" borderId="26" xfId="59" applyFont="1" applyBorder="1" applyAlignment="1">
      <alignment horizontal="center" vertical="top" wrapText="1"/>
      <protection/>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19" xfId="56" applyFont="1" applyFill="1" applyBorder="1" applyAlignment="1" applyProtection="1">
      <alignment horizontal="center" wrapText="1"/>
      <protection locked="0"/>
    </xf>
    <xf numFmtId="0" fontId="11" fillId="0" borderId="19" xfId="56" applyFont="1" applyBorder="1" applyAlignment="1" applyProtection="1">
      <alignment horizontal="center" wrapText="1"/>
      <protection locked="0"/>
    </xf>
    <xf numFmtId="0" fontId="8" fillId="33" borderId="12" xfId="59" applyFont="1" applyFill="1" applyBorder="1" applyAlignment="1" applyProtection="1">
      <alignment horizontal="left" vertical="top"/>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6"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Electrical/DJAC%2009.08.2023\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25"/>
  <sheetViews>
    <sheetView showGridLines="0" zoomScale="77" zoomScaleNormal="77" zoomScalePageLayoutView="0" workbookViewId="0" topLeftCell="A1">
      <selection activeCell="B13" sqref="B13"/>
    </sheetView>
  </sheetViews>
  <sheetFormatPr defaultColWidth="9.140625" defaultRowHeight="15"/>
  <cols>
    <col min="1" max="1" width="9.57421875" style="1" customWidth="1"/>
    <col min="2" max="2" width="64.57421875" style="1" customWidth="1"/>
    <col min="3" max="3" width="26.14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1" customWidth="1"/>
    <col min="56" max="57" width="9.140625" style="1" customWidth="1"/>
    <col min="58" max="58" width="12.28125" style="1" bestFit="1" customWidth="1"/>
    <col min="59" max="233" width="9.140625" style="1" customWidth="1"/>
    <col min="234" max="238" width="9.140625" style="3" customWidth="1"/>
    <col min="239" max="16384" width="9.140625" style="1" customWidth="1"/>
  </cols>
  <sheetData>
    <row r="1" spans="1:238" s="4" customFormat="1" ht="27" customHeight="1">
      <c r="A1" s="69" t="str">
        <f>B2&amp;" BoQ"</f>
        <v>Percentage BoQ</v>
      </c>
      <c r="B1" s="69"/>
      <c r="C1" s="69"/>
      <c r="D1" s="69"/>
      <c r="E1" s="69"/>
      <c r="F1" s="69"/>
      <c r="G1" s="69"/>
      <c r="H1" s="69"/>
      <c r="I1" s="69"/>
      <c r="J1" s="69"/>
      <c r="K1" s="69"/>
      <c r="L1" s="69"/>
      <c r="O1" s="5"/>
      <c r="P1" s="5"/>
      <c r="Q1" s="6"/>
      <c r="HZ1" s="6"/>
      <c r="IA1" s="6"/>
      <c r="IB1" s="6"/>
      <c r="IC1" s="6"/>
      <c r="ID1" s="6"/>
    </row>
    <row r="2" spans="1:17" s="4" customFormat="1" ht="25.5" customHeight="1" hidden="1">
      <c r="A2" s="7" t="s">
        <v>0</v>
      </c>
      <c r="B2" s="7" t="s">
        <v>1</v>
      </c>
      <c r="C2" s="7" t="s">
        <v>2</v>
      </c>
      <c r="D2" s="21" t="s">
        <v>3</v>
      </c>
      <c r="E2" s="7" t="s">
        <v>4</v>
      </c>
      <c r="J2" s="8"/>
      <c r="K2" s="8"/>
      <c r="L2" s="8"/>
      <c r="O2" s="5"/>
      <c r="P2" s="5"/>
      <c r="Q2" s="6"/>
    </row>
    <row r="3" spans="1:238" s="4" customFormat="1" ht="30" customHeight="1" hidden="1">
      <c r="A3" s="4" t="s">
        <v>5</v>
      </c>
      <c r="C3" s="4" t="s">
        <v>6</v>
      </c>
      <c r="HZ3" s="6"/>
      <c r="IA3" s="6"/>
      <c r="IB3" s="6"/>
      <c r="IC3" s="6"/>
      <c r="ID3" s="6"/>
    </row>
    <row r="4" spans="1:238" s="9" customFormat="1" ht="30.75" customHeight="1">
      <c r="A4" s="70" t="s">
        <v>47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HZ4" s="10"/>
      <c r="IA4" s="10"/>
      <c r="IB4" s="10"/>
      <c r="IC4" s="10"/>
      <c r="ID4" s="10"/>
    </row>
    <row r="5" spans="1:238" s="9" customFormat="1" ht="38.25" customHeight="1">
      <c r="A5" s="70" t="s">
        <v>164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HZ5" s="10"/>
      <c r="IA5" s="10"/>
      <c r="IB5" s="10"/>
      <c r="IC5" s="10"/>
      <c r="ID5" s="10"/>
    </row>
    <row r="6" spans="1:238" s="9" customFormat="1" ht="30.75" customHeight="1">
      <c r="A6" s="70" t="s">
        <v>165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HZ6" s="10"/>
      <c r="IA6" s="10"/>
      <c r="IB6" s="10"/>
      <c r="IC6" s="10"/>
      <c r="ID6" s="10"/>
    </row>
    <row r="7" spans="1:238" s="9" customFormat="1" ht="29.25" customHeight="1" hidden="1">
      <c r="A7" s="72"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HZ7" s="10"/>
      <c r="IA7" s="10"/>
      <c r="IB7" s="10"/>
      <c r="IC7" s="10"/>
      <c r="ID7" s="10"/>
    </row>
    <row r="8" spans="1:238" s="11" customFormat="1" ht="58.5" customHeight="1">
      <c r="A8" s="22"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HZ8" s="5"/>
      <c r="IA8" s="5"/>
      <c r="IB8" s="5"/>
      <c r="IC8" s="5"/>
      <c r="ID8" s="5"/>
    </row>
    <row r="9" spans="1:238" s="4" customFormat="1" ht="61.5" customHeight="1">
      <c r="A9" s="75" t="s">
        <v>49</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HZ9" s="6"/>
      <c r="IA9" s="6"/>
      <c r="IB9" s="6"/>
      <c r="IC9" s="6"/>
      <c r="ID9" s="6"/>
    </row>
    <row r="10" spans="1:238" s="13" customFormat="1" ht="18.75" customHeight="1">
      <c r="A10" s="23" t="s">
        <v>8</v>
      </c>
      <c r="B10" s="12" t="s">
        <v>9</v>
      </c>
      <c r="C10" s="12" t="s">
        <v>9</v>
      </c>
      <c r="D10" s="12" t="s">
        <v>8</v>
      </c>
      <c r="E10" s="12" t="s">
        <v>9</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HZ10" s="14"/>
      <c r="IA10" s="14"/>
      <c r="IB10" s="14"/>
      <c r="IC10" s="14"/>
      <c r="ID10" s="14"/>
    </row>
    <row r="11" spans="1:238" s="13" customFormat="1" ht="67.5" customHeight="1">
      <c r="A11" s="23" t="s">
        <v>14</v>
      </c>
      <c r="B11" s="12" t="s">
        <v>15</v>
      </c>
      <c r="C11" s="12" t="s">
        <v>16</v>
      </c>
      <c r="D11" s="12" t="s">
        <v>17</v>
      </c>
      <c r="E11" s="12" t="s">
        <v>18</v>
      </c>
      <c r="F11" s="12" t="s">
        <v>40</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44</v>
      </c>
      <c r="BB11" s="16" t="s">
        <v>31</v>
      </c>
      <c r="BC11" s="16" t="s">
        <v>32</v>
      </c>
      <c r="HZ11" s="14"/>
      <c r="IA11" s="14"/>
      <c r="IB11" s="14"/>
      <c r="IC11" s="14"/>
      <c r="ID11" s="14"/>
    </row>
    <row r="12" spans="1:238" s="13" customFormat="1" ht="15">
      <c r="A12" s="52">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HZ12" s="14"/>
      <c r="IA12" s="14"/>
      <c r="IB12" s="14"/>
      <c r="IC12" s="14"/>
      <c r="ID12" s="14"/>
    </row>
    <row r="13" spans="1:238" s="13" customFormat="1" ht="94.5">
      <c r="A13" s="52">
        <v>1</v>
      </c>
      <c r="B13" s="60" t="s">
        <v>147</v>
      </c>
      <c r="C13" s="46" t="s">
        <v>42</v>
      </c>
      <c r="D13" s="63"/>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5"/>
      <c r="HZ13" s="14"/>
      <c r="IA13" s="14">
        <v>1</v>
      </c>
      <c r="IB13" s="14" t="s">
        <v>147</v>
      </c>
      <c r="IC13" s="14" t="s">
        <v>42</v>
      </c>
      <c r="ID13" s="14"/>
    </row>
    <row r="14" spans="1:239" s="13" customFormat="1" ht="31.5">
      <c r="A14" s="52">
        <v>2</v>
      </c>
      <c r="B14" s="60" t="s">
        <v>50</v>
      </c>
      <c r="C14" s="46" t="s">
        <v>43</v>
      </c>
      <c r="D14" s="47">
        <v>125</v>
      </c>
      <c r="E14" s="48" t="s">
        <v>156</v>
      </c>
      <c r="F14" s="49">
        <v>1598.42</v>
      </c>
      <c r="G14" s="53"/>
      <c r="H14" s="53"/>
      <c r="I14" s="54" t="s">
        <v>33</v>
      </c>
      <c r="J14" s="55">
        <f>IF(I14="Less(-)",-1,1)</f>
        <v>1</v>
      </c>
      <c r="K14" s="53" t="s">
        <v>34</v>
      </c>
      <c r="L14" s="53" t="s">
        <v>4</v>
      </c>
      <c r="M14" s="56"/>
      <c r="N14" s="57"/>
      <c r="O14" s="57"/>
      <c r="P14" s="58"/>
      <c r="Q14" s="57"/>
      <c r="R14" s="57"/>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0">
        <f>ROUND(total_amount_ba($B$2,$D$2,D14,F14,J14,K14,M14),0)</f>
        <v>199803</v>
      </c>
      <c r="BB14" s="59">
        <f>BA14+SUM(N14:AZ14)</f>
        <v>199803</v>
      </c>
      <c r="BC14" s="51" t="str">
        <f>SpellNumber(L14,BB14)</f>
        <v>INR  One Lakh Ninety Nine Thousand Eight Hundred &amp; Three  Only</v>
      </c>
      <c r="HZ14" s="14"/>
      <c r="IA14" s="14">
        <v>2</v>
      </c>
      <c r="IB14" s="14" t="s">
        <v>50</v>
      </c>
      <c r="IC14" s="14" t="s">
        <v>43</v>
      </c>
      <c r="ID14" s="14">
        <v>125</v>
      </c>
      <c r="IE14" s="13" t="s">
        <v>156</v>
      </c>
    </row>
    <row r="15" spans="1:239" s="13" customFormat="1" ht="78.75">
      <c r="A15" s="52">
        <v>3</v>
      </c>
      <c r="B15" s="61" t="s">
        <v>51</v>
      </c>
      <c r="C15" s="52"/>
      <c r="D15" s="47">
        <v>2</v>
      </c>
      <c r="E15" s="48" t="s">
        <v>156</v>
      </c>
      <c r="F15" s="49">
        <v>1736.96</v>
      </c>
      <c r="G15" s="53"/>
      <c r="H15" s="53"/>
      <c r="I15" s="54" t="s">
        <v>33</v>
      </c>
      <c r="J15" s="55">
        <f aca="true" t="shared" si="0" ref="J15:J78">IF(I15="Less(-)",-1,1)</f>
        <v>1</v>
      </c>
      <c r="K15" s="53" t="s">
        <v>34</v>
      </c>
      <c r="L15" s="53" t="s">
        <v>4</v>
      </c>
      <c r="M15" s="56"/>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0">
        <f aca="true" t="shared" si="1" ref="BA15:BA78">ROUND(total_amount_ba($B$2,$D$2,D15,F15,J15,K15,M15),0)</f>
        <v>3474</v>
      </c>
      <c r="BB15" s="59">
        <f aca="true" t="shared" si="2" ref="BB15:BB78">BA15+SUM(N15:AZ15)</f>
        <v>3474</v>
      </c>
      <c r="BC15" s="51" t="str">
        <f aca="true" t="shared" si="3" ref="BC15:BC78">SpellNumber(L15,BB15)</f>
        <v>INR  Three Thousand Four Hundred &amp; Seventy Four  Only</v>
      </c>
      <c r="HZ15" s="14"/>
      <c r="IA15" s="14">
        <v>3</v>
      </c>
      <c r="IB15" s="14" t="s">
        <v>51</v>
      </c>
      <c r="IC15" s="14"/>
      <c r="ID15" s="14">
        <v>2</v>
      </c>
      <c r="IE15" s="13" t="s">
        <v>156</v>
      </c>
    </row>
    <row r="16" spans="1:238" s="13" customFormat="1" ht="63">
      <c r="A16" s="52">
        <v>4</v>
      </c>
      <c r="B16" s="61" t="s">
        <v>52</v>
      </c>
      <c r="C16" s="52"/>
      <c r="D16" s="63"/>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5"/>
      <c r="HZ16" s="14"/>
      <c r="IA16" s="14">
        <v>4</v>
      </c>
      <c r="IB16" s="14" t="s">
        <v>52</v>
      </c>
      <c r="IC16" s="14"/>
      <c r="ID16" s="14"/>
    </row>
    <row r="17" spans="1:239" s="13" customFormat="1" ht="15.75">
      <c r="A17" s="52">
        <v>5</v>
      </c>
      <c r="B17" s="61" t="s">
        <v>53</v>
      </c>
      <c r="C17" s="52"/>
      <c r="D17" s="47">
        <v>2</v>
      </c>
      <c r="E17" s="48" t="s">
        <v>156</v>
      </c>
      <c r="F17" s="49">
        <v>503.29</v>
      </c>
      <c r="G17" s="53"/>
      <c r="H17" s="53"/>
      <c r="I17" s="54" t="s">
        <v>33</v>
      </c>
      <c r="J17" s="55">
        <f t="shared" si="0"/>
        <v>1</v>
      </c>
      <c r="K17" s="53" t="s">
        <v>34</v>
      </c>
      <c r="L17" s="53" t="s">
        <v>4</v>
      </c>
      <c r="M17" s="56"/>
      <c r="N17" s="57"/>
      <c r="O17" s="57"/>
      <c r="P17" s="58"/>
      <c r="Q17" s="57"/>
      <c r="R17" s="57"/>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0">
        <f t="shared" si="1"/>
        <v>1007</v>
      </c>
      <c r="BB17" s="59">
        <f t="shared" si="2"/>
        <v>1007</v>
      </c>
      <c r="BC17" s="51" t="str">
        <f t="shared" si="3"/>
        <v>INR  One Thousand  &amp;Seven  Only</v>
      </c>
      <c r="HZ17" s="14"/>
      <c r="IA17" s="14">
        <v>5</v>
      </c>
      <c r="IB17" s="14" t="s">
        <v>53</v>
      </c>
      <c r="IC17" s="14"/>
      <c r="ID17" s="14">
        <v>2</v>
      </c>
      <c r="IE17" s="13" t="s">
        <v>156</v>
      </c>
    </row>
    <row r="18" spans="1:238" s="13" customFormat="1" ht="47.25">
      <c r="A18" s="52">
        <v>6</v>
      </c>
      <c r="B18" s="61" t="s">
        <v>54</v>
      </c>
      <c r="C18" s="52"/>
      <c r="D18" s="63"/>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5"/>
      <c r="HZ18" s="14"/>
      <c r="IA18" s="14">
        <v>6</v>
      </c>
      <c r="IB18" s="14" t="s">
        <v>54</v>
      </c>
      <c r="IC18" s="14"/>
      <c r="ID18" s="14"/>
    </row>
    <row r="19" spans="1:239" s="13" customFormat="1" ht="15.75">
      <c r="A19" s="52">
        <v>7</v>
      </c>
      <c r="B19" s="61" t="s">
        <v>55</v>
      </c>
      <c r="C19" s="52"/>
      <c r="D19" s="47">
        <v>5</v>
      </c>
      <c r="E19" s="48" t="s">
        <v>157</v>
      </c>
      <c r="F19" s="49">
        <v>39.46</v>
      </c>
      <c r="G19" s="53"/>
      <c r="H19" s="53"/>
      <c r="I19" s="54" t="s">
        <v>33</v>
      </c>
      <c r="J19" s="55">
        <f t="shared" si="0"/>
        <v>1</v>
      </c>
      <c r="K19" s="53" t="s">
        <v>34</v>
      </c>
      <c r="L19" s="53" t="s">
        <v>4</v>
      </c>
      <c r="M19" s="56"/>
      <c r="N19" s="57"/>
      <c r="O19" s="57"/>
      <c r="P19" s="58"/>
      <c r="Q19" s="57"/>
      <c r="R19" s="57"/>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0">
        <f t="shared" si="1"/>
        <v>197</v>
      </c>
      <c r="BB19" s="59">
        <f t="shared" si="2"/>
        <v>197</v>
      </c>
      <c r="BC19" s="51" t="str">
        <f t="shared" si="3"/>
        <v>INR  One Hundred &amp; Ninety Seven  Only</v>
      </c>
      <c r="HZ19" s="14"/>
      <c r="IA19" s="14">
        <v>7</v>
      </c>
      <c r="IB19" s="14" t="s">
        <v>55</v>
      </c>
      <c r="IC19" s="14"/>
      <c r="ID19" s="14">
        <v>5</v>
      </c>
      <c r="IE19" s="13" t="s">
        <v>157</v>
      </c>
    </row>
    <row r="20" spans="1:239" s="13" customFormat="1" ht="15.75">
      <c r="A20" s="52">
        <v>8</v>
      </c>
      <c r="B20" s="61" t="s">
        <v>56</v>
      </c>
      <c r="C20" s="52"/>
      <c r="D20" s="47">
        <v>100</v>
      </c>
      <c r="E20" s="48" t="s">
        <v>157</v>
      </c>
      <c r="F20" s="49">
        <v>83.3</v>
      </c>
      <c r="G20" s="53"/>
      <c r="H20" s="53"/>
      <c r="I20" s="54" t="s">
        <v>33</v>
      </c>
      <c r="J20" s="55">
        <f t="shared" si="0"/>
        <v>1</v>
      </c>
      <c r="K20" s="53" t="s">
        <v>34</v>
      </c>
      <c r="L20" s="53" t="s">
        <v>4</v>
      </c>
      <c r="M20" s="56"/>
      <c r="N20" s="57"/>
      <c r="O20" s="57"/>
      <c r="P20" s="58"/>
      <c r="Q20" s="57"/>
      <c r="R20" s="57"/>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0">
        <f t="shared" si="1"/>
        <v>8330</v>
      </c>
      <c r="BB20" s="59">
        <f t="shared" si="2"/>
        <v>8330</v>
      </c>
      <c r="BC20" s="51" t="str">
        <f t="shared" si="3"/>
        <v>INR  Eight Thousand Three Hundred &amp; Thirty  Only</v>
      </c>
      <c r="HZ20" s="14"/>
      <c r="IA20" s="14">
        <v>8</v>
      </c>
      <c r="IB20" s="14" t="s">
        <v>56</v>
      </c>
      <c r="IC20" s="14"/>
      <c r="ID20" s="14">
        <v>100</v>
      </c>
      <c r="IE20" s="13" t="s">
        <v>157</v>
      </c>
    </row>
    <row r="21" spans="1:239" s="13" customFormat="1" ht="31.5">
      <c r="A21" s="52">
        <v>9</v>
      </c>
      <c r="B21" s="61" t="s">
        <v>57</v>
      </c>
      <c r="C21" s="52"/>
      <c r="D21" s="47">
        <v>250</v>
      </c>
      <c r="E21" s="48" t="s">
        <v>157</v>
      </c>
      <c r="F21" s="49">
        <v>180.62</v>
      </c>
      <c r="G21" s="53"/>
      <c r="H21" s="53"/>
      <c r="I21" s="54" t="s">
        <v>33</v>
      </c>
      <c r="J21" s="55">
        <f t="shared" si="0"/>
        <v>1</v>
      </c>
      <c r="K21" s="53" t="s">
        <v>34</v>
      </c>
      <c r="L21" s="53" t="s">
        <v>4</v>
      </c>
      <c r="M21" s="56"/>
      <c r="N21" s="57"/>
      <c r="O21" s="57"/>
      <c r="P21" s="58"/>
      <c r="Q21" s="57"/>
      <c r="R21" s="57"/>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0">
        <f t="shared" si="1"/>
        <v>45155</v>
      </c>
      <c r="BB21" s="59">
        <f t="shared" si="2"/>
        <v>45155</v>
      </c>
      <c r="BC21" s="51" t="str">
        <f t="shared" si="3"/>
        <v>INR  Forty Five Thousand One Hundred &amp; Fifty Five  Only</v>
      </c>
      <c r="HZ21" s="14"/>
      <c r="IA21" s="14">
        <v>9</v>
      </c>
      <c r="IB21" s="14" t="s">
        <v>57</v>
      </c>
      <c r="IC21" s="14"/>
      <c r="ID21" s="14">
        <v>250</v>
      </c>
      <c r="IE21" s="13" t="s">
        <v>157</v>
      </c>
    </row>
    <row r="22" spans="1:239" s="13" customFormat="1" ht="31.5">
      <c r="A22" s="52">
        <v>10</v>
      </c>
      <c r="B22" s="61" t="s">
        <v>58</v>
      </c>
      <c r="C22" s="52"/>
      <c r="D22" s="47">
        <v>60</v>
      </c>
      <c r="E22" s="48" t="s">
        <v>157</v>
      </c>
      <c r="F22" s="49">
        <v>266.55</v>
      </c>
      <c r="G22" s="53"/>
      <c r="H22" s="53"/>
      <c r="I22" s="54" t="s">
        <v>33</v>
      </c>
      <c r="J22" s="55">
        <f t="shared" si="0"/>
        <v>1</v>
      </c>
      <c r="K22" s="53" t="s">
        <v>34</v>
      </c>
      <c r="L22" s="53" t="s">
        <v>4</v>
      </c>
      <c r="M22" s="56"/>
      <c r="N22" s="57"/>
      <c r="O22" s="57"/>
      <c r="P22" s="58"/>
      <c r="Q22" s="57"/>
      <c r="R22" s="57"/>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0">
        <f t="shared" si="1"/>
        <v>15993</v>
      </c>
      <c r="BB22" s="59">
        <f t="shared" si="2"/>
        <v>15993</v>
      </c>
      <c r="BC22" s="51" t="str">
        <f t="shared" si="3"/>
        <v>INR  Fifteen Thousand Nine Hundred &amp; Ninety Three  Only</v>
      </c>
      <c r="HZ22" s="14"/>
      <c r="IA22" s="14">
        <v>10</v>
      </c>
      <c r="IB22" s="14" t="s">
        <v>58</v>
      </c>
      <c r="IC22" s="14"/>
      <c r="ID22" s="14">
        <v>60</v>
      </c>
      <c r="IE22" s="13" t="s">
        <v>157</v>
      </c>
    </row>
    <row r="23" spans="1:239" s="13" customFormat="1" ht="15.75">
      <c r="A23" s="52">
        <v>11</v>
      </c>
      <c r="B23" s="61" t="s">
        <v>59</v>
      </c>
      <c r="C23" s="52"/>
      <c r="D23" s="47">
        <v>50</v>
      </c>
      <c r="E23" s="48" t="s">
        <v>157</v>
      </c>
      <c r="F23" s="49">
        <v>1087</v>
      </c>
      <c r="G23" s="53"/>
      <c r="H23" s="53"/>
      <c r="I23" s="54" t="s">
        <v>33</v>
      </c>
      <c r="J23" s="55">
        <f t="shared" si="0"/>
        <v>1</v>
      </c>
      <c r="K23" s="53" t="s">
        <v>34</v>
      </c>
      <c r="L23" s="53" t="s">
        <v>4</v>
      </c>
      <c r="M23" s="56"/>
      <c r="N23" s="57"/>
      <c r="O23" s="57"/>
      <c r="P23" s="58"/>
      <c r="Q23" s="57"/>
      <c r="R23" s="57"/>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0">
        <f t="shared" si="1"/>
        <v>54350</v>
      </c>
      <c r="BB23" s="59">
        <f t="shared" si="2"/>
        <v>54350</v>
      </c>
      <c r="BC23" s="51" t="str">
        <f t="shared" si="3"/>
        <v>INR  Fifty Four Thousand Three Hundred &amp; Fifty  Only</v>
      </c>
      <c r="HZ23" s="14"/>
      <c r="IA23" s="14">
        <v>11</v>
      </c>
      <c r="IB23" s="14" t="s">
        <v>59</v>
      </c>
      <c r="IC23" s="14"/>
      <c r="ID23" s="14">
        <v>50</v>
      </c>
      <c r="IE23" s="13" t="s">
        <v>157</v>
      </c>
    </row>
    <row r="24" spans="1:239" s="13" customFormat="1" ht="63">
      <c r="A24" s="52">
        <v>12</v>
      </c>
      <c r="B24" s="61" t="s">
        <v>60</v>
      </c>
      <c r="C24" s="52"/>
      <c r="D24" s="47">
        <v>50</v>
      </c>
      <c r="E24" s="48" t="s">
        <v>157</v>
      </c>
      <c r="F24" s="49">
        <v>33.32</v>
      </c>
      <c r="G24" s="53"/>
      <c r="H24" s="53"/>
      <c r="I24" s="54" t="s">
        <v>33</v>
      </c>
      <c r="J24" s="55">
        <f t="shared" si="0"/>
        <v>1</v>
      </c>
      <c r="K24" s="53" t="s">
        <v>34</v>
      </c>
      <c r="L24" s="53" t="s">
        <v>4</v>
      </c>
      <c r="M24" s="56"/>
      <c r="N24" s="57"/>
      <c r="O24" s="57"/>
      <c r="P24" s="58"/>
      <c r="Q24" s="57"/>
      <c r="R24" s="57"/>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0">
        <f t="shared" si="1"/>
        <v>1666</v>
      </c>
      <c r="BB24" s="59">
        <f t="shared" si="2"/>
        <v>1666</v>
      </c>
      <c r="BC24" s="51" t="str">
        <f t="shared" si="3"/>
        <v>INR  One Thousand Six Hundred &amp; Sixty Six  Only</v>
      </c>
      <c r="HZ24" s="14"/>
      <c r="IA24" s="14">
        <v>12</v>
      </c>
      <c r="IB24" s="14" t="s">
        <v>60</v>
      </c>
      <c r="IC24" s="14"/>
      <c r="ID24" s="14">
        <v>50</v>
      </c>
      <c r="IE24" s="13" t="s">
        <v>157</v>
      </c>
    </row>
    <row r="25" spans="1:238" s="13" customFormat="1" ht="63">
      <c r="A25" s="52">
        <v>13</v>
      </c>
      <c r="B25" s="61" t="s">
        <v>61</v>
      </c>
      <c r="C25" s="52"/>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5"/>
      <c r="HZ25" s="14"/>
      <c r="IA25" s="14">
        <v>13</v>
      </c>
      <c r="IB25" s="14" t="s">
        <v>61</v>
      </c>
      <c r="IC25" s="14"/>
      <c r="ID25" s="14"/>
    </row>
    <row r="26" spans="1:239" s="13" customFormat="1" ht="31.5">
      <c r="A26" s="52">
        <v>14</v>
      </c>
      <c r="B26" s="61" t="s">
        <v>62</v>
      </c>
      <c r="C26" s="52"/>
      <c r="D26" s="47">
        <v>100</v>
      </c>
      <c r="E26" s="48" t="s">
        <v>157</v>
      </c>
      <c r="F26" s="49">
        <v>195.53</v>
      </c>
      <c r="G26" s="53"/>
      <c r="H26" s="53"/>
      <c r="I26" s="54" t="s">
        <v>33</v>
      </c>
      <c r="J26" s="55">
        <f t="shared" si="0"/>
        <v>1</v>
      </c>
      <c r="K26" s="53" t="s">
        <v>34</v>
      </c>
      <c r="L26" s="53" t="s">
        <v>4</v>
      </c>
      <c r="M26" s="56"/>
      <c r="N26" s="57"/>
      <c r="O26" s="57"/>
      <c r="P26" s="58"/>
      <c r="Q26" s="57"/>
      <c r="R26" s="57"/>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0">
        <f t="shared" si="1"/>
        <v>19553</v>
      </c>
      <c r="BB26" s="59">
        <f t="shared" si="2"/>
        <v>19553</v>
      </c>
      <c r="BC26" s="51" t="str">
        <f t="shared" si="3"/>
        <v>INR  Nineteen Thousand Five Hundred &amp; Fifty Three  Only</v>
      </c>
      <c r="HZ26" s="14"/>
      <c r="IA26" s="14">
        <v>14</v>
      </c>
      <c r="IB26" s="14" t="s">
        <v>62</v>
      </c>
      <c r="IC26" s="14"/>
      <c r="ID26" s="14">
        <v>100</v>
      </c>
      <c r="IE26" s="13" t="s">
        <v>157</v>
      </c>
    </row>
    <row r="27" spans="1:239" s="13" customFormat="1" ht="15.75">
      <c r="A27" s="52">
        <v>15</v>
      </c>
      <c r="B27" s="61" t="s">
        <v>63</v>
      </c>
      <c r="C27" s="52"/>
      <c r="D27" s="47">
        <v>250</v>
      </c>
      <c r="E27" s="48" t="s">
        <v>157</v>
      </c>
      <c r="F27" s="49">
        <v>224.46</v>
      </c>
      <c r="G27" s="53"/>
      <c r="H27" s="53"/>
      <c r="I27" s="54" t="s">
        <v>33</v>
      </c>
      <c r="J27" s="55">
        <f t="shared" si="0"/>
        <v>1</v>
      </c>
      <c r="K27" s="53" t="s">
        <v>34</v>
      </c>
      <c r="L27" s="53" t="s">
        <v>4</v>
      </c>
      <c r="M27" s="56"/>
      <c r="N27" s="57"/>
      <c r="O27" s="57"/>
      <c r="P27" s="58"/>
      <c r="Q27" s="57"/>
      <c r="R27" s="57"/>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0">
        <f t="shared" si="1"/>
        <v>56115</v>
      </c>
      <c r="BB27" s="59">
        <f t="shared" si="2"/>
        <v>56115</v>
      </c>
      <c r="BC27" s="51" t="str">
        <f t="shared" si="3"/>
        <v>INR  Fifty Six Thousand One Hundred &amp; Fifteen  Only</v>
      </c>
      <c r="HZ27" s="14"/>
      <c r="IA27" s="14">
        <v>15</v>
      </c>
      <c r="IB27" s="14" t="s">
        <v>63</v>
      </c>
      <c r="IC27" s="14"/>
      <c r="ID27" s="14">
        <v>250</v>
      </c>
      <c r="IE27" s="13" t="s">
        <v>157</v>
      </c>
    </row>
    <row r="28" spans="1:239" s="13" customFormat="1" ht="31.5">
      <c r="A28" s="52">
        <v>16</v>
      </c>
      <c r="B28" s="61" t="s">
        <v>64</v>
      </c>
      <c r="C28" s="52"/>
      <c r="D28" s="47">
        <v>50</v>
      </c>
      <c r="E28" s="48" t="s">
        <v>157</v>
      </c>
      <c r="F28" s="49">
        <v>285.84</v>
      </c>
      <c r="G28" s="53"/>
      <c r="H28" s="53"/>
      <c r="I28" s="54" t="s">
        <v>33</v>
      </c>
      <c r="J28" s="55">
        <f t="shared" si="0"/>
        <v>1</v>
      </c>
      <c r="K28" s="53" t="s">
        <v>34</v>
      </c>
      <c r="L28" s="53" t="s">
        <v>4</v>
      </c>
      <c r="M28" s="56"/>
      <c r="N28" s="57"/>
      <c r="O28" s="57"/>
      <c r="P28" s="58"/>
      <c r="Q28" s="57"/>
      <c r="R28" s="57"/>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0">
        <f t="shared" si="1"/>
        <v>14292</v>
      </c>
      <c r="BB28" s="59">
        <f t="shared" si="2"/>
        <v>14292</v>
      </c>
      <c r="BC28" s="51" t="str">
        <f t="shared" si="3"/>
        <v>INR  Fourteen Thousand Two Hundred &amp; Ninety Two  Only</v>
      </c>
      <c r="HZ28" s="14"/>
      <c r="IA28" s="14">
        <v>16</v>
      </c>
      <c r="IB28" s="14" t="s">
        <v>64</v>
      </c>
      <c r="IC28" s="14"/>
      <c r="ID28" s="14">
        <v>50</v>
      </c>
      <c r="IE28" s="13" t="s">
        <v>157</v>
      </c>
    </row>
    <row r="29" spans="1:239" s="13" customFormat="1" ht="31.5">
      <c r="A29" s="52">
        <v>17</v>
      </c>
      <c r="B29" s="61" t="s">
        <v>65</v>
      </c>
      <c r="C29" s="52"/>
      <c r="D29" s="47">
        <v>10</v>
      </c>
      <c r="E29" s="48" t="s">
        <v>157</v>
      </c>
      <c r="F29" s="49">
        <v>412.1</v>
      </c>
      <c r="G29" s="53"/>
      <c r="H29" s="53"/>
      <c r="I29" s="54" t="s">
        <v>33</v>
      </c>
      <c r="J29" s="55">
        <f t="shared" si="0"/>
        <v>1</v>
      </c>
      <c r="K29" s="53" t="s">
        <v>34</v>
      </c>
      <c r="L29" s="53" t="s">
        <v>4</v>
      </c>
      <c r="M29" s="56"/>
      <c r="N29" s="57"/>
      <c r="O29" s="57"/>
      <c r="P29" s="58"/>
      <c r="Q29" s="57"/>
      <c r="R29" s="57"/>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0">
        <f t="shared" si="1"/>
        <v>4121</v>
      </c>
      <c r="BB29" s="59">
        <f t="shared" si="2"/>
        <v>4121</v>
      </c>
      <c r="BC29" s="51" t="str">
        <f t="shared" si="3"/>
        <v>INR  Four Thousand One Hundred &amp; Twenty One  Only</v>
      </c>
      <c r="HZ29" s="14"/>
      <c r="IA29" s="14">
        <v>17</v>
      </c>
      <c r="IB29" s="14" t="s">
        <v>65</v>
      </c>
      <c r="IC29" s="14"/>
      <c r="ID29" s="14">
        <v>10</v>
      </c>
      <c r="IE29" s="13" t="s">
        <v>157</v>
      </c>
    </row>
    <row r="30" spans="1:238" s="13" customFormat="1" ht="31.5">
      <c r="A30" s="52">
        <v>18</v>
      </c>
      <c r="B30" s="61" t="s">
        <v>66</v>
      </c>
      <c r="C30" s="52"/>
      <c r="D30" s="63"/>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5"/>
      <c r="HZ30" s="14"/>
      <c r="IA30" s="14">
        <v>18</v>
      </c>
      <c r="IB30" s="14" t="s">
        <v>66</v>
      </c>
      <c r="IC30" s="14"/>
      <c r="ID30" s="14"/>
    </row>
    <row r="31" spans="1:239" s="13" customFormat="1" ht="15.75">
      <c r="A31" s="52">
        <v>19</v>
      </c>
      <c r="B31" s="61" t="s">
        <v>67</v>
      </c>
      <c r="C31" s="52"/>
      <c r="D31" s="47">
        <v>5</v>
      </c>
      <c r="E31" s="48" t="s">
        <v>158</v>
      </c>
      <c r="F31" s="49">
        <v>261.29</v>
      </c>
      <c r="G31" s="53"/>
      <c r="H31" s="53"/>
      <c r="I31" s="54" t="s">
        <v>33</v>
      </c>
      <c r="J31" s="55">
        <f t="shared" si="0"/>
        <v>1</v>
      </c>
      <c r="K31" s="53" t="s">
        <v>34</v>
      </c>
      <c r="L31" s="53" t="s">
        <v>4</v>
      </c>
      <c r="M31" s="56"/>
      <c r="N31" s="57"/>
      <c r="O31" s="57"/>
      <c r="P31" s="58"/>
      <c r="Q31" s="57"/>
      <c r="R31" s="57"/>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0">
        <f t="shared" si="1"/>
        <v>1306</v>
      </c>
      <c r="BB31" s="59">
        <f t="shared" si="2"/>
        <v>1306</v>
      </c>
      <c r="BC31" s="51" t="str">
        <f t="shared" si="3"/>
        <v>INR  One Thousand Three Hundred &amp; Six  Only</v>
      </c>
      <c r="HZ31" s="14"/>
      <c r="IA31" s="14">
        <v>19</v>
      </c>
      <c r="IB31" s="14" t="s">
        <v>67</v>
      </c>
      <c r="IC31" s="14"/>
      <c r="ID31" s="14">
        <v>5</v>
      </c>
      <c r="IE31" s="13" t="s">
        <v>158</v>
      </c>
    </row>
    <row r="32" spans="1:239" s="13" customFormat="1" ht="31.5">
      <c r="A32" s="52">
        <v>20</v>
      </c>
      <c r="B32" s="61" t="s">
        <v>68</v>
      </c>
      <c r="C32" s="52"/>
      <c r="D32" s="47">
        <v>12</v>
      </c>
      <c r="E32" s="48" t="s">
        <v>158</v>
      </c>
      <c r="F32" s="49">
        <v>286.72</v>
      </c>
      <c r="G32" s="53"/>
      <c r="H32" s="53"/>
      <c r="I32" s="54" t="s">
        <v>33</v>
      </c>
      <c r="J32" s="55">
        <f t="shared" si="0"/>
        <v>1</v>
      </c>
      <c r="K32" s="53" t="s">
        <v>34</v>
      </c>
      <c r="L32" s="53" t="s">
        <v>4</v>
      </c>
      <c r="M32" s="56"/>
      <c r="N32" s="57"/>
      <c r="O32" s="57"/>
      <c r="P32" s="58"/>
      <c r="Q32" s="57"/>
      <c r="R32" s="57"/>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0">
        <f t="shared" si="1"/>
        <v>3441</v>
      </c>
      <c r="BB32" s="59">
        <f t="shared" si="2"/>
        <v>3441</v>
      </c>
      <c r="BC32" s="51" t="str">
        <f t="shared" si="3"/>
        <v>INR  Three Thousand Four Hundred &amp; Forty One  Only</v>
      </c>
      <c r="HZ32" s="14"/>
      <c r="IA32" s="14">
        <v>20</v>
      </c>
      <c r="IB32" s="14" t="s">
        <v>68</v>
      </c>
      <c r="IC32" s="14"/>
      <c r="ID32" s="14">
        <v>12</v>
      </c>
      <c r="IE32" s="13" t="s">
        <v>158</v>
      </c>
    </row>
    <row r="33" spans="1:239" s="13" customFormat="1" ht="15.75">
      <c r="A33" s="52">
        <v>21</v>
      </c>
      <c r="B33" s="61" t="s">
        <v>69</v>
      </c>
      <c r="C33" s="52"/>
      <c r="D33" s="47">
        <v>20</v>
      </c>
      <c r="E33" s="48" t="s">
        <v>158</v>
      </c>
      <c r="F33" s="49">
        <v>352.48</v>
      </c>
      <c r="G33" s="53"/>
      <c r="H33" s="53"/>
      <c r="I33" s="54" t="s">
        <v>33</v>
      </c>
      <c r="J33" s="55">
        <f t="shared" si="0"/>
        <v>1</v>
      </c>
      <c r="K33" s="53" t="s">
        <v>34</v>
      </c>
      <c r="L33" s="53" t="s">
        <v>4</v>
      </c>
      <c r="M33" s="56"/>
      <c r="N33" s="57"/>
      <c r="O33" s="57"/>
      <c r="P33" s="58"/>
      <c r="Q33" s="57"/>
      <c r="R33" s="57"/>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0">
        <f t="shared" si="1"/>
        <v>7050</v>
      </c>
      <c r="BB33" s="59">
        <f t="shared" si="2"/>
        <v>7050</v>
      </c>
      <c r="BC33" s="51" t="str">
        <f t="shared" si="3"/>
        <v>INR  Seven Thousand  &amp;Fifty  Only</v>
      </c>
      <c r="HZ33" s="14"/>
      <c r="IA33" s="14">
        <v>21</v>
      </c>
      <c r="IB33" s="14" t="s">
        <v>69</v>
      </c>
      <c r="IC33" s="14"/>
      <c r="ID33" s="14">
        <v>20</v>
      </c>
      <c r="IE33" s="13" t="s">
        <v>158</v>
      </c>
    </row>
    <row r="34" spans="1:239" s="13" customFormat="1" ht="15.75">
      <c r="A34" s="52">
        <v>22</v>
      </c>
      <c r="B34" s="61" t="s">
        <v>70</v>
      </c>
      <c r="C34" s="52"/>
      <c r="D34" s="47">
        <v>2</v>
      </c>
      <c r="E34" s="48" t="s">
        <v>158</v>
      </c>
      <c r="F34" s="49">
        <v>398.07</v>
      </c>
      <c r="G34" s="53"/>
      <c r="H34" s="53"/>
      <c r="I34" s="54" t="s">
        <v>33</v>
      </c>
      <c r="J34" s="55">
        <f t="shared" si="0"/>
        <v>1</v>
      </c>
      <c r="K34" s="53" t="s">
        <v>34</v>
      </c>
      <c r="L34" s="53" t="s">
        <v>4</v>
      </c>
      <c r="M34" s="56"/>
      <c r="N34" s="57"/>
      <c r="O34" s="57"/>
      <c r="P34" s="58"/>
      <c r="Q34" s="57"/>
      <c r="R34" s="57"/>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0">
        <f t="shared" si="1"/>
        <v>796</v>
      </c>
      <c r="BB34" s="59">
        <f t="shared" si="2"/>
        <v>796</v>
      </c>
      <c r="BC34" s="51" t="str">
        <f t="shared" si="3"/>
        <v>INR  Seven Hundred &amp; Ninety Six  Only</v>
      </c>
      <c r="HZ34" s="14"/>
      <c r="IA34" s="14">
        <v>22</v>
      </c>
      <c r="IB34" s="14" t="s">
        <v>70</v>
      </c>
      <c r="IC34" s="14"/>
      <c r="ID34" s="14">
        <v>2</v>
      </c>
      <c r="IE34" s="13" t="s">
        <v>158</v>
      </c>
    </row>
    <row r="35" spans="1:239" s="13" customFormat="1" ht="15.75">
      <c r="A35" s="52">
        <v>23</v>
      </c>
      <c r="B35" s="61" t="s">
        <v>71</v>
      </c>
      <c r="C35" s="52"/>
      <c r="D35" s="47">
        <v>2</v>
      </c>
      <c r="E35" s="48" t="s">
        <v>158</v>
      </c>
      <c r="F35" s="49">
        <v>380.53</v>
      </c>
      <c r="G35" s="53"/>
      <c r="H35" s="53"/>
      <c r="I35" s="54" t="s">
        <v>33</v>
      </c>
      <c r="J35" s="55">
        <f t="shared" si="0"/>
        <v>1</v>
      </c>
      <c r="K35" s="53" t="s">
        <v>34</v>
      </c>
      <c r="L35" s="53" t="s">
        <v>4</v>
      </c>
      <c r="M35" s="56"/>
      <c r="N35" s="57"/>
      <c r="O35" s="57"/>
      <c r="P35" s="58"/>
      <c r="Q35" s="57"/>
      <c r="R35" s="57"/>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0">
        <f t="shared" si="1"/>
        <v>761</v>
      </c>
      <c r="BB35" s="59">
        <f t="shared" si="2"/>
        <v>761</v>
      </c>
      <c r="BC35" s="51" t="str">
        <f t="shared" si="3"/>
        <v>INR  Seven Hundred &amp; Sixty One  Only</v>
      </c>
      <c r="HZ35" s="14"/>
      <c r="IA35" s="14">
        <v>23</v>
      </c>
      <c r="IB35" s="14" t="s">
        <v>71</v>
      </c>
      <c r="IC35" s="14"/>
      <c r="ID35" s="14">
        <v>2</v>
      </c>
      <c r="IE35" s="13" t="s">
        <v>158</v>
      </c>
    </row>
    <row r="36" spans="1:238" s="13" customFormat="1" ht="47.25">
      <c r="A36" s="52">
        <v>24</v>
      </c>
      <c r="B36" s="61" t="s">
        <v>148</v>
      </c>
      <c r="C36" s="52"/>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5"/>
      <c r="HZ36" s="14"/>
      <c r="IA36" s="14">
        <v>24</v>
      </c>
      <c r="IB36" s="14" t="s">
        <v>148</v>
      </c>
      <c r="IC36" s="14"/>
      <c r="ID36" s="14"/>
    </row>
    <row r="37" spans="1:239" s="13" customFormat="1" ht="15.75">
      <c r="A37" s="52">
        <v>25</v>
      </c>
      <c r="B37" s="61" t="s">
        <v>72</v>
      </c>
      <c r="C37" s="52"/>
      <c r="D37" s="47">
        <v>35</v>
      </c>
      <c r="E37" s="48" t="s">
        <v>158</v>
      </c>
      <c r="F37" s="49">
        <v>90.31</v>
      </c>
      <c r="G37" s="53"/>
      <c r="H37" s="53"/>
      <c r="I37" s="54" t="s">
        <v>33</v>
      </c>
      <c r="J37" s="55">
        <f t="shared" si="0"/>
        <v>1</v>
      </c>
      <c r="K37" s="53" t="s">
        <v>34</v>
      </c>
      <c r="L37" s="53" t="s">
        <v>4</v>
      </c>
      <c r="M37" s="56"/>
      <c r="N37" s="57"/>
      <c r="O37" s="57"/>
      <c r="P37" s="58"/>
      <c r="Q37" s="57"/>
      <c r="R37" s="57"/>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0">
        <f t="shared" si="1"/>
        <v>3161</v>
      </c>
      <c r="BB37" s="59">
        <f t="shared" si="2"/>
        <v>3161</v>
      </c>
      <c r="BC37" s="51" t="str">
        <f t="shared" si="3"/>
        <v>INR  Three Thousand One Hundred &amp; Sixty One  Only</v>
      </c>
      <c r="HZ37" s="14"/>
      <c r="IA37" s="14">
        <v>25</v>
      </c>
      <c r="IB37" s="14" t="s">
        <v>72</v>
      </c>
      <c r="IC37" s="14"/>
      <c r="ID37" s="14">
        <v>35</v>
      </c>
      <c r="IE37" s="13" t="s">
        <v>158</v>
      </c>
    </row>
    <row r="38" spans="1:239" s="13" customFormat="1" ht="15.75">
      <c r="A38" s="52">
        <v>26</v>
      </c>
      <c r="B38" s="61" t="s">
        <v>73</v>
      </c>
      <c r="C38" s="52"/>
      <c r="D38" s="47">
        <v>2</v>
      </c>
      <c r="E38" s="48" t="s">
        <v>158</v>
      </c>
      <c r="F38" s="49">
        <v>129.77</v>
      </c>
      <c r="G38" s="53"/>
      <c r="H38" s="53"/>
      <c r="I38" s="54" t="s">
        <v>33</v>
      </c>
      <c r="J38" s="55">
        <f t="shared" si="0"/>
        <v>1</v>
      </c>
      <c r="K38" s="53" t="s">
        <v>34</v>
      </c>
      <c r="L38" s="53" t="s">
        <v>4</v>
      </c>
      <c r="M38" s="56"/>
      <c r="N38" s="57"/>
      <c r="O38" s="57"/>
      <c r="P38" s="58"/>
      <c r="Q38" s="57"/>
      <c r="R38" s="57"/>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0">
        <f t="shared" si="1"/>
        <v>260</v>
      </c>
      <c r="BB38" s="59">
        <f t="shared" si="2"/>
        <v>260</v>
      </c>
      <c r="BC38" s="51" t="str">
        <f t="shared" si="3"/>
        <v>INR  Two Hundred &amp; Sixty  Only</v>
      </c>
      <c r="HZ38" s="14"/>
      <c r="IA38" s="14">
        <v>26</v>
      </c>
      <c r="IB38" s="14" t="s">
        <v>73</v>
      </c>
      <c r="IC38" s="14"/>
      <c r="ID38" s="14">
        <v>2</v>
      </c>
      <c r="IE38" s="13" t="s">
        <v>158</v>
      </c>
    </row>
    <row r="39" spans="1:239" s="13" customFormat="1" ht="15.75">
      <c r="A39" s="52">
        <v>27</v>
      </c>
      <c r="B39" s="61" t="s">
        <v>74</v>
      </c>
      <c r="C39" s="52"/>
      <c r="D39" s="47">
        <v>20</v>
      </c>
      <c r="E39" s="48" t="s">
        <v>158</v>
      </c>
      <c r="F39" s="49">
        <v>136.78</v>
      </c>
      <c r="G39" s="53"/>
      <c r="H39" s="53"/>
      <c r="I39" s="54" t="s">
        <v>33</v>
      </c>
      <c r="J39" s="55">
        <f t="shared" si="0"/>
        <v>1</v>
      </c>
      <c r="K39" s="53" t="s">
        <v>34</v>
      </c>
      <c r="L39" s="53" t="s">
        <v>4</v>
      </c>
      <c r="M39" s="56"/>
      <c r="N39" s="57"/>
      <c r="O39" s="57"/>
      <c r="P39" s="58"/>
      <c r="Q39" s="57"/>
      <c r="R39" s="57"/>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0">
        <f t="shared" si="1"/>
        <v>2736</v>
      </c>
      <c r="BB39" s="59">
        <f t="shared" si="2"/>
        <v>2736</v>
      </c>
      <c r="BC39" s="51" t="str">
        <f t="shared" si="3"/>
        <v>INR  Two Thousand Seven Hundred &amp; Thirty Six  Only</v>
      </c>
      <c r="HZ39" s="14"/>
      <c r="IA39" s="14">
        <v>27</v>
      </c>
      <c r="IB39" s="14" t="s">
        <v>74</v>
      </c>
      <c r="IC39" s="14"/>
      <c r="ID39" s="14">
        <v>20</v>
      </c>
      <c r="IE39" s="13" t="s">
        <v>158</v>
      </c>
    </row>
    <row r="40" spans="1:239" s="13" customFormat="1" ht="31.5">
      <c r="A40" s="52">
        <v>28</v>
      </c>
      <c r="B40" s="61" t="s">
        <v>75</v>
      </c>
      <c r="C40" s="52"/>
      <c r="D40" s="47">
        <v>32</v>
      </c>
      <c r="E40" s="48" t="s">
        <v>158</v>
      </c>
      <c r="F40" s="49">
        <v>106.97</v>
      </c>
      <c r="G40" s="53"/>
      <c r="H40" s="53"/>
      <c r="I40" s="54" t="s">
        <v>33</v>
      </c>
      <c r="J40" s="55">
        <f t="shared" si="0"/>
        <v>1</v>
      </c>
      <c r="K40" s="53" t="s">
        <v>34</v>
      </c>
      <c r="L40" s="53" t="s">
        <v>4</v>
      </c>
      <c r="M40" s="56"/>
      <c r="N40" s="57"/>
      <c r="O40" s="57"/>
      <c r="P40" s="58"/>
      <c r="Q40" s="57"/>
      <c r="R40" s="57"/>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0">
        <f t="shared" si="1"/>
        <v>3423</v>
      </c>
      <c r="BB40" s="59">
        <f t="shared" si="2"/>
        <v>3423</v>
      </c>
      <c r="BC40" s="51" t="str">
        <f t="shared" si="3"/>
        <v>INR  Three Thousand Four Hundred &amp; Twenty Three  Only</v>
      </c>
      <c r="HZ40" s="14"/>
      <c r="IA40" s="14">
        <v>28</v>
      </c>
      <c r="IB40" s="14" t="s">
        <v>75</v>
      </c>
      <c r="IC40" s="14"/>
      <c r="ID40" s="14">
        <v>32</v>
      </c>
      <c r="IE40" s="13" t="s">
        <v>158</v>
      </c>
    </row>
    <row r="41" spans="1:239" s="13" customFormat="1" ht="15.75">
      <c r="A41" s="52">
        <v>29</v>
      </c>
      <c r="B41" s="61" t="s">
        <v>76</v>
      </c>
      <c r="C41" s="52"/>
      <c r="D41" s="47">
        <v>20</v>
      </c>
      <c r="E41" s="48" t="s">
        <v>158</v>
      </c>
      <c r="F41" s="49">
        <v>172.73</v>
      </c>
      <c r="G41" s="53"/>
      <c r="H41" s="53"/>
      <c r="I41" s="54" t="s">
        <v>33</v>
      </c>
      <c r="J41" s="55">
        <f t="shared" si="0"/>
        <v>1</v>
      </c>
      <c r="K41" s="53" t="s">
        <v>34</v>
      </c>
      <c r="L41" s="53" t="s">
        <v>4</v>
      </c>
      <c r="M41" s="56"/>
      <c r="N41" s="57"/>
      <c r="O41" s="57"/>
      <c r="P41" s="58"/>
      <c r="Q41" s="57"/>
      <c r="R41" s="57"/>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0">
        <f t="shared" si="1"/>
        <v>3455</v>
      </c>
      <c r="BB41" s="59">
        <f t="shared" si="2"/>
        <v>3455</v>
      </c>
      <c r="BC41" s="51" t="str">
        <f t="shared" si="3"/>
        <v>INR  Three Thousand Four Hundred &amp; Fifty Five  Only</v>
      </c>
      <c r="HZ41" s="14"/>
      <c r="IA41" s="14">
        <v>29</v>
      </c>
      <c r="IB41" s="14" t="s">
        <v>76</v>
      </c>
      <c r="IC41" s="14"/>
      <c r="ID41" s="14">
        <v>20</v>
      </c>
      <c r="IE41" s="13" t="s">
        <v>158</v>
      </c>
    </row>
    <row r="42" spans="1:239" s="13" customFormat="1" ht="15.75">
      <c r="A42" s="52">
        <v>30</v>
      </c>
      <c r="B42" s="61" t="s">
        <v>77</v>
      </c>
      <c r="C42" s="52"/>
      <c r="D42" s="47">
        <v>2</v>
      </c>
      <c r="E42" s="48" t="s">
        <v>158</v>
      </c>
      <c r="F42" s="49">
        <v>129.77</v>
      </c>
      <c r="G42" s="53"/>
      <c r="H42" s="53"/>
      <c r="I42" s="54" t="s">
        <v>33</v>
      </c>
      <c r="J42" s="55">
        <f t="shared" si="0"/>
        <v>1</v>
      </c>
      <c r="K42" s="53" t="s">
        <v>34</v>
      </c>
      <c r="L42" s="53" t="s">
        <v>4</v>
      </c>
      <c r="M42" s="56"/>
      <c r="N42" s="57"/>
      <c r="O42" s="57"/>
      <c r="P42" s="58"/>
      <c r="Q42" s="57"/>
      <c r="R42" s="57"/>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0">
        <f t="shared" si="1"/>
        <v>260</v>
      </c>
      <c r="BB42" s="59">
        <f t="shared" si="2"/>
        <v>260</v>
      </c>
      <c r="BC42" s="51" t="str">
        <f t="shared" si="3"/>
        <v>INR  Two Hundred &amp; Sixty  Only</v>
      </c>
      <c r="HZ42" s="14"/>
      <c r="IA42" s="14">
        <v>30</v>
      </c>
      <c r="IB42" s="14" t="s">
        <v>77</v>
      </c>
      <c r="IC42" s="14"/>
      <c r="ID42" s="14">
        <v>2</v>
      </c>
      <c r="IE42" s="13" t="s">
        <v>158</v>
      </c>
    </row>
    <row r="43" spans="1:239" s="13" customFormat="1" ht="31.5">
      <c r="A43" s="52">
        <v>31</v>
      </c>
      <c r="B43" s="61" t="s">
        <v>78</v>
      </c>
      <c r="C43" s="52"/>
      <c r="D43" s="47">
        <v>21</v>
      </c>
      <c r="E43" s="48" t="s">
        <v>158</v>
      </c>
      <c r="F43" s="49">
        <v>323.54</v>
      </c>
      <c r="G43" s="53"/>
      <c r="H43" s="53"/>
      <c r="I43" s="54" t="s">
        <v>33</v>
      </c>
      <c r="J43" s="55">
        <f t="shared" si="0"/>
        <v>1</v>
      </c>
      <c r="K43" s="53" t="s">
        <v>34</v>
      </c>
      <c r="L43" s="53" t="s">
        <v>4</v>
      </c>
      <c r="M43" s="56"/>
      <c r="N43" s="57"/>
      <c r="O43" s="57"/>
      <c r="P43" s="58"/>
      <c r="Q43" s="57"/>
      <c r="R43" s="57"/>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0">
        <f t="shared" si="1"/>
        <v>6794</v>
      </c>
      <c r="BB43" s="59">
        <f t="shared" si="2"/>
        <v>6794</v>
      </c>
      <c r="BC43" s="51" t="str">
        <f t="shared" si="3"/>
        <v>INR  Six Thousand Seven Hundred &amp; Ninety Four  Only</v>
      </c>
      <c r="HZ43" s="14"/>
      <c r="IA43" s="14">
        <v>31</v>
      </c>
      <c r="IB43" s="14" t="s">
        <v>78</v>
      </c>
      <c r="IC43" s="14"/>
      <c r="ID43" s="14">
        <v>21</v>
      </c>
      <c r="IE43" s="13" t="s">
        <v>158</v>
      </c>
    </row>
    <row r="44" spans="1:239" s="13" customFormat="1" ht="15.75">
      <c r="A44" s="52">
        <v>32</v>
      </c>
      <c r="B44" s="61" t="s">
        <v>79</v>
      </c>
      <c r="C44" s="52"/>
      <c r="D44" s="47">
        <v>5</v>
      </c>
      <c r="E44" s="48" t="s">
        <v>158</v>
      </c>
      <c r="F44" s="49">
        <v>35.07</v>
      </c>
      <c r="G44" s="53"/>
      <c r="H44" s="53"/>
      <c r="I44" s="54" t="s">
        <v>33</v>
      </c>
      <c r="J44" s="55">
        <f t="shared" si="0"/>
        <v>1</v>
      </c>
      <c r="K44" s="53" t="s">
        <v>34</v>
      </c>
      <c r="L44" s="53" t="s">
        <v>4</v>
      </c>
      <c r="M44" s="56"/>
      <c r="N44" s="57"/>
      <c r="O44" s="57"/>
      <c r="P44" s="58"/>
      <c r="Q44" s="57"/>
      <c r="R44" s="57"/>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0">
        <f t="shared" si="1"/>
        <v>175</v>
      </c>
      <c r="BB44" s="59">
        <f t="shared" si="2"/>
        <v>175</v>
      </c>
      <c r="BC44" s="51" t="str">
        <f t="shared" si="3"/>
        <v>INR  One Hundred &amp; Seventy Five  Only</v>
      </c>
      <c r="HZ44" s="14"/>
      <c r="IA44" s="14">
        <v>32</v>
      </c>
      <c r="IB44" s="14" t="s">
        <v>79</v>
      </c>
      <c r="IC44" s="14"/>
      <c r="ID44" s="14">
        <v>5</v>
      </c>
      <c r="IE44" s="13" t="s">
        <v>158</v>
      </c>
    </row>
    <row r="45" spans="1:239" s="13" customFormat="1" ht="15.75">
      <c r="A45" s="52">
        <v>33</v>
      </c>
      <c r="B45" s="61" t="s">
        <v>80</v>
      </c>
      <c r="C45" s="52"/>
      <c r="D45" s="47">
        <v>130</v>
      </c>
      <c r="E45" s="48" t="s">
        <v>158</v>
      </c>
      <c r="F45" s="49">
        <v>76.28</v>
      </c>
      <c r="G45" s="53"/>
      <c r="H45" s="53"/>
      <c r="I45" s="54" t="s">
        <v>33</v>
      </c>
      <c r="J45" s="55">
        <f t="shared" si="0"/>
        <v>1</v>
      </c>
      <c r="K45" s="53" t="s">
        <v>34</v>
      </c>
      <c r="L45" s="53" t="s">
        <v>4</v>
      </c>
      <c r="M45" s="56"/>
      <c r="N45" s="57"/>
      <c r="O45" s="57"/>
      <c r="P45" s="58"/>
      <c r="Q45" s="57"/>
      <c r="R45" s="57"/>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0">
        <f t="shared" si="1"/>
        <v>9916</v>
      </c>
      <c r="BB45" s="59">
        <f t="shared" si="2"/>
        <v>9916</v>
      </c>
      <c r="BC45" s="51" t="str">
        <f t="shared" si="3"/>
        <v>INR  Nine Thousand Nine Hundred &amp; Sixteen  Only</v>
      </c>
      <c r="HZ45" s="14"/>
      <c r="IA45" s="14">
        <v>33</v>
      </c>
      <c r="IB45" s="14" t="s">
        <v>80</v>
      </c>
      <c r="IC45" s="14"/>
      <c r="ID45" s="14">
        <v>130</v>
      </c>
      <c r="IE45" s="13" t="s">
        <v>158</v>
      </c>
    </row>
    <row r="46" spans="1:239" s="13" customFormat="1" ht="15.75">
      <c r="A46" s="52">
        <v>34</v>
      </c>
      <c r="B46" s="61" t="s">
        <v>81</v>
      </c>
      <c r="C46" s="52"/>
      <c r="D46" s="47">
        <v>2</v>
      </c>
      <c r="E46" s="48" t="s">
        <v>158</v>
      </c>
      <c r="F46" s="49">
        <v>114.86</v>
      </c>
      <c r="G46" s="53"/>
      <c r="H46" s="53"/>
      <c r="I46" s="54" t="s">
        <v>33</v>
      </c>
      <c r="J46" s="55">
        <f t="shared" si="0"/>
        <v>1</v>
      </c>
      <c r="K46" s="53" t="s">
        <v>34</v>
      </c>
      <c r="L46" s="53" t="s">
        <v>4</v>
      </c>
      <c r="M46" s="56"/>
      <c r="N46" s="57"/>
      <c r="O46" s="57"/>
      <c r="P46" s="58"/>
      <c r="Q46" s="57"/>
      <c r="R46" s="57"/>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0">
        <f t="shared" si="1"/>
        <v>230</v>
      </c>
      <c r="BB46" s="59">
        <f t="shared" si="2"/>
        <v>230</v>
      </c>
      <c r="BC46" s="51" t="str">
        <f t="shared" si="3"/>
        <v>INR  Two Hundred &amp; Thirty  Only</v>
      </c>
      <c r="HZ46" s="14"/>
      <c r="IA46" s="14">
        <v>34</v>
      </c>
      <c r="IB46" s="14" t="s">
        <v>81</v>
      </c>
      <c r="IC46" s="14"/>
      <c r="ID46" s="14">
        <v>2</v>
      </c>
      <c r="IE46" s="13" t="s">
        <v>158</v>
      </c>
    </row>
    <row r="47" spans="1:238" s="13" customFormat="1" ht="63">
      <c r="A47" s="52">
        <v>35</v>
      </c>
      <c r="B47" s="61" t="s">
        <v>82</v>
      </c>
      <c r="C47" s="52"/>
      <c r="D47" s="63"/>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5"/>
      <c r="HZ47" s="14"/>
      <c r="IA47" s="14">
        <v>35</v>
      </c>
      <c r="IB47" s="14" t="s">
        <v>82</v>
      </c>
      <c r="IC47" s="14"/>
      <c r="ID47" s="14"/>
    </row>
    <row r="48" spans="1:239" s="13" customFormat="1" ht="31.5">
      <c r="A48" s="52">
        <v>36</v>
      </c>
      <c r="B48" s="61" t="s">
        <v>83</v>
      </c>
      <c r="C48" s="52"/>
      <c r="D48" s="47">
        <v>5</v>
      </c>
      <c r="E48" s="48" t="s">
        <v>158</v>
      </c>
      <c r="F48" s="49">
        <v>593</v>
      </c>
      <c r="G48" s="53"/>
      <c r="H48" s="53"/>
      <c r="I48" s="54" t="s">
        <v>33</v>
      </c>
      <c r="J48" s="55">
        <f t="shared" si="0"/>
        <v>1</v>
      </c>
      <c r="K48" s="53" t="s">
        <v>34</v>
      </c>
      <c r="L48" s="53" t="s">
        <v>4</v>
      </c>
      <c r="M48" s="56"/>
      <c r="N48" s="57"/>
      <c r="O48" s="57"/>
      <c r="P48" s="58"/>
      <c r="Q48" s="57"/>
      <c r="R48" s="57"/>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0">
        <f t="shared" si="1"/>
        <v>2965</v>
      </c>
      <c r="BB48" s="59">
        <f t="shared" si="2"/>
        <v>2965</v>
      </c>
      <c r="BC48" s="51" t="str">
        <f t="shared" si="3"/>
        <v>INR  Two Thousand Nine Hundred &amp; Sixty Five  Only</v>
      </c>
      <c r="HZ48" s="14"/>
      <c r="IA48" s="14">
        <v>36</v>
      </c>
      <c r="IB48" s="14" t="s">
        <v>83</v>
      </c>
      <c r="IC48" s="14"/>
      <c r="ID48" s="14">
        <v>5</v>
      </c>
      <c r="IE48" s="13" t="s">
        <v>158</v>
      </c>
    </row>
    <row r="49" spans="1:239" s="13" customFormat="1" ht="31.5">
      <c r="A49" s="52">
        <v>37</v>
      </c>
      <c r="B49" s="61" t="s">
        <v>84</v>
      </c>
      <c r="C49" s="52"/>
      <c r="D49" s="47">
        <v>35</v>
      </c>
      <c r="E49" s="48" t="s">
        <v>158</v>
      </c>
      <c r="F49" s="49">
        <v>627</v>
      </c>
      <c r="G49" s="53"/>
      <c r="H49" s="53"/>
      <c r="I49" s="54" t="s">
        <v>33</v>
      </c>
      <c r="J49" s="55">
        <f t="shared" si="0"/>
        <v>1</v>
      </c>
      <c r="K49" s="53" t="s">
        <v>34</v>
      </c>
      <c r="L49" s="53" t="s">
        <v>4</v>
      </c>
      <c r="M49" s="56"/>
      <c r="N49" s="57"/>
      <c r="O49" s="57"/>
      <c r="P49" s="58"/>
      <c r="Q49" s="57"/>
      <c r="R49" s="57"/>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0">
        <f t="shared" si="1"/>
        <v>21945</v>
      </c>
      <c r="BB49" s="59">
        <f t="shared" si="2"/>
        <v>21945</v>
      </c>
      <c r="BC49" s="51" t="str">
        <f t="shared" si="3"/>
        <v>INR  Twenty One Thousand Nine Hundred &amp; Forty Five  Only</v>
      </c>
      <c r="HZ49" s="14"/>
      <c r="IA49" s="14">
        <v>37</v>
      </c>
      <c r="IB49" s="14" t="s">
        <v>84</v>
      </c>
      <c r="IC49" s="14"/>
      <c r="ID49" s="14">
        <v>35</v>
      </c>
      <c r="IE49" s="13" t="s">
        <v>158</v>
      </c>
    </row>
    <row r="50" spans="1:239" s="13" customFormat="1" ht="47.25">
      <c r="A50" s="52">
        <v>38</v>
      </c>
      <c r="B50" s="61" t="s">
        <v>85</v>
      </c>
      <c r="C50" s="52"/>
      <c r="D50" s="47">
        <v>4</v>
      </c>
      <c r="E50" s="48" t="s">
        <v>158</v>
      </c>
      <c r="F50" s="49">
        <v>661</v>
      </c>
      <c r="G50" s="53"/>
      <c r="H50" s="53"/>
      <c r="I50" s="54" t="s">
        <v>33</v>
      </c>
      <c r="J50" s="55">
        <f t="shared" si="0"/>
        <v>1</v>
      </c>
      <c r="K50" s="53" t="s">
        <v>34</v>
      </c>
      <c r="L50" s="53" t="s">
        <v>4</v>
      </c>
      <c r="M50" s="56"/>
      <c r="N50" s="57"/>
      <c r="O50" s="57"/>
      <c r="P50" s="58"/>
      <c r="Q50" s="57"/>
      <c r="R50" s="57"/>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0">
        <f t="shared" si="1"/>
        <v>2644</v>
      </c>
      <c r="BB50" s="59">
        <f t="shared" si="2"/>
        <v>2644</v>
      </c>
      <c r="BC50" s="51" t="str">
        <f t="shared" si="3"/>
        <v>INR  Two Thousand Six Hundred &amp; Forty Four  Only</v>
      </c>
      <c r="HZ50" s="14"/>
      <c r="IA50" s="14">
        <v>38</v>
      </c>
      <c r="IB50" s="14" t="s">
        <v>85</v>
      </c>
      <c r="IC50" s="14"/>
      <c r="ID50" s="14">
        <v>4</v>
      </c>
      <c r="IE50" s="13" t="s">
        <v>158</v>
      </c>
    </row>
    <row r="51" spans="1:239" s="13" customFormat="1" ht="47.25">
      <c r="A51" s="52">
        <v>39</v>
      </c>
      <c r="B51" s="61" t="s">
        <v>86</v>
      </c>
      <c r="C51" s="52"/>
      <c r="D51" s="47">
        <v>6</v>
      </c>
      <c r="E51" s="48" t="s">
        <v>158</v>
      </c>
      <c r="F51" s="49">
        <v>828</v>
      </c>
      <c r="G51" s="53"/>
      <c r="H51" s="53"/>
      <c r="I51" s="54" t="s">
        <v>33</v>
      </c>
      <c r="J51" s="55">
        <f t="shared" si="0"/>
        <v>1</v>
      </c>
      <c r="K51" s="53" t="s">
        <v>34</v>
      </c>
      <c r="L51" s="53" t="s">
        <v>4</v>
      </c>
      <c r="M51" s="56"/>
      <c r="N51" s="57"/>
      <c r="O51" s="57"/>
      <c r="P51" s="58"/>
      <c r="Q51" s="57"/>
      <c r="R51" s="57"/>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0">
        <f t="shared" si="1"/>
        <v>4968</v>
      </c>
      <c r="BB51" s="59">
        <f t="shared" si="2"/>
        <v>4968</v>
      </c>
      <c r="BC51" s="51" t="str">
        <f t="shared" si="3"/>
        <v>INR  Four Thousand Nine Hundred &amp; Sixty Eight  Only</v>
      </c>
      <c r="HZ51" s="14"/>
      <c r="IA51" s="14">
        <v>39</v>
      </c>
      <c r="IB51" s="14" t="s">
        <v>86</v>
      </c>
      <c r="IC51" s="14"/>
      <c r="ID51" s="14">
        <v>6</v>
      </c>
      <c r="IE51" s="13" t="s">
        <v>158</v>
      </c>
    </row>
    <row r="52" spans="1:239" s="13" customFormat="1" ht="31.5">
      <c r="A52" s="52">
        <v>40</v>
      </c>
      <c r="B52" s="61" t="s">
        <v>87</v>
      </c>
      <c r="C52" s="52"/>
      <c r="D52" s="47">
        <v>20</v>
      </c>
      <c r="E52" s="48" t="s">
        <v>158</v>
      </c>
      <c r="F52" s="49">
        <v>561</v>
      </c>
      <c r="G52" s="53"/>
      <c r="H52" s="53"/>
      <c r="I52" s="54" t="s">
        <v>33</v>
      </c>
      <c r="J52" s="55">
        <f t="shared" si="0"/>
        <v>1</v>
      </c>
      <c r="K52" s="53" t="s">
        <v>34</v>
      </c>
      <c r="L52" s="53" t="s">
        <v>4</v>
      </c>
      <c r="M52" s="56"/>
      <c r="N52" s="57"/>
      <c r="O52" s="57"/>
      <c r="P52" s="58"/>
      <c r="Q52" s="57"/>
      <c r="R52" s="57"/>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0">
        <f t="shared" si="1"/>
        <v>11220</v>
      </c>
      <c r="BB52" s="59">
        <f t="shared" si="2"/>
        <v>11220</v>
      </c>
      <c r="BC52" s="51" t="str">
        <f t="shared" si="3"/>
        <v>INR  Eleven Thousand Two Hundred &amp; Twenty  Only</v>
      </c>
      <c r="HZ52" s="14"/>
      <c r="IA52" s="14">
        <v>40</v>
      </c>
      <c r="IB52" s="14" t="s">
        <v>87</v>
      </c>
      <c r="IC52" s="14"/>
      <c r="ID52" s="14">
        <v>20</v>
      </c>
      <c r="IE52" s="13" t="s">
        <v>158</v>
      </c>
    </row>
    <row r="53" spans="1:239" s="13" customFormat="1" ht="47.25">
      <c r="A53" s="52">
        <v>41</v>
      </c>
      <c r="B53" s="61" t="s">
        <v>88</v>
      </c>
      <c r="C53" s="52"/>
      <c r="D53" s="47">
        <v>2</v>
      </c>
      <c r="E53" s="48" t="s">
        <v>159</v>
      </c>
      <c r="F53" s="49">
        <v>861</v>
      </c>
      <c r="G53" s="53"/>
      <c r="H53" s="53"/>
      <c r="I53" s="54" t="s">
        <v>33</v>
      </c>
      <c r="J53" s="55">
        <f t="shared" si="0"/>
        <v>1</v>
      </c>
      <c r="K53" s="53" t="s">
        <v>34</v>
      </c>
      <c r="L53" s="53" t="s">
        <v>4</v>
      </c>
      <c r="M53" s="56"/>
      <c r="N53" s="57"/>
      <c r="O53" s="57"/>
      <c r="P53" s="58"/>
      <c r="Q53" s="57"/>
      <c r="R53" s="57"/>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0">
        <f t="shared" si="1"/>
        <v>1722</v>
      </c>
      <c r="BB53" s="59">
        <f t="shared" si="2"/>
        <v>1722</v>
      </c>
      <c r="BC53" s="51" t="str">
        <f t="shared" si="3"/>
        <v>INR  One Thousand Seven Hundred &amp; Twenty Two  Only</v>
      </c>
      <c r="HZ53" s="14"/>
      <c r="IA53" s="14">
        <v>41</v>
      </c>
      <c r="IB53" s="14" t="s">
        <v>88</v>
      </c>
      <c r="IC53" s="14"/>
      <c r="ID53" s="14">
        <v>2</v>
      </c>
      <c r="IE53" s="13" t="s">
        <v>159</v>
      </c>
    </row>
    <row r="54" spans="1:239" s="13" customFormat="1" ht="31.5">
      <c r="A54" s="52">
        <v>42</v>
      </c>
      <c r="B54" s="61" t="s">
        <v>89</v>
      </c>
      <c r="C54" s="52"/>
      <c r="D54" s="47">
        <v>2</v>
      </c>
      <c r="E54" s="48" t="s">
        <v>158</v>
      </c>
      <c r="F54" s="49">
        <v>1672</v>
      </c>
      <c r="G54" s="53"/>
      <c r="H54" s="53"/>
      <c r="I54" s="54" t="s">
        <v>33</v>
      </c>
      <c r="J54" s="55">
        <f t="shared" si="0"/>
        <v>1</v>
      </c>
      <c r="K54" s="53" t="s">
        <v>34</v>
      </c>
      <c r="L54" s="53" t="s">
        <v>4</v>
      </c>
      <c r="M54" s="56"/>
      <c r="N54" s="57"/>
      <c r="O54" s="57"/>
      <c r="P54" s="58"/>
      <c r="Q54" s="57"/>
      <c r="R54" s="57"/>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0">
        <f t="shared" si="1"/>
        <v>3344</v>
      </c>
      <c r="BB54" s="59">
        <f t="shared" si="2"/>
        <v>3344</v>
      </c>
      <c r="BC54" s="51" t="str">
        <f t="shared" si="3"/>
        <v>INR  Three Thousand Three Hundred &amp; Forty Four  Only</v>
      </c>
      <c r="HZ54" s="14"/>
      <c r="IA54" s="14">
        <v>42</v>
      </c>
      <c r="IB54" s="14" t="s">
        <v>89</v>
      </c>
      <c r="IC54" s="14"/>
      <c r="ID54" s="14">
        <v>2</v>
      </c>
      <c r="IE54" s="13" t="s">
        <v>158</v>
      </c>
    </row>
    <row r="55" spans="1:238" s="13" customFormat="1" ht="31.5">
      <c r="A55" s="52">
        <v>43</v>
      </c>
      <c r="B55" s="61" t="s">
        <v>90</v>
      </c>
      <c r="C55" s="52"/>
      <c r="D55" s="63"/>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5"/>
      <c r="HZ55" s="14"/>
      <c r="IA55" s="14">
        <v>43</v>
      </c>
      <c r="IB55" s="14" t="s">
        <v>90</v>
      </c>
      <c r="IC55" s="14"/>
      <c r="ID55" s="14"/>
    </row>
    <row r="56" spans="1:239" s="13" customFormat="1" ht="31.5">
      <c r="A56" s="52">
        <v>44</v>
      </c>
      <c r="B56" s="61" t="s">
        <v>91</v>
      </c>
      <c r="C56" s="52"/>
      <c r="D56" s="47">
        <v>75</v>
      </c>
      <c r="E56" s="48" t="s">
        <v>158</v>
      </c>
      <c r="F56" s="49">
        <v>291</v>
      </c>
      <c r="G56" s="53"/>
      <c r="H56" s="53"/>
      <c r="I56" s="54" t="s">
        <v>33</v>
      </c>
      <c r="J56" s="55">
        <f t="shared" si="0"/>
        <v>1</v>
      </c>
      <c r="K56" s="53" t="s">
        <v>34</v>
      </c>
      <c r="L56" s="53" t="s">
        <v>4</v>
      </c>
      <c r="M56" s="56"/>
      <c r="N56" s="57"/>
      <c r="O56" s="57"/>
      <c r="P56" s="58"/>
      <c r="Q56" s="57"/>
      <c r="R56" s="57"/>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0">
        <f t="shared" si="1"/>
        <v>21825</v>
      </c>
      <c r="BB56" s="59">
        <f t="shared" si="2"/>
        <v>21825</v>
      </c>
      <c r="BC56" s="51" t="str">
        <f t="shared" si="3"/>
        <v>INR  Twenty One Thousand Eight Hundred &amp; Twenty Five  Only</v>
      </c>
      <c r="HZ56" s="14"/>
      <c r="IA56" s="14">
        <v>44</v>
      </c>
      <c r="IB56" s="14" t="s">
        <v>91</v>
      </c>
      <c r="IC56" s="14"/>
      <c r="ID56" s="14">
        <v>75</v>
      </c>
      <c r="IE56" s="13" t="s">
        <v>158</v>
      </c>
    </row>
    <row r="57" spans="1:239" s="13" customFormat="1" ht="31.5">
      <c r="A57" s="52">
        <v>45</v>
      </c>
      <c r="B57" s="61" t="s">
        <v>92</v>
      </c>
      <c r="C57" s="52"/>
      <c r="D57" s="47">
        <v>200</v>
      </c>
      <c r="E57" s="48" t="s">
        <v>160</v>
      </c>
      <c r="F57" s="49">
        <v>3</v>
      </c>
      <c r="G57" s="53"/>
      <c r="H57" s="53"/>
      <c r="I57" s="54" t="s">
        <v>33</v>
      </c>
      <c r="J57" s="55">
        <f t="shared" si="0"/>
        <v>1</v>
      </c>
      <c r="K57" s="53" t="s">
        <v>34</v>
      </c>
      <c r="L57" s="53" t="s">
        <v>4</v>
      </c>
      <c r="M57" s="56"/>
      <c r="N57" s="57"/>
      <c r="O57" s="57"/>
      <c r="P57" s="58"/>
      <c r="Q57" s="57"/>
      <c r="R57" s="57"/>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0">
        <f t="shared" si="1"/>
        <v>600</v>
      </c>
      <c r="BB57" s="59">
        <f t="shared" si="2"/>
        <v>600</v>
      </c>
      <c r="BC57" s="51" t="str">
        <f t="shared" si="3"/>
        <v>INR  Six Hundred    Only</v>
      </c>
      <c r="HZ57" s="14"/>
      <c r="IA57" s="14">
        <v>45</v>
      </c>
      <c r="IB57" s="14" t="s">
        <v>92</v>
      </c>
      <c r="IC57" s="14"/>
      <c r="ID57" s="14">
        <v>200</v>
      </c>
      <c r="IE57" s="13" t="s">
        <v>160</v>
      </c>
    </row>
    <row r="58" spans="1:238" s="13" customFormat="1" ht="47.25">
      <c r="A58" s="52">
        <v>46</v>
      </c>
      <c r="B58" s="61" t="s">
        <v>93</v>
      </c>
      <c r="C58" s="52"/>
      <c r="D58" s="63"/>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5"/>
      <c r="HZ58" s="14"/>
      <c r="IA58" s="14">
        <v>46</v>
      </c>
      <c r="IB58" s="14" t="s">
        <v>93</v>
      </c>
      <c r="IC58" s="14"/>
      <c r="ID58" s="14"/>
    </row>
    <row r="59" spans="1:239" s="13" customFormat="1" ht="31.5">
      <c r="A59" s="52">
        <v>47</v>
      </c>
      <c r="B59" s="61" t="s">
        <v>94</v>
      </c>
      <c r="C59" s="52"/>
      <c r="D59" s="47">
        <v>80</v>
      </c>
      <c r="E59" s="48" t="s">
        <v>158</v>
      </c>
      <c r="F59" s="49">
        <v>224.46</v>
      </c>
      <c r="G59" s="53"/>
      <c r="H59" s="53"/>
      <c r="I59" s="54" t="s">
        <v>33</v>
      </c>
      <c r="J59" s="55">
        <f t="shared" si="0"/>
        <v>1</v>
      </c>
      <c r="K59" s="53" t="s">
        <v>34</v>
      </c>
      <c r="L59" s="53" t="s">
        <v>4</v>
      </c>
      <c r="M59" s="56"/>
      <c r="N59" s="57"/>
      <c r="O59" s="57"/>
      <c r="P59" s="58"/>
      <c r="Q59" s="57"/>
      <c r="R59" s="57"/>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0">
        <f t="shared" si="1"/>
        <v>17957</v>
      </c>
      <c r="BB59" s="59">
        <f t="shared" si="2"/>
        <v>17957</v>
      </c>
      <c r="BC59" s="51" t="str">
        <f t="shared" si="3"/>
        <v>INR  Seventeen Thousand Nine Hundred &amp; Fifty Seven  Only</v>
      </c>
      <c r="HZ59" s="14"/>
      <c r="IA59" s="14">
        <v>47</v>
      </c>
      <c r="IB59" s="14" t="s">
        <v>94</v>
      </c>
      <c r="IC59" s="14"/>
      <c r="ID59" s="14">
        <v>80</v>
      </c>
      <c r="IE59" s="13" t="s">
        <v>158</v>
      </c>
    </row>
    <row r="60" spans="1:239" s="13" customFormat="1" ht="15.75">
      <c r="A60" s="52">
        <v>48</v>
      </c>
      <c r="B60" s="61" t="s">
        <v>95</v>
      </c>
      <c r="C60" s="52"/>
      <c r="D60" s="47">
        <v>1</v>
      </c>
      <c r="E60" s="48" t="s">
        <v>158</v>
      </c>
      <c r="F60" s="49">
        <v>1230</v>
      </c>
      <c r="G60" s="53"/>
      <c r="H60" s="53"/>
      <c r="I60" s="54" t="s">
        <v>33</v>
      </c>
      <c r="J60" s="55">
        <f t="shared" si="0"/>
        <v>1</v>
      </c>
      <c r="K60" s="53" t="s">
        <v>34</v>
      </c>
      <c r="L60" s="53" t="s">
        <v>4</v>
      </c>
      <c r="M60" s="56"/>
      <c r="N60" s="57"/>
      <c r="O60" s="57"/>
      <c r="P60" s="58"/>
      <c r="Q60" s="57"/>
      <c r="R60" s="57"/>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0">
        <f t="shared" si="1"/>
        <v>1230</v>
      </c>
      <c r="BB60" s="59">
        <f t="shared" si="2"/>
        <v>1230</v>
      </c>
      <c r="BC60" s="51" t="str">
        <f t="shared" si="3"/>
        <v>INR  One Thousand Two Hundred &amp; Thirty  Only</v>
      </c>
      <c r="HZ60" s="14"/>
      <c r="IA60" s="14">
        <v>48</v>
      </c>
      <c r="IB60" s="14" t="s">
        <v>95</v>
      </c>
      <c r="IC60" s="14"/>
      <c r="ID60" s="14">
        <v>1</v>
      </c>
      <c r="IE60" s="13" t="s">
        <v>158</v>
      </c>
    </row>
    <row r="61" spans="1:239" s="13" customFormat="1" ht="31.5">
      <c r="A61" s="52">
        <v>49</v>
      </c>
      <c r="B61" s="61" t="s">
        <v>96</v>
      </c>
      <c r="C61" s="52"/>
      <c r="D61" s="47">
        <v>2</v>
      </c>
      <c r="E61" s="48" t="s">
        <v>158</v>
      </c>
      <c r="F61" s="49">
        <v>1572</v>
      </c>
      <c r="G61" s="53"/>
      <c r="H61" s="53"/>
      <c r="I61" s="54" t="s">
        <v>33</v>
      </c>
      <c r="J61" s="55">
        <f t="shared" si="0"/>
        <v>1</v>
      </c>
      <c r="K61" s="53" t="s">
        <v>34</v>
      </c>
      <c r="L61" s="53" t="s">
        <v>4</v>
      </c>
      <c r="M61" s="56"/>
      <c r="N61" s="57"/>
      <c r="O61" s="57"/>
      <c r="P61" s="58"/>
      <c r="Q61" s="57"/>
      <c r="R61" s="57"/>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0">
        <f t="shared" si="1"/>
        <v>3144</v>
      </c>
      <c r="BB61" s="59">
        <f t="shared" si="2"/>
        <v>3144</v>
      </c>
      <c r="BC61" s="51" t="str">
        <f t="shared" si="3"/>
        <v>INR  Three Thousand One Hundred &amp; Forty Four  Only</v>
      </c>
      <c r="HZ61" s="14"/>
      <c r="IA61" s="14">
        <v>49</v>
      </c>
      <c r="IB61" s="14" t="s">
        <v>96</v>
      </c>
      <c r="IC61" s="14"/>
      <c r="ID61" s="14">
        <v>2</v>
      </c>
      <c r="IE61" s="13" t="s">
        <v>158</v>
      </c>
    </row>
    <row r="62" spans="1:238" s="13" customFormat="1" ht="63">
      <c r="A62" s="52">
        <v>50</v>
      </c>
      <c r="B62" s="61" t="s">
        <v>97</v>
      </c>
      <c r="C62" s="52"/>
      <c r="D62" s="63"/>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5"/>
      <c r="HZ62" s="14"/>
      <c r="IA62" s="14">
        <v>50</v>
      </c>
      <c r="IB62" s="14" t="s">
        <v>97</v>
      </c>
      <c r="IC62" s="14"/>
      <c r="ID62" s="14"/>
    </row>
    <row r="63" spans="1:239" s="13" customFormat="1" ht="15.75">
      <c r="A63" s="52">
        <v>51</v>
      </c>
      <c r="B63" s="61" t="s">
        <v>98</v>
      </c>
      <c r="C63" s="52"/>
      <c r="D63" s="47">
        <v>6</v>
      </c>
      <c r="E63" s="48" t="s">
        <v>158</v>
      </c>
      <c r="F63" s="49">
        <v>1895</v>
      </c>
      <c r="G63" s="53"/>
      <c r="H63" s="53"/>
      <c r="I63" s="54" t="s">
        <v>33</v>
      </c>
      <c r="J63" s="55">
        <f t="shared" si="0"/>
        <v>1</v>
      </c>
      <c r="K63" s="53" t="s">
        <v>34</v>
      </c>
      <c r="L63" s="53" t="s">
        <v>4</v>
      </c>
      <c r="M63" s="56"/>
      <c r="N63" s="57"/>
      <c r="O63" s="57"/>
      <c r="P63" s="58"/>
      <c r="Q63" s="57"/>
      <c r="R63" s="57"/>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0">
        <f t="shared" si="1"/>
        <v>11370</v>
      </c>
      <c r="BB63" s="59">
        <f t="shared" si="2"/>
        <v>11370</v>
      </c>
      <c r="BC63" s="51" t="str">
        <f t="shared" si="3"/>
        <v>INR  Eleven Thousand Three Hundred &amp; Seventy  Only</v>
      </c>
      <c r="HZ63" s="14"/>
      <c r="IA63" s="14">
        <v>51</v>
      </c>
      <c r="IB63" s="14" t="s">
        <v>98</v>
      </c>
      <c r="IC63" s="14"/>
      <c r="ID63" s="14">
        <v>6</v>
      </c>
      <c r="IE63" s="13" t="s">
        <v>158</v>
      </c>
    </row>
    <row r="64" spans="1:239" s="13" customFormat="1" ht="31.5">
      <c r="A64" s="52">
        <v>52</v>
      </c>
      <c r="B64" s="61" t="s">
        <v>99</v>
      </c>
      <c r="C64" s="52"/>
      <c r="D64" s="47">
        <v>2</v>
      </c>
      <c r="E64" s="48" t="s">
        <v>158</v>
      </c>
      <c r="F64" s="49">
        <v>2212</v>
      </c>
      <c r="G64" s="53"/>
      <c r="H64" s="53"/>
      <c r="I64" s="54" t="s">
        <v>33</v>
      </c>
      <c r="J64" s="55">
        <f t="shared" si="0"/>
        <v>1</v>
      </c>
      <c r="K64" s="53" t="s">
        <v>34</v>
      </c>
      <c r="L64" s="53" t="s">
        <v>4</v>
      </c>
      <c r="M64" s="56"/>
      <c r="N64" s="57"/>
      <c r="O64" s="57"/>
      <c r="P64" s="58"/>
      <c r="Q64" s="57"/>
      <c r="R64" s="57"/>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0">
        <f t="shared" si="1"/>
        <v>4424</v>
      </c>
      <c r="BB64" s="59">
        <f t="shared" si="2"/>
        <v>4424</v>
      </c>
      <c r="BC64" s="51" t="str">
        <f t="shared" si="3"/>
        <v>INR  Four Thousand Four Hundred &amp; Twenty Four  Only</v>
      </c>
      <c r="HZ64" s="14"/>
      <c r="IA64" s="14">
        <v>52</v>
      </c>
      <c r="IB64" s="14" t="s">
        <v>99</v>
      </c>
      <c r="IC64" s="14"/>
      <c r="ID64" s="14">
        <v>2</v>
      </c>
      <c r="IE64" s="13" t="s">
        <v>158</v>
      </c>
    </row>
    <row r="65" spans="1:238" s="13" customFormat="1" ht="78.75">
      <c r="A65" s="52">
        <v>53</v>
      </c>
      <c r="B65" s="61" t="s">
        <v>149</v>
      </c>
      <c r="C65" s="52"/>
      <c r="D65" s="63"/>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5"/>
      <c r="HZ65" s="14"/>
      <c r="IA65" s="14">
        <v>53</v>
      </c>
      <c r="IB65" s="14" t="s">
        <v>149</v>
      </c>
      <c r="IC65" s="14"/>
      <c r="ID65" s="14"/>
    </row>
    <row r="66" spans="1:239" s="13" customFormat="1" ht="15.75">
      <c r="A66" s="52">
        <v>54</v>
      </c>
      <c r="B66" s="61" t="s">
        <v>100</v>
      </c>
      <c r="C66" s="52"/>
      <c r="D66" s="47">
        <v>2</v>
      </c>
      <c r="E66" s="48" t="s">
        <v>158</v>
      </c>
      <c r="F66" s="49">
        <v>2029.81</v>
      </c>
      <c r="G66" s="53"/>
      <c r="H66" s="53"/>
      <c r="I66" s="54" t="s">
        <v>33</v>
      </c>
      <c r="J66" s="55">
        <f t="shared" si="0"/>
        <v>1</v>
      </c>
      <c r="K66" s="53" t="s">
        <v>34</v>
      </c>
      <c r="L66" s="53" t="s">
        <v>4</v>
      </c>
      <c r="M66" s="56"/>
      <c r="N66" s="57"/>
      <c r="O66" s="57"/>
      <c r="P66" s="58"/>
      <c r="Q66" s="57"/>
      <c r="R66" s="57"/>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0">
        <f t="shared" si="1"/>
        <v>4060</v>
      </c>
      <c r="BB66" s="59">
        <f t="shared" si="2"/>
        <v>4060</v>
      </c>
      <c r="BC66" s="51" t="str">
        <f t="shared" si="3"/>
        <v>INR  Four Thousand  &amp;Sixty  Only</v>
      </c>
      <c r="HZ66" s="14"/>
      <c r="IA66" s="14">
        <v>54</v>
      </c>
      <c r="IB66" s="14" t="s">
        <v>100</v>
      </c>
      <c r="IC66" s="14"/>
      <c r="ID66" s="14">
        <v>2</v>
      </c>
      <c r="IE66" s="13" t="s">
        <v>158</v>
      </c>
    </row>
    <row r="67" spans="1:238" s="13" customFormat="1" ht="78.75">
      <c r="A67" s="52">
        <v>55</v>
      </c>
      <c r="B67" s="61" t="s">
        <v>150</v>
      </c>
      <c r="C67" s="52"/>
      <c r="D67" s="63"/>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5"/>
      <c r="HZ67" s="14"/>
      <c r="IA67" s="14">
        <v>55</v>
      </c>
      <c r="IB67" s="14" t="s">
        <v>150</v>
      </c>
      <c r="IC67" s="14"/>
      <c r="ID67" s="14"/>
    </row>
    <row r="68" spans="1:239" s="13" customFormat="1" ht="15.75">
      <c r="A68" s="52">
        <v>56</v>
      </c>
      <c r="B68" s="61" t="s">
        <v>101</v>
      </c>
      <c r="C68" s="52"/>
      <c r="D68" s="47">
        <v>2</v>
      </c>
      <c r="E68" s="48" t="s">
        <v>159</v>
      </c>
      <c r="F68" s="49">
        <v>7354</v>
      </c>
      <c r="G68" s="53"/>
      <c r="H68" s="53"/>
      <c r="I68" s="54" t="s">
        <v>33</v>
      </c>
      <c r="J68" s="55">
        <f t="shared" si="0"/>
        <v>1</v>
      </c>
      <c r="K68" s="53" t="s">
        <v>34</v>
      </c>
      <c r="L68" s="53" t="s">
        <v>4</v>
      </c>
      <c r="M68" s="56"/>
      <c r="N68" s="57"/>
      <c r="O68" s="57"/>
      <c r="P68" s="58"/>
      <c r="Q68" s="57"/>
      <c r="R68" s="57"/>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0">
        <f t="shared" si="1"/>
        <v>14708</v>
      </c>
      <c r="BB68" s="59">
        <f t="shared" si="2"/>
        <v>14708</v>
      </c>
      <c r="BC68" s="51" t="str">
        <f t="shared" si="3"/>
        <v>INR  Fourteen Thousand Seven Hundred &amp; Eight  Only</v>
      </c>
      <c r="HZ68" s="14"/>
      <c r="IA68" s="14">
        <v>56</v>
      </c>
      <c r="IB68" s="14" t="s">
        <v>101</v>
      </c>
      <c r="IC68" s="14"/>
      <c r="ID68" s="14">
        <v>2</v>
      </c>
      <c r="IE68" s="13" t="s">
        <v>159</v>
      </c>
    </row>
    <row r="69" spans="1:239" s="13" customFormat="1" ht="31.5">
      <c r="A69" s="52">
        <v>57</v>
      </c>
      <c r="B69" s="61" t="s">
        <v>102</v>
      </c>
      <c r="C69" s="52"/>
      <c r="D69" s="47">
        <v>2</v>
      </c>
      <c r="E69" s="48" t="s">
        <v>158</v>
      </c>
      <c r="F69" s="49">
        <v>756</v>
      </c>
      <c r="G69" s="53"/>
      <c r="H69" s="53"/>
      <c r="I69" s="54" t="s">
        <v>33</v>
      </c>
      <c r="J69" s="55">
        <f t="shared" si="0"/>
        <v>1</v>
      </c>
      <c r="K69" s="53" t="s">
        <v>34</v>
      </c>
      <c r="L69" s="53" t="s">
        <v>4</v>
      </c>
      <c r="M69" s="56"/>
      <c r="N69" s="57"/>
      <c r="O69" s="57"/>
      <c r="P69" s="58"/>
      <c r="Q69" s="57"/>
      <c r="R69" s="57"/>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0">
        <f t="shared" si="1"/>
        <v>1512</v>
      </c>
      <c r="BB69" s="59">
        <f t="shared" si="2"/>
        <v>1512</v>
      </c>
      <c r="BC69" s="51" t="str">
        <f t="shared" si="3"/>
        <v>INR  One Thousand Five Hundred &amp; Twelve  Only</v>
      </c>
      <c r="HZ69" s="14"/>
      <c r="IA69" s="14">
        <v>57</v>
      </c>
      <c r="IB69" s="14" t="s">
        <v>102</v>
      </c>
      <c r="IC69" s="14"/>
      <c r="ID69" s="14">
        <v>2</v>
      </c>
      <c r="IE69" s="13" t="s">
        <v>158</v>
      </c>
    </row>
    <row r="70" spans="1:239" s="13" customFormat="1" ht="63">
      <c r="A70" s="52">
        <v>58</v>
      </c>
      <c r="B70" s="61" t="s">
        <v>103</v>
      </c>
      <c r="C70" s="52"/>
      <c r="D70" s="47">
        <v>2</v>
      </c>
      <c r="E70" s="48" t="s">
        <v>158</v>
      </c>
      <c r="F70" s="49">
        <v>1421.31</v>
      </c>
      <c r="G70" s="53"/>
      <c r="H70" s="53"/>
      <c r="I70" s="54" t="s">
        <v>33</v>
      </c>
      <c r="J70" s="55">
        <f t="shared" si="0"/>
        <v>1</v>
      </c>
      <c r="K70" s="53" t="s">
        <v>34</v>
      </c>
      <c r="L70" s="53" t="s">
        <v>4</v>
      </c>
      <c r="M70" s="56"/>
      <c r="N70" s="57"/>
      <c r="O70" s="57"/>
      <c r="P70" s="58"/>
      <c r="Q70" s="57"/>
      <c r="R70" s="57"/>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0">
        <f t="shared" si="1"/>
        <v>2843</v>
      </c>
      <c r="BB70" s="59">
        <f t="shared" si="2"/>
        <v>2843</v>
      </c>
      <c r="BC70" s="51" t="str">
        <f t="shared" si="3"/>
        <v>INR  Two Thousand Eight Hundred &amp; Forty Three  Only</v>
      </c>
      <c r="HZ70" s="14"/>
      <c r="IA70" s="14">
        <v>58</v>
      </c>
      <c r="IB70" s="14" t="s">
        <v>103</v>
      </c>
      <c r="IC70" s="14"/>
      <c r="ID70" s="14">
        <v>2</v>
      </c>
      <c r="IE70" s="13" t="s">
        <v>158</v>
      </c>
    </row>
    <row r="71" spans="1:239" s="13" customFormat="1" ht="47.25">
      <c r="A71" s="52">
        <v>59</v>
      </c>
      <c r="B71" s="61" t="s">
        <v>104</v>
      </c>
      <c r="C71" s="52"/>
      <c r="D71" s="47">
        <v>2</v>
      </c>
      <c r="E71" s="48" t="s">
        <v>158</v>
      </c>
      <c r="F71" s="49">
        <v>1024.99</v>
      </c>
      <c r="G71" s="53"/>
      <c r="H71" s="53"/>
      <c r="I71" s="54" t="s">
        <v>33</v>
      </c>
      <c r="J71" s="55">
        <f t="shared" si="0"/>
        <v>1</v>
      </c>
      <c r="K71" s="53" t="s">
        <v>34</v>
      </c>
      <c r="L71" s="53" t="s">
        <v>4</v>
      </c>
      <c r="M71" s="56"/>
      <c r="N71" s="57"/>
      <c r="O71" s="57"/>
      <c r="P71" s="58"/>
      <c r="Q71" s="57"/>
      <c r="R71" s="57"/>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0">
        <f t="shared" si="1"/>
        <v>2050</v>
      </c>
      <c r="BB71" s="59">
        <f t="shared" si="2"/>
        <v>2050</v>
      </c>
      <c r="BC71" s="51" t="str">
        <f t="shared" si="3"/>
        <v>INR  Two Thousand  &amp;Fifty  Only</v>
      </c>
      <c r="HZ71" s="14"/>
      <c r="IA71" s="14">
        <v>59</v>
      </c>
      <c r="IB71" s="14" t="s">
        <v>104</v>
      </c>
      <c r="IC71" s="14"/>
      <c r="ID71" s="14">
        <v>2</v>
      </c>
      <c r="IE71" s="13" t="s">
        <v>158</v>
      </c>
    </row>
    <row r="72" spans="1:238" s="13" customFormat="1" ht="94.5">
      <c r="A72" s="52">
        <v>60</v>
      </c>
      <c r="B72" s="61" t="s">
        <v>105</v>
      </c>
      <c r="C72" s="52"/>
      <c r="D72" s="63"/>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5"/>
      <c r="HZ72" s="14"/>
      <c r="IA72" s="14">
        <v>60</v>
      </c>
      <c r="IB72" s="14" t="s">
        <v>105</v>
      </c>
      <c r="IC72" s="14"/>
      <c r="ID72" s="14"/>
    </row>
    <row r="73" spans="1:239" s="13" customFormat="1" ht="15.75">
      <c r="A73" s="52">
        <v>61</v>
      </c>
      <c r="B73" s="61" t="s">
        <v>106</v>
      </c>
      <c r="C73" s="52"/>
      <c r="D73" s="47">
        <v>3</v>
      </c>
      <c r="E73" s="48" t="s">
        <v>158</v>
      </c>
      <c r="F73" s="49">
        <v>1960</v>
      </c>
      <c r="G73" s="53"/>
      <c r="H73" s="53"/>
      <c r="I73" s="54" t="s">
        <v>33</v>
      </c>
      <c r="J73" s="55">
        <f t="shared" si="0"/>
        <v>1</v>
      </c>
      <c r="K73" s="53" t="s">
        <v>34</v>
      </c>
      <c r="L73" s="53" t="s">
        <v>4</v>
      </c>
      <c r="M73" s="56"/>
      <c r="N73" s="57"/>
      <c r="O73" s="57"/>
      <c r="P73" s="58"/>
      <c r="Q73" s="57"/>
      <c r="R73" s="57"/>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0">
        <f t="shared" si="1"/>
        <v>5880</v>
      </c>
      <c r="BB73" s="59">
        <f t="shared" si="2"/>
        <v>5880</v>
      </c>
      <c r="BC73" s="51" t="str">
        <f t="shared" si="3"/>
        <v>INR  Five Thousand Eight Hundred &amp; Eighty  Only</v>
      </c>
      <c r="HZ73" s="14"/>
      <c r="IA73" s="14">
        <v>61</v>
      </c>
      <c r="IB73" s="14" t="s">
        <v>106</v>
      </c>
      <c r="IC73" s="14"/>
      <c r="ID73" s="14">
        <v>3</v>
      </c>
      <c r="IE73" s="13" t="s">
        <v>158</v>
      </c>
    </row>
    <row r="74" spans="1:239" s="13" customFormat="1" ht="31.5">
      <c r="A74" s="52">
        <v>62</v>
      </c>
      <c r="B74" s="61" t="s">
        <v>107</v>
      </c>
      <c r="C74" s="52"/>
      <c r="D74" s="47">
        <v>18</v>
      </c>
      <c r="E74" s="48" t="s">
        <v>158</v>
      </c>
      <c r="F74" s="49">
        <v>2244</v>
      </c>
      <c r="G74" s="53"/>
      <c r="H74" s="53"/>
      <c r="I74" s="54" t="s">
        <v>33</v>
      </c>
      <c r="J74" s="55">
        <f t="shared" si="0"/>
        <v>1</v>
      </c>
      <c r="K74" s="53" t="s">
        <v>34</v>
      </c>
      <c r="L74" s="53" t="s">
        <v>4</v>
      </c>
      <c r="M74" s="56"/>
      <c r="N74" s="57"/>
      <c r="O74" s="57"/>
      <c r="P74" s="58"/>
      <c r="Q74" s="57"/>
      <c r="R74" s="57"/>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0">
        <f t="shared" si="1"/>
        <v>40392</v>
      </c>
      <c r="BB74" s="59">
        <f t="shared" si="2"/>
        <v>40392</v>
      </c>
      <c r="BC74" s="51" t="str">
        <f t="shared" si="3"/>
        <v>INR  Forty Thousand Three Hundred &amp; Ninety Two  Only</v>
      </c>
      <c r="HZ74" s="14"/>
      <c r="IA74" s="14">
        <v>62</v>
      </c>
      <c r="IB74" s="14" t="s">
        <v>107</v>
      </c>
      <c r="IC74" s="14"/>
      <c r="ID74" s="14">
        <v>18</v>
      </c>
      <c r="IE74" s="13" t="s">
        <v>158</v>
      </c>
    </row>
    <row r="75" spans="1:239" s="13" customFormat="1" ht="47.25">
      <c r="A75" s="52">
        <v>63</v>
      </c>
      <c r="B75" s="61" t="s">
        <v>151</v>
      </c>
      <c r="C75" s="52"/>
      <c r="D75" s="47">
        <v>20</v>
      </c>
      <c r="E75" s="48" t="s">
        <v>158</v>
      </c>
      <c r="F75" s="49">
        <v>2519</v>
      </c>
      <c r="G75" s="53"/>
      <c r="H75" s="53"/>
      <c r="I75" s="54" t="s">
        <v>33</v>
      </c>
      <c r="J75" s="55">
        <f t="shared" si="0"/>
        <v>1</v>
      </c>
      <c r="K75" s="53" t="s">
        <v>34</v>
      </c>
      <c r="L75" s="53" t="s">
        <v>4</v>
      </c>
      <c r="M75" s="56"/>
      <c r="N75" s="57"/>
      <c r="O75" s="57"/>
      <c r="P75" s="58"/>
      <c r="Q75" s="57"/>
      <c r="R75" s="57"/>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0">
        <f t="shared" si="1"/>
        <v>50380</v>
      </c>
      <c r="BB75" s="59">
        <f t="shared" si="2"/>
        <v>50380</v>
      </c>
      <c r="BC75" s="51" t="str">
        <f t="shared" si="3"/>
        <v>INR  Fifty Thousand Three Hundred &amp; Eighty  Only</v>
      </c>
      <c r="HZ75" s="14"/>
      <c r="IA75" s="14">
        <v>63</v>
      </c>
      <c r="IB75" s="14" t="s">
        <v>151</v>
      </c>
      <c r="IC75" s="14"/>
      <c r="ID75" s="14">
        <v>20</v>
      </c>
      <c r="IE75" s="13" t="s">
        <v>158</v>
      </c>
    </row>
    <row r="76" spans="1:238" s="13" customFormat="1" ht="47.25">
      <c r="A76" s="52">
        <v>64</v>
      </c>
      <c r="B76" s="61" t="s">
        <v>152</v>
      </c>
      <c r="C76" s="52"/>
      <c r="D76" s="63"/>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5"/>
      <c r="HZ76" s="14"/>
      <c r="IA76" s="14">
        <v>64</v>
      </c>
      <c r="IB76" s="14" t="s">
        <v>152</v>
      </c>
      <c r="IC76" s="14"/>
      <c r="ID76" s="14"/>
    </row>
    <row r="77" spans="1:239" s="13" customFormat="1" ht="15.75">
      <c r="A77" s="52">
        <v>65</v>
      </c>
      <c r="B77" s="61" t="s">
        <v>108</v>
      </c>
      <c r="C77" s="52"/>
      <c r="D77" s="47">
        <v>2</v>
      </c>
      <c r="E77" s="48" t="s">
        <v>158</v>
      </c>
      <c r="F77" s="49">
        <v>3249</v>
      </c>
      <c r="G77" s="53"/>
      <c r="H77" s="53"/>
      <c r="I77" s="54" t="s">
        <v>33</v>
      </c>
      <c r="J77" s="55">
        <f t="shared" si="0"/>
        <v>1</v>
      </c>
      <c r="K77" s="53" t="s">
        <v>34</v>
      </c>
      <c r="L77" s="53" t="s">
        <v>4</v>
      </c>
      <c r="M77" s="56"/>
      <c r="N77" s="57"/>
      <c r="O77" s="57"/>
      <c r="P77" s="58"/>
      <c r="Q77" s="57"/>
      <c r="R77" s="57"/>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0">
        <f t="shared" si="1"/>
        <v>6498</v>
      </c>
      <c r="BB77" s="59">
        <f t="shared" si="2"/>
        <v>6498</v>
      </c>
      <c r="BC77" s="51" t="str">
        <f t="shared" si="3"/>
        <v>INR  Six Thousand Four Hundred &amp; Ninety Eight  Only</v>
      </c>
      <c r="HZ77" s="14"/>
      <c r="IA77" s="14">
        <v>65</v>
      </c>
      <c r="IB77" s="14" t="s">
        <v>108</v>
      </c>
      <c r="IC77" s="14"/>
      <c r="ID77" s="14">
        <v>2</v>
      </c>
      <c r="IE77" s="13" t="s">
        <v>158</v>
      </c>
    </row>
    <row r="78" spans="1:239" s="13" customFormat="1" ht="31.5">
      <c r="A78" s="52">
        <v>66</v>
      </c>
      <c r="B78" s="61" t="s">
        <v>109</v>
      </c>
      <c r="C78" s="52"/>
      <c r="D78" s="47">
        <v>8</v>
      </c>
      <c r="E78" s="48" t="s">
        <v>158</v>
      </c>
      <c r="F78" s="49">
        <v>4146</v>
      </c>
      <c r="G78" s="53"/>
      <c r="H78" s="53"/>
      <c r="I78" s="54" t="s">
        <v>33</v>
      </c>
      <c r="J78" s="55">
        <f t="shared" si="0"/>
        <v>1</v>
      </c>
      <c r="K78" s="53" t="s">
        <v>34</v>
      </c>
      <c r="L78" s="53" t="s">
        <v>4</v>
      </c>
      <c r="M78" s="56"/>
      <c r="N78" s="57"/>
      <c r="O78" s="57"/>
      <c r="P78" s="58"/>
      <c r="Q78" s="57"/>
      <c r="R78" s="5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0">
        <f t="shared" si="1"/>
        <v>33168</v>
      </c>
      <c r="BB78" s="59">
        <f t="shared" si="2"/>
        <v>33168</v>
      </c>
      <c r="BC78" s="51" t="str">
        <f t="shared" si="3"/>
        <v>INR  Thirty Three Thousand One Hundred &amp; Sixty Eight  Only</v>
      </c>
      <c r="HZ78" s="14"/>
      <c r="IA78" s="14">
        <v>66</v>
      </c>
      <c r="IB78" s="14" t="s">
        <v>109</v>
      </c>
      <c r="IC78" s="14"/>
      <c r="ID78" s="14">
        <v>8</v>
      </c>
      <c r="IE78" s="13" t="s">
        <v>158</v>
      </c>
    </row>
    <row r="79" spans="1:238" s="13" customFormat="1" ht="31.5">
      <c r="A79" s="52">
        <v>67</v>
      </c>
      <c r="B79" s="61" t="s">
        <v>153</v>
      </c>
      <c r="C79" s="52"/>
      <c r="D79" s="63"/>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5"/>
      <c r="HZ79" s="14"/>
      <c r="IA79" s="14">
        <v>67</v>
      </c>
      <c r="IB79" s="14" t="s">
        <v>153</v>
      </c>
      <c r="IC79" s="14"/>
      <c r="ID79" s="14"/>
    </row>
    <row r="80" spans="1:239" s="13" customFormat="1" ht="31.5">
      <c r="A80" s="52">
        <v>68</v>
      </c>
      <c r="B80" s="61" t="s">
        <v>110</v>
      </c>
      <c r="C80" s="52"/>
      <c r="D80" s="47">
        <v>2</v>
      </c>
      <c r="E80" s="48" t="s">
        <v>158</v>
      </c>
      <c r="F80" s="49">
        <v>861</v>
      </c>
      <c r="G80" s="53"/>
      <c r="H80" s="53"/>
      <c r="I80" s="54" t="s">
        <v>33</v>
      </c>
      <c r="J80" s="55">
        <f aca="true" t="shared" si="4" ref="J80:J122">IF(I80="Less(-)",-1,1)</f>
        <v>1</v>
      </c>
      <c r="K80" s="53" t="s">
        <v>34</v>
      </c>
      <c r="L80" s="53" t="s">
        <v>4</v>
      </c>
      <c r="M80" s="56"/>
      <c r="N80" s="57"/>
      <c r="O80" s="57"/>
      <c r="P80" s="58"/>
      <c r="Q80" s="57"/>
      <c r="R80" s="57"/>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0">
        <f aca="true" t="shared" si="5" ref="BA80:BA122">ROUND(total_amount_ba($B$2,$D$2,D80,F80,J80,K80,M80),0)</f>
        <v>1722</v>
      </c>
      <c r="BB80" s="59">
        <f aca="true" t="shared" si="6" ref="BB80:BB122">BA80+SUM(N80:AZ80)</f>
        <v>1722</v>
      </c>
      <c r="BC80" s="51" t="str">
        <f aca="true" t="shared" si="7" ref="BC80:BC122">SpellNumber(L80,BB80)</f>
        <v>INR  One Thousand Seven Hundred &amp; Twenty Two  Only</v>
      </c>
      <c r="HZ80" s="14"/>
      <c r="IA80" s="14">
        <v>68</v>
      </c>
      <c r="IB80" s="14" t="s">
        <v>110</v>
      </c>
      <c r="IC80" s="14"/>
      <c r="ID80" s="14">
        <v>2</v>
      </c>
      <c r="IE80" s="13" t="s">
        <v>158</v>
      </c>
    </row>
    <row r="81" spans="1:239" s="13" customFormat="1" ht="15.75">
      <c r="A81" s="52">
        <v>69</v>
      </c>
      <c r="B81" s="61" t="s">
        <v>111</v>
      </c>
      <c r="C81" s="52"/>
      <c r="D81" s="47">
        <v>8</v>
      </c>
      <c r="E81" s="48" t="s">
        <v>158</v>
      </c>
      <c r="F81" s="49">
        <v>1000</v>
      </c>
      <c r="G81" s="53"/>
      <c r="H81" s="53"/>
      <c r="I81" s="54" t="s">
        <v>33</v>
      </c>
      <c r="J81" s="55">
        <f t="shared" si="4"/>
        <v>1</v>
      </c>
      <c r="K81" s="53" t="s">
        <v>34</v>
      </c>
      <c r="L81" s="53" t="s">
        <v>4</v>
      </c>
      <c r="M81" s="56"/>
      <c r="N81" s="57"/>
      <c r="O81" s="57"/>
      <c r="P81" s="58"/>
      <c r="Q81" s="57"/>
      <c r="R81" s="57"/>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0">
        <f t="shared" si="5"/>
        <v>8000</v>
      </c>
      <c r="BB81" s="59">
        <f t="shared" si="6"/>
        <v>8000</v>
      </c>
      <c r="BC81" s="51" t="str">
        <f t="shared" si="7"/>
        <v>INR  Eight Thousand    Only</v>
      </c>
      <c r="HZ81" s="14"/>
      <c r="IA81" s="14">
        <v>69</v>
      </c>
      <c r="IB81" s="14" t="s">
        <v>111</v>
      </c>
      <c r="IC81" s="14"/>
      <c r="ID81" s="14">
        <v>8</v>
      </c>
      <c r="IE81" s="13" t="s">
        <v>158</v>
      </c>
    </row>
    <row r="82" spans="1:239" s="13" customFormat="1" ht="78.75">
      <c r="A82" s="52">
        <v>70</v>
      </c>
      <c r="B82" s="61" t="s">
        <v>112</v>
      </c>
      <c r="C82" s="52"/>
      <c r="D82" s="47">
        <v>2</v>
      </c>
      <c r="E82" s="48" t="s">
        <v>158</v>
      </c>
      <c r="F82" s="49">
        <v>762</v>
      </c>
      <c r="G82" s="53"/>
      <c r="H82" s="53"/>
      <c r="I82" s="54" t="s">
        <v>33</v>
      </c>
      <c r="J82" s="55">
        <f t="shared" si="4"/>
        <v>1</v>
      </c>
      <c r="K82" s="53" t="s">
        <v>34</v>
      </c>
      <c r="L82" s="53" t="s">
        <v>4</v>
      </c>
      <c r="M82" s="56"/>
      <c r="N82" s="57"/>
      <c r="O82" s="57"/>
      <c r="P82" s="58"/>
      <c r="Q82" s="57"/>
      <c r="R82" s="57"/>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0">
        <f t="shared" si="5"/>
        <v>1524</v>
      </c>
      <c r="BB82" s="59">
        <f t="shared" si="6"/>
        <v>1524</v>
      </c>
      <c r="BC82" s="51" t="str">
        <f t="shared" si="7"/>
        <v>INR  One Thousand Five Hundred &amp; Twenty Four  Only</v>
      </c>
      <c r="HZ82" s="14"/>
      <c r="IA82" s="14">
        <v>70</v>
      </c>
      <c r="IB82" s="14" t="s">
        <v>112</v>
      </c>
      <c r="IC82" s="14"/>
      <c r="ID82" s="14">
        <v>2</v>
      </c>
      <c r="IE82" s="13" t="s">
        <v>158</v>
      </c>
    </row>
    <row r="83" spans="1:239" s="13" customFormat="1" ht="89.25" customHeight="1">
      <c r="A83" s="52">
        <v>71</v>
      </c>
      <c r="B83" s="61" t="s">
        <v>113</v>
      </c>
      <c r="C83" s="52"/>
      <c r="D83" s="47">
        <v>16</v>
      </c>
      <c r="E83" s="48" t="s">
        <v>158</v>
      </c>
      <c r="F83" s="49">
        <v>163.04</v>
      </c>
      <c r="G83" s="53"/>
      <c r="H83" s="53"/>
      <c r="I83" s="54" t="s">
        <v>33</v>
      </c>
      <c r="J83" s="55">
        <f t="shared" si="4"/>
        <v>1</v>
      </c>
      <c r="K83" s="53" t="s">
        <v>34</v>
      </c>
      <c r="L83" s="53" t="s">
        <v>4</v>
      </c>
      <c r="M83" s="56"/>
      <c r="N83" s="57"/>
      <c r="O83" s="57"/>
      <c r="P83" s="58"/>
      <c r="Q83" s="57"/>
      <c r="R83" s="57"/>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0">
        <f t="shared" si="5"/>
        <v>2609</v>
      </c>
      <c r="BB83" s="59">
        <f t="shared" si="6"/>
        <v>2609</v>
      </c>
      <c r="BC83" s="51" t="str">
        <f t="shared" si="7"/>
        <v>INR  Two Thousand Six Hundred &amp; Nine  Only</v>
      </c>
      <c r="HZ83" s="14"/>
      <c r="IA83" s="14">
        <v>71</v>
      </c>
      <c r="IB83" s="62" t="s">
        <v>113</v>
      </c>
      <c r="IC83" s="14"/>
      <c r="ID83" s="14">
        <v>16</v>
      </c>
      <c r="IE83" s="13" t="s">
        <v>158</v>
      </c>
    </row>
    <row r="84" spans="1:239" s="13" customFormat="1" ht="126">
      <c r="A84" s="52">
        <v>72</v>
      </c>
      <c r="B84" s="61" t="s">
        <v>114</v>
      </c>
      <c r="C84" s="52"/>
      <c r="D84" s="47">
        <v>5</v>
      </c>
      <c r="E84" s="48" t="s">
        <v>161</v>
      </c>
      <c r="F84" s="49">
        <v>162.38</v>
      </c>
      <c r="G84" s="53"/>
      <c r="H84" s="53"/>
      <c r="I84" s="54" t="s">
        <v>33</v>
      </c>
      <c r="J84" s="55">
        <f t="shared" si="4"/>
        <v>1</v>
      </c>
      <c r="K84" s="53" t="s">
        <v>34</v>
      </c>
      <c r="L84" s="53" t="s">
        <v>4</v>
      </c>
      <c r="M84" s="56"/>
      <c r="N84" s="57"/>
      <c r="O84" s="57"/>
      <c r="P84" s="58"/>
      <c r="Q84" s="57"/>
      <c r="R84" s="57"/>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0">
        <f t="shared" si="5"/>
        <v>812</v>
      </c>
      <c r="BB84" s="59">
        <f t="shared" si="6"/>
        <v>812</v>
      </c>
      <c r="BC84" s="51" t="str">
        <f t="shared" si="7"/>
        <v>INR  Eight Hundred &amp; Twelve  Only</v>
      </c>
      <c r="HZ84" s="14"/>
      <c r="IA84" s="14">
        <v>72</v>
      </c>
      <c r="IB84" s="14" t="s">
        <v>114</v>
      </c>
      <c r="IC84" s="14"/>
      <c r="ID84" s="14">
        <v>5</v>
      </c>
      <c r="IE84" s="13" t="s">
        <v>161</v>
      </c>
    </row>
    <row r="85" spans="1:239" s="13" customFormat="1" ht="63">
      <c r="A85" s="52">
        <v>73</v>
      </c>
      <c r="B85" s="61" t="s">
        <v>115</v>
      </c>
      <c r="C85" s="52"/>
      <c r="D85" s="47">
        <v>2</v>
      </c>
      <c r="E85" s="48" t="s">
        <v>161</v>
      </c>
      <c r="F85" s="49">
        <v>6010.52</v>
      </c>
      <c r="G85" s="53"/>
      <c r="H85" s="53"/>
      <c r="I85" s="54" t="s">
        <v>33</v>
      </c>
      <c r="J85" s="55">
        <f t="shared" si="4"/>
        <v>1</v>
      </c>
      <c r="K85" s="53" t="s">
        <v>34</v>
      </c>
      <c r="L85" s="53" t="s">
        <v>4</v>
      </c>
      <c r="M85" s="56"/>
      <c r="N85" s="57"/>
      <c r="O85" s="57"/>
      <c r="P85" s="58"/>
      <c r="Q85" s="57"/>
      <c r="R85" s="57"/>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0">
        <f t="shared" si="5"/>
        <v>12021</v>
      </c>
      <c r="BB85" s="59">
        <f t="shared" si="6"/>
        <v>12021</v>
      </c>
      <c r="BC85" s="51" t="str">
        <f t="shared" si="7"/>
        <v>INR  Twelve Thousand  &amp;Twenty One  Only</v>
      </c>
      <c r="HZ85" s="14"/>
      <c r="IA85" s="14">
        <v>73</v>
      </c>
      <c r="IB85" s="14" t="s">
        <v>115</v>
      </c>
      <c r="IC85" s="14"/>
      <c r="ID85" s="14">
        <v>2</v>
      </c>
      <c r="IE85" s="13" t="s">
        <v>161</v>
      </c>
    </row>
    <row r="86" spans="1:239" s="13" customFormat="1" ht="31.5">
      <c r="A86" s="52">
        <v>74</v>
      </c>
      <c r="B86" s="61" t="s">
        <v>116</v>
      </c>
      <c r="C86" s="52"/>
      <c r="D86" s="47">
        <v>40</v>
      </c>
      <c r="E86" s="48" t="s">
        <v>162</v>
      </c>
      <c r="F86" s="49">
        <v>213.94</v>
      </c>
      <c r="G86" s="53"/>
      <c r="H86" s="53"/>
      <c r="I86" s="54" t="s">
        <v>33</v>
      </c>
      <c r="J86" s="55">
        <f t="shared" si="4"/>
        <v>1</v>
      </c>
      <c r="K86" s="53" t="s">
        <v>34</v>
      </c>
      <c r="L86" s="53" t="s">
        <v>4</v>
      </c>
      <c r="M86" s="56"/>
      <c r="N86" s="57"/>
      <c r="O86" s="57"/>
      <c r="P86" s="58"/>
      <c r="Q86" s="57"/>
      <c r="R86" s="57"/>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0">
        <f t="shared" si="5"/>
        <v>8558</v>
      </c>
      <c r="BB86" s="59">
        <f t="shared" si="6"/>
        <v>8558</v>
      </c>
      <c r="BC86" s="51" t="str">
        <f t="shared" si="7"/>
        <v>INR  Eight Thousand Five Hundred &amp; Fifty Eight  Only</v>
      </c>
      <c r="HZ86" s="14"/>
      <c r="IA86" s="14">
        <v>74</v>
      </c>
      <c r="IB86" s="14" t="s">
        <v>116</v>
      </c>
      <c r="IC86" s="14"/>
      <c r="ID86" s="14">
        <v>40</v>
      </c>
      <c r="IE86" s="13" t="s">
        <v>162</v>
      </c>
    </row>
    <row r="87" spans="1:239" s="13" customFormat="1" ht="47.25">
      <c r="A87" s="52">
        <v>75</v>
      </c>
      <c r="B87" s="61" t="s">
        <v>117</v>
      </c>
      <c r="C87" s="52"/>
      <c r="D87" s="47">
        <v>15</v>
      </c>
      <c r="E87" s="48" t="s">
        <v>162</v>
      </c>
      <c r="F87" s="49">
        <v>1359.93</v>
      </c>
      <c r="G87" s="53"/>
      <c r="H87" s="53"/>
      <c r="I87" s="54" t="s">
        <v>33</v>
      </c>
      <c r="J87" s="55">
        <f t="shared" si="4"/>
        <v>1</v>
      </c>
      <c r="K87" s="53" t="s">
        <v>34</v>
      </c>
      <c r="L87" s="53" t="s">
        <v>4</v>
      </c>
      <c r="M87" s="56"/>
      <c r="N87" s="57"/>
      <c r="O87" s="57"/>
      <c r="P87" s="58"/>
      <c r="Q87" s="57"/>
      <c r="R87" s="57"/>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0">
        <f t="shared" si="5"/>
        <v>20399</v>
      </c>
      <c r="BB87" s="59">
        <f t="shared" si="6"/>
        <v>20399</v>
      </c>
      <c r="BC87" s="51" t="str">
        <f t="shared" si="7"/>
        <v>INR  Twenty Thousand Three Hundred &amp; Ninety Nine  Only</v>
      </c>
      <c r="HZ87" s="14"/>
      <c r="IA87" s="14">
        <v>75</v>
      </c>
      <c r="IB87" s="14" t="s">
        <v>117</v>
      </c>
      <c r="IC87" s="14"/>
      <c r="ID87" s="14">
        <v>15</v>
      </c>
      <c r="IE87" s="13" t="s">
        <v>162</v>
      </c>
    </row>
    <row r="88" spans="1:239" s="13" customFormat="1" ht="31.5">
      <c r="A88" s="52">
        <v>76</v>
      </c>
      <c r="B88" s="61" t="s">
        <v>118</v>
      </c>
      <c r="C88" s="52"/>
      <c r="D88" s="47">
        <v>40</v>
      </c>
      <c r="E88" s="48" t="s">
        <v>163</v>
      </c>
      <c r="F88" s="49">
        <v>140</v>
      </c>
      <c r="G88" s="53"/>
      <c r="H88" s="53"/>
      <c r="I88" s="54" t="s">
        <v>33</v>
      </c>
      <c r="J88" s="55">
        <f t="shared" si="4"/>
        <v>1</v>
      </c>
      <c r="K88" s="53" t="s">
        <v>34</v>
      </c>
      <c r="L88" s="53" t="s">
        <v>4</v>
      </c>
      <c r="M88" s="56"/>
      <c r="N88" s="57"/>
      <c r="O88" s="57"/>
      <c r="P88" s="58"/>
      <c r="Q88" s="57"/>
      <c r="R88" s="57"/>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0">
        <f t="shared" si="5"/>
        <v>5600</v>
      </c>
      <c r="BB88" s="59">
        <f t="shared" si="6"/>
        <v>5600</v>
      </c>
      <c r="BC88" s="51" t="str">
        <f t="shared" si="7"/>
        <v>INR  Five Thousand Six Hundred    Only</v>
      </c>
      <c r="HZ88" s="14"/>
      <c r="IA88" s="14">
        <v>76</v>
      </c>
      <c r="IB88" s="14" t="s">
        <v>118</v>
      </c>
      <c r="IC88" s="14"/>
      <c r="ID88" s="14">
        <v>40</v>
      </c>
      <c r="IE88" s="13" t="s">
        <v>163</v>
      </c>
    </row>
    <row r="89" spans="1:238" s="13" customFormat="1" ht="31.5">
      <c r="A89" s="52">
        <v>77</v>
      </c>
      <c r="B89" s="61" t="s">
        <v>119</v>
      </c>
      <c r="C89" s="52"/>
      <c r="D89" s="63"/>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5"/>
      <c r="HZ89" s="14"/>
      <c r="IA89" s="14">
        <v>77</v>
      </c>
      <c r="IB89" s="14" t="s">
        <v>119</v>
      </c>
      <c r="IC89" s="14"/>
      <c r="ID89" s="14"/>
    </row>
    <row r="90" spans="1:239" s="13" customFormat="1" ht="15.75">
      <c r="A90" s="52">
        <v>78</v>
      </c>
      <c r="B90" s="61" t="s">
        <v>120</v>
      </c>
      <c r="C90" s="52"/>
      <c r="D90" s="47">
        <v>5</v>
      </c>
      <c r="E90" s="48" t="s">
        <v>158</v>
      </c>
      <c r="F90" s="49">
        <v>96</v>
      </c>
      <c r="G90" s="53"/>
      <c r="H90" s="53"/>
      <c r="I90" s="54" t="s">
        <v>33</v>
      </c>
      <c r="J90" s="55">
        <f t="shared" si="4"/>
        <v>1</v>
      </c>
      <c r="K90" s="53" t="s">
        <v>34</v>
      </c>
      <c r="L90" s="53" t="s">
        <v>4</v>
      </c>
      <c r="M90" s="56"/>
      <c r="N90" s="57"/>
      <c r="O90" s="57"/>
      <c r="P90" s="58"/>
      <c r="Q90" s="57"/>
      <c r="R90" s="57"/>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0">
        <f t="shared" si="5"/>
        <v>480</v>
      </c>
      <c r="BB90" s="59">
        <f t="shared" si="6"/>
        <v>480</v>
      </c>
      <c r="BC90" s="51" t="str">
        <f t="shared" si="7"/>
        <v>INR  Four Hundred &amp; Eighty  Only</v>
      </c>
      <c r="HZ90" s="14"/>
      <c r="IA90" s="14">
        <v>78</v>
      </c>
      <c r="IB90" s="14" t="s">
        <v>120</v>
      </c>
      <c r="IC90" s="14"/>
      <c r="ID90" s="14">
        <v>5</v>
      </c>
      <c r="IE90" s="13" t="s">
        <v>158</v>
      </c>
    </row>
    <row r="91" spans="1:239" s="13" customFormat="1" ht="15.75">
      <c r="A91" s="52">
        <v>79</v>
      </c>
      <c r="B91" s="61" t="s">
        <v>121</v>
      </c>
      <c r="C91" s="52"/>
      <c r="D91" s="47">
        <v>15</v>
      </c>
      <c r="E91" s="48" t="s">
        <v>158</v>
      </c>
      <c r="F91" s="49">
        <v>74</v>
      </c>
      <c r="G91" s="53"/>
      <c r="H91" s="53"/>
      <c r="I91" s="54" t="s">
        <v>33</v>
      </c>
      <c r="J91" s="55">
        <f t="shared" si="4"/>
        <v>1</v>
      </c>
      <c r="K91" s="53" t="s">
        <v>34</v>
      </c>
      <c r="L91" s="53" t="s">
        <v>4</v>
      </c>
      <c r="M91" s="56"/>
      <c r="N91" s="57"/>
      <c r="O91" s="57"/>
      <c r="P91" s="58"/>
      <c r="Q91" s="57"/>
      <c r="R91" s="57"/>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0">
        <f t="shared" si="5"/>
        <v>1110</v>
      </c>
      <c r="BB91" s="59">
        <f t="shared" si="6"/>
        <v>1110</v>
      </c>
      <c r="BC91" s="51" t="str">
        <f t="shared" si="7"/>
        <v>INR  One Thousand One Hundred &amp; Ten  Only</v>
      </c>
      <c r="HZ91" s="14"/>
      <c r="IA91" s="14">
        <v>79</v>
      </c>
      <c r="IB91" s="14" t="s">
        <v>121</v>
      </c>
      <c r="IC91" s="14"/>
      <c r="ID91" s="14">
        <v>15</v>
      </c>
      <c r="IE91" s="13" t="s">
        <v>158</v>
      </c>
    </row>
    <row r="92" spans="1:239" s="13" customFormat="1" ht="15.75">
      <c r="A92" s="52">
        <v>80</v>
      </c>
      <c r="B92" s="61" t="s">
        <v>122</v>
      </c>
      <c r="C92" s="52"/>
      <c r="D92" s="47">
        <v>20</v>
      </c>
      <c r="E92" s="48" t="s">
        <v>158</v>
      </c>
      <c r="F92" s="49">
        <v>66</v>
      </c>
      <c r="G92" s="53"/>
      <c r="H92" s="53"/>
      <c r="I92" s="54" t="s">
        <v>33</v>
      </c>
      <c r="J92" s="55">
        <f t="shared" si="4"/>
        <v>1</v>
      </c>
      <c r="K92" s="53" t="s">
        <v>34</v>
      </c>
      <c r="L92" s="53" t="s">
        <v>4</v>
      </c>
      <c r="M92" s="56"/>
      <c r="N92" s="57"/>
      <c r="O92" s="57"/>
      <c r="P92" s="58"/>
      <c r="Q92" s="57"/>
      <c r="R92" s="57"/>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0">
        <f t="shared" si="5"/>
        <v>1320</v>
      </c>
      <c r="BB92" s="59">
        <f t="shared" si="6"/>
        <v>1320</v>
      </c>
      <c r="BC92" s="51" t="str">
        <f t="shared" si="7"/>
        <v>INR  One Thousand Three Hundred &amp; Twenty  Only</v>
      </c>
      <c r="HZ92" s="14"/>
      <c r="IA92" s="14">
        <v>80</v>
      </c>
      <c r="IB92" s="14" t="s">
        <v>122</v>
      </c>
      <c r="IC92" s="14"/>
      <c r="ID92" s="14">
        <v>20</v>
      </c>
      <c r="IE92" s="13" t="s">
        <v>158</v>
      </c>
    </row>
    <row r="93" spans="1:239" s="13" customFormat="1" ht="15.75">
      <c r="A93" s="52">
        <v>81</v>
      </c>
      <c r="B93" s="61" t="s">
        <v>123</v>
      </c>
      <c r="C93" s="52"/>
      <c r="D93" s="47">
        <v>10</v>
      </c>
      <c r="E93" s="48" t="s">
        <v>158</v>
      </c>
      <c r="F93" s="49">
        <v>50</v>
      </c>
      <c r="G93" s="53"/>
      <c r="H93" s="53"/>
      <c r="I93" s="54" t="s">
        <v>33</v>
      </c>
      <c r="J93" s="55">
        <f t="shared" si="4"/>
        <v>1</v>
      </c>
      <c r="K93" s="53" t="s">
        <v>34</v>
      </c>
      <c r="L93" s="53" t="s">
        <v>4</v>
      </c>
      <c r="M93" s="56"/>
      <c r="N93" s="57"/>
      <c r="O93" s="57"/>
      <c r="P93" s="58"/>
      <c r="Q93" s="57"/>
      <c r="R93" s="57"/>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0">
        <f t="shared" si="5"/>
        <v>500</v>
      </c>
      <c r="BB93" s="59">
        <f t="shared" si="6"/>
        <v>500</v>
      </c>
      <c r="BC93" s="51" t="str">
        <f t="shared" si="7"/>
        <v>INR  Five Hundred    Only</v>
      </c>
      <c r="HZ93" s="14"/>
      <c r="IA93" s="14">
        <v>81</v>
      </c>
      <c r="IB93" s="14" t="s">
        <v>123</v>
      </c>
      <c r="IC93" s="14"/>
      <c r="ID93" s="14">
        <v>10</v>
      </c>
      <c r="IE93" s="13" t="s">
        <v>158</v>
      </c>
    </row>
    <row r="94" spans="1:239" s="13" customFormat="1" ht="31.5">
      <c r="A94" s="52">
        <v>82</v>
      </c>
      <c r="B94" s="61" t="s">
        <v>124</v>
      </c>
      <c r="C94" s="52"/>
      <c r="D94" s="47">
        <v>50</v>
      </c>
      <c r="E94" s="48" t="s">
        <v>163</v>
      </c>
      <c r="F94" s="49">
        <v>179</v>
      </c>
      <c r="G94" s="53"/>
      <c r="H94" s="53"/>
      <c r="I94" s="54" t="s">
        <v>33</v>
      </c>
      <c r="J94" s="55">
        <f t="shared" si="4"/>
        <v>1</v>
      </c>
      <c r="K94" s="53" t="s">
        <v>34</v>
      </c>
      <c r="L94" s="53" t="s">
        <v>4</v>
      </c>
      <c r="M94" s="56"/>
      <c r="N94" s="57"/>
      <c r="O94" s="57"/>
      <c r="P94" s="58"/>
      <c r="Q94" s="57"/>
      <c r="R94" s="57"/>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0">
        <f t="shared" si="5"/>
        <v>8950</v>
      </c>
      <c r="BB94" s="59">
        <f t="shared" si="6"/>
        <v>8950</v>
      </c>
      <c r="BC94" s="51" t="str">
        <f t="shared" si="7"/>
        <v>INR  Eight Thousand Nine Hundred &amp; Fifty  Only</v>
      </c>
      <c r="HZ94" s="14"/>
      <c r="IA94" s="14">
        <v>82</v>
      </c>
      <c r="IB94" s="14" t="s">
        <v>124</v>
      </c>
      <c r="IC94" s="14"/>
      <c r="ID94" s="14">
        <v>50</v>
      </c>
      <c r="IE94" s="13" t="s">
        <v>163</v>
      </c>
    </row>
    <row r="95" spans="1:238" s="13" customFormat="1" ht="31.5">
      <c r="A95" s="52">
        <v>83</v>
      </c>
      <c r="B95" s="61" t="s">
        <v>125</v>
      </c>
      <c r="C95" s="52"/>
      <c r="D95" s="63"/>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5"/>
      <c r="HZ95" s="14"/>
      <c r="IA95" s="14">
        <v>83</v>
      </c>
      <c r="IB95" s="14" t="s">
        <v>125</v>
      </c>
      <c r="IC95" s="14"/>
      <c r="ID95" s="14"/>
    </row>
    <row r="96" spans="1:239" s="13" customFormat="1" ht="15.75">
      <c r="A96" s="52">
        <v>84</v>
      </c>
      <c r="B96" s="61" t="s">
        <v>120</v>
      </c>
      <c r="C96" s="52"/>
      <c r="D96" s="47">
        <v>5</v>
      </c>
      <c r="E96" s="48" t="s">
        <v>158</v>
      </c>
      <c r="F96" s="49">
        <v>94</v>
      </c>
      <c r="G96" s="53"/>
      <c r="H96" s="53"/>
      <c r="I96" s="54" t="s">
        <v>33</v>
      </c>
      <c r="J96" s="55">
        <f t="shared" si="4"/>
        <v>1</v>
      </c>
      <c r="K96" s="53" t="s">
        <v>34</v>
      </c>
      <c r="L96" s="53" t="s">
        <v>4</v>
      </c>
      <c r="M96" s="56"/>
      <c r="N96" s="57"/>
      <c r="O96" s="57"/>
      <c r="P96" s="58"/>
      <c r="Q96" s="57"/>
      <c r="R96" s="57"/>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0">
        <f t="shared" si="5"/>
        <v>470</v>
      </c>
      <c r="BB96" s="59">
        <f t="shared" si="6"/>
        <v>470</v>
      </c>
      <c r="BC96" s="51" t="str">
        <f t="shared" si="7"/>
        <v>INR  Four Hundred &amp; Seventy  Only</v>
      </c>
      <c r="HZ96" s="14"/>
      <c r="IA96" s="14">
        <v>84</v>
      </c>
      <c r="IB96" s="14" t="s">
        <v>120</v>
      </c>
      <c r="IC96" s="14"/>
      <c r="ID96" s="14">
        <v>5</v>
      </c>
      <c r="IE96" s="13" t="s">
        <v>158</v>
      </c>
    </row>
    <row r="97" spans="1:239" s="13" customFormat="1" ht="15.75">
      <c r="A97" s="52">
        <v>85</v>
      </c>
      <c r="B97" s="61" t="s">
        <v>121</v>
      </c>
      <c r="C97" s="52"/>
      <c r="D97" s="47">
        <v>20</v>
      </c>
      <c r="E97" s="48" t="s">
        <v>158</v>
      </c>
      <c r="F97" s="49">
        <v>80</v>
      </c>
      <c r="G97" s="53"/>
      <c r="H97" s="53"/>
      <c r="I97" s="54" t="s">
        <v>33</v>
      </c>
      <c r="J97" s="55">
        <f t="shared" si="4"/>
        <v>1</v>
      </c>
      <c r="K97" s="53" t="s">
        <v>34</v>
      </c>
      <c r="L97" s="53" t="s">
        <v>4</v>
      </c>
      <c r="M97" s="56"/>
      <c r="N97" s="57"/>
      <c r="O97" s="57"/>
      <c r="P97" s="58"/>
      <c r="Q97" s="57"/>
      <c r="R97" s="57"/>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0">
        <f t="shared" si="5"/>
        <v>1600</v>
      </c>
      <c r="BB97" s="59">
        <f t="shared" si="6"/>
        <v>1600</v>
      </c>
      <c r="BC97" s="51" t="str">
        <f t="shared" si="7"/>
        <v>INR  One Thousand Six Hundred    Only</v>
      </c>
      <c r="HZ97" s="14"/>
      <c r="IA97" s="14">
        <v>85</v>
      </c>
      <c r="IB97" s="14" t="s">
        <v>121</v>
      </c>
      <c r="IC97" s="14"/>
      <c r="ID97" s="14">
        <v>20</v>
      </c>
      <c r="IE97" s="13" t="s">
        <v>158</v>
      </c>
    </row>
    <row r="98" spans="1:239" s="13" customFormat="1" ht="15.75">
      <c r="A98" s="52">
        <v>86</v>
      </c>
      <c r="B98" s="61" t="s">
        <v>122</v>
      </c>
      <c r="C98" s="52"/>
      <c r="D98" s="47">
        <v>30</v>
      </c>
      <c r="E98" s="48" t="s">
        <v>158</v>
      </c>
      <c r="F98" s="49">
        <v>96</v>
      </c>
      <c r="G98" s="53"/>
      <c r="H98" s="53"/>
      <c r="I98" s="54" t="s">
        <v>33</v>
      </c>
      <c r="J98" s="55">
        <f t="shared" si="4"/>
        <v>1</v>
      </c>
      <c r="K98" s="53" t="s">
        <v>34</v>
      </c>
      <c r="L98" s="53" t="s">
        <v>4</v>
      </c>
      <c r="M98" s="56"/>
      <c r="N98" s="57"/>
      <c r="O98" s="57"/>
      <c r="P98" s="58"/>
      <c r="Q98" s="57"/>
      <c r="R98" s="57"/>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0">
        <f t="shared" si="5"/>
        <v>2880</v>
      </c>
      <c r="BB98" s="59">
        <f t="shared" si="6"/>
        <v>2880</v>
      </c>
      <c r="BC98" s="51" t="str">
        <f t="shared" si="7"/>
        <v>INR  Two Thousand Eight Hundred &amp; Eighty  Only</v>
      </c>
      <c r="HZ98" s="14"/>
      <c r="IA98" s="14">
        <v>86</v>
      </c>
      <c r="IB98" s="14" t="s">
        <v>122</v>
      </c>
      <c r="IC98" s="14"/>
      <c r="ID98" s="14">
        <v>30</v>
      </c>
      <c r="IE98" s="13" t="s">
        <v>158</v>
      </c>
    </row>
    <row r="99" spans="1:239" s="13" customFormat="1" ht="15.75">
      <c r="A99" s="52">
        <v>87</v>
      </c>
      <c r="B99" s="61" t="s">
        <v>123</v>
      </c>
      <c r="C99" s="52"/>
      <c r="D99" s="47">
        <v>10</v>
      </c>
      <c r="E99" s="48" t="s">
        <v>158</v>
      </c>
      <c r="F99" s="49">
        <v>100</v>
      </c>
      <c r="G99" s="53"/>
      <c r="H99" s="53"/>
      <c r="I99" s="54" t="s">
        <v>33</v>
      </c>
      <c r="J99" s="55">
        <f t="shared" si="4"/>
        <v>1</v>
      </c>
      <c r="K99" s="53" t="s">
        <v>34</v>
      </c>
      <c r="L99" s="53" t="s">
        <v>4</v>
      </c>
      <c r="M99" s="56"/>
      <c r="N99" s="57"/>
      <c r="O99" s="57"/>
      <c r="P99" s="58"/>
      <c r="Q99" s="57"/>
      <c r="R99" s="57"/>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0">
        <f t="shared" si="5"/>
        <v>1000</v>
      </c>
      <c r="BB99" s="59">
        <f t="shared" si="6"/>
        <v>1000</v>
      </c>
      <c r="BC99" s="51" t="str">
        <f t="shared" si="7"/>
        <v>INR  One Thousand    Only</v>
      </c>
      <c r="HZ99" s="14"/>
      <c r="IA99" s="14">
        <v>87</v>
      </c>
      <c r="IB99" s="14" t="s">
        <v>123</v>
      </c>
      <c r="IC99" s="14"/>
      <c r="ID99" s="14">
        <v>10</v>
      </c>
      <c r="IE99" s="13" t="s">
        <v>158</v>
      </c>
    </row>
    <row r="100" spans="1:239" s="13" customFormat="1" ht="31.5">
      <c r="A100" s="52">
        <v>88</v>
      </c>
      <c r="B100" s="61" t="s">
        <v>126</v>
      </c>
      <c r="C100" s="52"/>
      <c r="D100" s="47">
        <v>45</v>
      </c>
      <c r="E100" s="48" t="s">
        <v>162</v>
      </c>
      <c r="F100" s="49">
        <v>735</v>
      </c>
      <c r="G100" s="53"/>
      <c r="H100" s="53"/>
      <c r="I100" s="54" t="s">
        <v>33</v>
      </c>
      <c r="J100" s="55">
        <f t="shared" si="4"/>
        <v>1</v>
      </c>
      <c r="K100" s="53" t="s">
        <v>34</v>
      </c>
      <c r="L100" s="53" t="s">
        <v>4</v>
      </c>
      <c r="M100" s="56"/>
      <c r="N100" s="57"/>
      <c r="O100" s="57"/>
      <c r="P100" s="58"/>
      <c r="Q100" s="57"/>
      <c r="R100" s="57"/>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0">
        <f t="shared" si="5"/>
        <v>33075</v>
      </c>
      <c r="BB100" s="59">
        <f t="shared" si="6"/>
        <v>33075</v>
      </c>
      <c r="BC100" s="51" t="str">
        <f t="shared" si="7"/>
        <v>INR  Thirty Three Thousand  &amp;Seventy Five  Only</v>
      </c>
      <c r="HZ100" s="14"/>
      <c r="IA100" s="14">
        <v>88</v>
      </c>
      <c r="IB100" s="14" t="s">
        <v>126</v>
      </c>
      <c r="IC100" s="14"/>
      <c r="ID100" s="14">
        <v>45</v>
      </c>
      <c r="IE100" s="13" t="s">
        <v>162</v>
      </c>
    </row>
    <row r="101" spans="1:238" s="13" customFormat="1" ht="31.5">
      <c r="A101" s="52">
        <v>89</v>
      </c>
      <c r="B101" s="61" t="s">
        <v>127</v>
      </c>
      <c r="C101" s="52"/>
      <c r="D101" s="63"/>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5"/>
      <c r="HZ101" s="14"/>
      <c r="IA101" s="14">
        <v>89</v>
      </c>
      <c r="IB101" s="14" t="s">
        <v>127</v>
      </c>
      <c r="IC101" s="14"/>
      <c r="ID101" s="14"/>
    </row>
    <row r="102" spans="1:239" s="13" customFormat="1" ht="15.75">
      <c r="A102" s="52">
        <v>90</v>
      </c>
      <c r="B102" s="61" t="s">
        <v>128</v>
      </c>
      <c r="C102" s="52"/>
      <c r="D102" s="47">
        <v>45</v>
      </c>
      <c r="E102" s="48" t="s">
        <v>48</v>
      </c>
      <c r="F102" s="49">
        <v>334</v>
      </c>
      <c r="G102" s="53"/>
      <c r="H102" s="53"/>
      <c r="I102" s="54" t="s">
        <v>33</v>
      </c>
      <c r="J102" s="55">
        <f t="shared" si="4"/>
        <v>1</v>
      </c>
      <c r="K102" s="53" t="s">
        <v>34</v>
      </c>
      <c r="L102" s="53" t="s">
        <v>4</v>
      </c>
      <c r="M102" s="56"/>
      <c r="N102" s="57"/>
      <c r="O102" s="57"/>
      <c r="P102" s="58"/>
      <c r="Q102" s="57"/>
      <c r="R102" s="57"/>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0">
        <f t="shared" si="5"/>
        <v>15030</v>
      </c>
      <c r="BB102" s="59">
        <f t="shared" si="6"/>
        <v>15030</v>
      </c>
      <c r="BC102" s="51" t="str">
        <f t="shared" si="7"/>
        <v>INR  Fifteen Thousand  &amp;Thirty  Only</v>
      </c>
      <c r="HZ102" s="14"/>
      <c r="IA102" s="14">
        <v>90</v>
      </c>
      <c r="IB102" s="14" t="s">
        <v>128</v>
      </c>
      <c r="IC102" s="14"/>
      <c r="ID102" s="14">
        <v>45</v>
      </c>
      <c r="IE102" s="13" t="s">
        <v>48</v>
      </c>
    </row>
    <row r="103" spans="1:239" s="13" customFormat="1" ht="15.75">
      <c r="A103" s="52">
        <v>91</v>
      </c>
      <c r="B103" s="61" t="s">
        <v>129</v>
      </c>
      <c r="C103" s="52"/>
      <c r="D103" s="47">
        <v>30</v>
      </c>
      <c r="E103" s="48" t="s">
        <v>48</v>
      </c>
      <c r="F103" s="49">
        <v>213</v>
      </c>
      <c r="G103" s="53"/>
      <c r="H103" s="53"/>
      <c r="I103" s="54" t="s">
        <v>33</v>
      </c>
      <c r="J103" s="55">
        <f t="shared" si="4"/>
        <v>1</v>
      </c>
      <c r="K103" s="53" t="s">
        <v>34</v>
      </c>
      <c r="L103" s="53" t="s">
        <v>4</v>
      </c>
      <c r="M103" s="56"/>
      <c r="N103" s="57"/>
      <c r="O103" s="57"/>
      <c r="P103" s="58"/>
      <c r="Q103" s="57"/>
      <c r="R103" s="57"/>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0">
        <f t="shared" si="5"/>
        <v>6390</v>
      </c>
      <c r="BB103" s="59">
        <f t="shared" si="6"/>
        <v>6390</v>
      </c>
      <c r="BC103" s="51" t="str">
        <f t="shared" si="7"/>
        <v>INR  Six Thousand Three Hundred &amp; Ninety  Only</v>
      </c>
      <c r="HZ103" s="14"/>
      <c r="IA103" s="14">
        <v>91</v>
      </c>
      <c r="IB103" s="14" t="s">
        <v>129</v>
      </c>
      <c r="IC103" s="14"/>
      <c r="ID103" s="14">
        <v>30</v>
      </c>
      <c r="IE103" s="13" t="s">
        <v>48</v>
      </c>
    </row>
    <row r="104" spans="1:239" s="13" customFormat="1" ht="15.75">
      <c r="A104" s="52">
        <v>92</v>
      </c>
      <c r="B104" s="61" t="s">
        <v>130</v>
      </c>
      <c r="C104" s="52"/>
      <c r="D104" s="47">
        <v>5</v>
      </c>
      <c r="E104" s="48" t="s">
        <v>158</v>
      </c>
      <c r="F104" s="49">
        <v>397</v>
      </c>
      <c r="G104" s="53"/>
      <c r="H104" s="53"/>
      <c r="I104" s="54" t="s">
        <v>33</v>
      </c>
      <c r="J104" s="55">
        <f t="shared" si="4"/>
        <v>1</v>
      </c>
      <c r="K104" s="53" t="s">
        <v>34</v>
      </c>
      <c r="L104" s="53" t="s">
        <v>4</v>
      </c>
      <c r="M104" s="56"/>
      <c r="N104" s="57"/>
      <c r="O104" s="57"/>
      <c r="P104" s="58"/>
      <c r="Q104" s="57"/>
      <c r="R104" s="57"/>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0">
        <f t="shared" si="5"/>
        <v>1985</v>
      </c>
      <c r="BB104" s="59">
        <f t="shared" si="6"/>
        <v>1985</v>
      </c>
      <c r="BC104" s="51" t="str">
        <f t="shared" si="7"/>
        <v>INR  One Thousand Nine Hundred &amp; Eighty Five  Only</v>
      </c>
      <c r="HZ104" s="14"/>
      <c r="IA104" s="14">
        <v>92</v>
      </c>
      <c r="IB104" s="14" t="s">
        <v>130</v>
      </c>
      <c r="IC104" s="14"/>
      <c r="ID104" s="14">
        <v>5</v>
      </c>
      <c r="IE104" s="13" t="s">
        <v>158</v>
      </c>
    </row>
    <row r="105" spans="1:239" s="13" customFormat="1" ht="15.75">
      <c r="A105" s="52">
        <v>93</v>
      </c>
      <c r="B105" s="61" t="s">
        <v>131</v>
      </c>
      <c r="C105" s="52"/>
      <c r="D105" s="47">
        <v>5</v>
      </c>
      <c r="E105" s="48" t="s">
        <v>158</v>
      </c>
      <c r="F105" s="49">
        <v>524</v>
      </c>
      <c r="G105" s="53"/>
      <c r="H105" s="53"/>
      <c r="I105" s="54" t="s">
        <v>33</v>
      </c>
      <c r="J105" s="55">
        <f t="shared" si="4"/>
        <v>1</v>
      </c>
      <c r="K105" s="53" t="s">
        <v>34</v>
      </c>
      <c r="L105" s="53" t="s">
        <v>4</v>
      </c>
      <c r="M105" s="56"/>
      <c r="N105" s="57"/>
      <c r="O105" s="57"/>
      <c r="P105" s="58"/>
      <c r="Q105" s="57"/>
      <c r="R105" s="57"/>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0">
        <f t="shared" si="5"/>
        <v>2620</v>
      </c>
      <c r="BB105" s="59">
        <f t="shared" si="6"/>
        <v>2620</v>
      </c>
      <c r="BC105" s="51" t="str">
        <f t="shared" si="7"/>
        <v>INR  Two Thousand Six Hundred &amp; Twenty  Only</v>
      </c>
      <c r="HZ105" s="14"/>
      <c r="IA105" s="14">
        <v>93</v>
      </c>
      <c r="IB105" s="14" t="s">
        <v>131</v>
      </c>
      <c r="IC105" s="14"/>
      <c r="ID105" s="14">
        <v>5</v>
      </c>
      <c r="IE105" s="13" t="s">
        <v>158</v>
      </c>
    </row>
    <row r="106" spans="1:239" s="13" customFormat="1" ht="15.75">
      <c r="A106" s="52">
        <v>94</v>
      </c>
      <c r="B106" s="61" t="s">
        <v>132</v>
      </c>
      <c r="C106" s="52"/>
      <c r="D106" s="47">
        <v>5</v>
      </c>
      <c r="E106" s="48" t="s">
        <v>158</v>
      </c>
      <c r="F106" s="49">
        <v>383</v>
      </c>
      <c r="G106" s="53"/>
      <c r="H106" s="53"/>
      <c r="I106" s="54" t="s">
        <v>33</v>
      </c>
      <c r="J106" s="55">
        <f t="shared" si="4"/>
        <v>1</v>
      </c>
      <c r="K106" s="53" t="s">
        <v>34</v>
      </c>
      <c r="L106" s="53" t="s">
        <v>4</v>
      </c>
      <c r="M106" s="56"/>
      <c r="N106" s="57"/>
      <c r="O106" s="57"/>
      <c r="P106" s="58"/>
      <c r="Q106" s="57"/>
      <c r="R106" s="57"/>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0">
        <f t="shared" si="5"/>
        <v>1915</v>
      </c>
      <c r="BB106" s="59">
        <f t="shared" si="6"/>
        <v>1915</v>
      </c>
      <c r="BC106" s="51" t="str">
        <f t="shared" si="7"/>
        <v>INR  One Thousand Nine Hundred &amp; Fifteen  Only</v>
      </c>
      <c r="HZ106" s="14"/>
      <c r="IA106" s="14">
        <v>94</v>
      </c>
      <c r="IB106" s="14" t="s">
        <v>132</v>
      </c>
      <c r="IC106" s="14"/>
      <c r="ID106" s="14">
        <v>5</v>
      </c>
      <c r="IE106" s="13" t="s">
        <v>158</v>
      </c>
    </row>
    <row r="107" spans="1:239" s="13" customFormat="1" ht="15.75">
      <c r="A107" s="52">
        <v>95</v>
      </c>
      <c r="B107" s="61" t="s">
        <v>133</v>
      </c>
      <c r="C107" s="52"/>
      <c r="D107" s="47">
        <v>5</v>
      </c>
      <c r="E107" s="48" t="s">
        <v>158</v>
      </c>
      <c r="F107" s="49">
        <v>374</v>
      </c>
      <c r="G107" s="53"/>
      <c r="H107" s="53"/>
      <c r="I107" s="54" t="s">
        <v>33</v>
      </c>
      <c r="J107" s="55">
        <f t="shared" si="4"/>
        <v>1</v>
      </c>
      <c r="K107" s="53" t="s">
        <v>34</v>
      </c>
      <c r="L107" s="53" t="s">
        <v>4</v>
      </c>
      <c r="M107" s="56"/>
      <c r="N107" s="57"/>
      <c r="O107" s="57"/>
      <c r="P107" s="58"/>
      <c r="Q107" s="57"/>
      <c r="R107" s="57"/>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0">
        <f t="shared" si="5"/>
        <v>1870</v>
      </c>
      <c r="BB107" s="59">
        <f t="shared" si="6"/>
        <v>1870</v>
      </c>
      <c r="BC107" s="51" t="str">
        <f t="shared" si="7"/>
        <v>INR  One Thousand Eight Hundred &amp; Seventy  Only</v>
      </c>
      <c r="HZ107" s="14"/>
      <c r="IA107" s="14">
        <v>95</v>
      </c>
      <c r="IB107" s="14" t="s">
        <v>133</v>
      </c>
      <c r="IC107" s="14"/>
      <c r="ID107" s="14">
        <v>5</v>
      </c>
      <c r="IE107" s="13" t="s">
        <v>158</v>
      </c>
    </row>
    <row r="108" spans="1:239" s="13" customFormat="1" ht="15.75">
      <c r="A108" s="52">
        <v>96</v>
      </c>
      <c r="B108" s="61" t="s">
        <v>134</v>
      </c>
      <c r="C108" s="52"/>
      <c r="D108" s="47">
        <v>5</v>
      </c>
      <c r="E108" s="48" t="s">
        <v>158</v>
      </c>
      <c r="F108" s="49">
        <v>78</v>
      </c>
      <c r="G108" s="53"/>
      <c r="H108" s="53"/>
      <c r="I108" s="54" t="s">
        <v>33</v>
      </c>
      <c r="J108" s="55">
        <f t="shared" si="4"/>
        <v>1</v>
      </c>
      <c r="K108" s="53" t="s">
        <v>34</v>
      </c>
      <c r="L108" s="53" t="s">
        <v>4</v>
      </c>
      <c r="M108" s="56"/>
      <c r="N108" s="57"/>
      <c r="O108" s="57"/>
      <c r="P108" s="58"/>
      <c r="Q108" s="57"/>
      <c r="R108" s="57"/>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0">
        <f t="shared" si="5"/>
        <v>390</v>
      </c>
      <c r="BB108" s="59">
        <f t="shared" si="6"/>
        <v>390</v>
      </c>
      <c r="BC108" s="51" t="str">
        <f t="shared" si="7"/>
        <v>INR  Three Hundred &amp; Ninety  Only</v>
      </c>
      <c r="HZ108" s="14"/>
      <c r="IA108" s="14">
        <v>96</v>
      </c>
      <c r="IB108" s="14" t="s">
        <v>134</v>
      </c>
      <c r="IC108" s="14"/>
      <c r="ID108" s="14">
        <v>5</v>
      </c>
      <c r="IE108" s="13" t="s">
        <v>158</v>
      </c>
    </row>
    <row r="109" spans="1:239" s="13" customFormat="1" ht="31.5">
      <c r="A109" s="52">
        <v>97</v>
      </c>
      <c r="B109" s="61" t="s">
        <v>135</v>
      </c>
      <c r="C109" s="52"/>
      <c r="D109" s="47">
        <v>25</v>
      </c>
      <c r="E109" s="48" t="s">
        <v>158</v>
      </c>
      <c r="F109" s="49">
        <v>173</v>
      </c>
      <c r="G109" s="53"/>
      <c r="H109" s="53"/>
      <c r="I109" s="54" t="s">
        <v>33</v>
      </c>
      <c r="J109" s="55">
        <f t="shared" si="4"/>
        <v>1</v>
      </c>
      <c r="K109" s="53" t="s">
        <v>34</v>
      </c>
      <c r="L109" s="53" t="s">
        <v>4</v>
      </c>
      <c r="M109" s="56"/>
      <c r="N109" s="57"/>
      <c r="O109" s="57"/>
      <c r="P109" s="58"/>
      <c r="Q109" s="57"/>
      <c r="R109" s="57"/>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0">
        <f t="shared" si="5"/>
        <v>4325</v>
      </c>
      <c r="BB109" s="59">
        <f t="shared" si="6"/>
        <v>4325</v>
      </c>
      <c r="BC109" s="51" t="str">
        <f t="shared" si="7"/>
        <v>INR  Four Thousand Three Hundred &amp; Twenty Five  Only</v>
      </c>
      <c r="HZ109" s="14"/>
      <c r="IA109" s="14">
        <v>97</v>
      </c>
      <c r="IB109" s="14" t="s">
        <v>135</v>
      </c>
      <c r="IC109" s="14"/>
      <c r="ID109" s="14">
        <v>25</v>
      </c>
      <c r="IE109" s="13" t="s">
        <v>158</v>
      </c>
    </row>
    <row r="110" spans="1:239" s="13" customFormat="1" ht="15.75">
      <c r="A110" s="52">
        <v>98</v>
      </c>
      <c r="B110" s="61" t="s">
        <v>136</v>
      </c>
      <c r="C110" s="52"/>
      <c r="D110" s="47">
        <v>50</v>
      </c>
      <c r="E110" s="48" t="s">
        <v>158</v>
      </c>
      <c r="F110" s="49">
        <v>72</v>
      </c>
      <c r="G110" s="53"/>
      <c r="H110" s="53"/>
      <c r="I110" s="54" t="s">
        <v>33</v>
      </c>
      <c r="J110" s="55">
        <f t="shared" si="4"/>
        <v>1</v>
      </c>
      <c r="K110" s="53" t="s">
        <v>34</v>
      </c>
      <c r="L110" s="53" t="s">
        <v>4</v>
      </c>
      <c r="M110" s="56"/>
      <c r="N110" s="57"/>
      <c r="O110" s="57"/>
      <c r="P110" s="58"/>
      <c r="Q110" s="57"/>
      <c r="R110" s="57"/>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0">
        <f t="shared" si="5"/>
        <v>3600</v>
      </c>
      <c r="BB110" s="59">
        <f t="shared" si="6"/>
        <v>3600</v>
      </c>
      <c r="BC110" s="51" t="str">
        <f t="shared" si="7"/>
        <v>INR  Three Thousand Six Hundred    Only</v>
      </c>
      <c r="HZ110" s="14"/>
      <c r="IA110" s="14">
        <v>98</v>
      </c>
      <c r="IB110" s="14" t="s">
        <v>136</v>
      </c>
      <c r="IC110" s="14"/>
      <c r="ID110" s="14">
        <v>50</v>
      </c>
      <c r="IE110" s="13" t="s">
        <v>158</v>
      </c>
    </row>
    <row r="111" spans="1:239" s="13" customFormat="1" ht="15.75">
      <c r="A111" s="52">
        <v>99</v>
      </c>
      <c r="B111" s="61" t="s">
        <v>137</v>
      </c>
      <c r="C111" s="52"/>
      <c r="D111" s="47">
        <v>4</v>
      </c>
      <c r="E111" s="48" t="s">
        <v>158</v>
      </c>
      <c r="F111" s="49">
        <v>151</v>
      </c>
      <c r="G111" s="53"/>
      <c r="H111" s="53"/>
      <c r="I111" s="54" t="s">
        <v>33</v>
      </c>
      <c r="J111" s="55">
        <f t="shared" si="4"/>
        <v>1</v>
      </c>
      <c r="K111" s="53" t="s">
        <v>34</v>
      </c>
      <c r="L111" s="53" t="s">
        <v>4</v>
      </c>
      <c r="M111" s="56"/>
      <c r="N111" s="57"/>
      <c r="O111" s="57"/>
      <c r="P111" s="58"/>
      <c r="Q111" s="57"/>
      <c r="R111" s="57"/>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0">
        <f t="shared" si="5"/>
        <v>604</v>
      </c>
      <c r="BB111" s="59">
        <f t="shared" si="6"/>
        <v>604</v>
      </c>
      <c r="BC111" s="51" t="str">
        <f t="shared" si="7"/>
        <v>INR  Six Hundred &amp; Four  Only</v>
      </c>
      <c r="HZ111" s="14"/>
      <c r="IA111" s="14">
        <v>99</v>
      </c>
      <c r="IB111" s="14" t="s">
        <v>137</v>
      </c>
      <c r="IC111" s="14"/>
      <c r="ID111" s="14">
        <v>4</v>
      </c>
      <c r="IE111" s="13" t="s">
        <v>158</v>
      </c>
    </row>
    <row r="112" spans="1:238" s="13" customFormat="1" ht="31.5">
      <c r="A112" s="52">
        <v>100</v>
      </c>
      <c r="B112" s="61" t="s">
        <v>154</v>
      </c>
      <c r="C112" s="52"/>
      <c r="D112" s="63"/>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5"/>
      <c r="HZ112" s="14"/>
      <c r="IA112" s="14">
        <v>100</v>
      </c>
      <c r="IB112" s="14" t="s">
        <v>154</v>
      </c>
      <c r="IC112" s="14"/>
      <c r="ID112" s="14"/>
    </row>
    <row r="113" spans="1:239" s="13" customFormat="1" ht="31.5">
      <c r="A113" s="52">
        <v>101</v>
      </c>
      <c r="B113" s="61" t="s">
        <v>138</v>
      </c>
      <c r="C113" s="52"/>
      <c r="D113" s="47">
        <v>5</v>
      </c>
      <c r="E113" s="48" t="s">
        <v>157</v>
      </c>
      <c r="F113" s="49">
        <v>269</v>
      </c>
      <c r="G113" s="53"/>
      <c r="H113" s="53"/>
      <c r="I113" s="54" t="s">
        <v>33</v>
      </c>
      <c r="J113" s="55">
        <f t="shared" si="4"/>
        <v>1</v>
      </c>
      <c r="K113" s="53" t="s">
        <v>34</v>
      </c>
      <c r="L113" s="53" t="s">
        <v>4</v>
      </c>
      <c r="M113" s="56"/>
      <c r="N113" s="57"/>
      <c r="O113" s="57"/>
      <c r="P113" s="58"/>
      <c r="Q113" s="57"/>
      <c r="R113" s="57"/>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0">
        <f t="shared" si="5"/>
        <v>1345</v>
      </c>
      <c r="BB113" s="59">
        <f t="shared" si="6"/>
        <v>1345</v>
      </c>
      <c r="BC113" s="51" t="str">
        <f t="shared" si="7"/>
        <v>INR  One Thousand Three Hundred &amp; Forty Five  Only</v>
      </c>
      <c r="HZ113" s="14"/>
      <c r="IA113" s="14">
        <v>101</v>
      </c>
      <c r="IB113" s="14" t="s">
        <v>138</v>
      </c>
      <c r="IC113" s="14"/>
      <c r="ID113" s="14">
        <v>5</v>
      </c>
      <c r="IE113" s="13" t="s">
        <v>157</v>
      </c>
    </row>
    <row r="114" spans="1:239" s="13" customFormat="1" ht="15.75">
      <c r="A114" s="52">
        <v>102</v>
      </c>
      <c r="B114" s="61" t="s">
        <v>139</v>
      </c>
      <c r="C114" s="52"/>
      <c r="D114" s="47">
        <v>5</v>
      </c>
      <c r="E114" s="48" t="s">
        <v>157</v>
      </c>
      <c r="F114" s="49">
        <v>81</v>
      </c>
      <c r="G114" s="53"/>
      <c r="H114" s="53"/>
      <c r="I114" s="54" t="s">
        <v>33</v>
      </c>
      <c r="J114" s="55">
        <f t="shared" si="4"/>
        <v>1</v>
      </c>
      <c r="K114" s="53" t="s">
        <v>34</v>
      </c>
      <c r="L114" s="53" t="s">
        <v>4</v>
      </c>
      <c r="M114" s="56"/>
      <c r="N114" s="57"/>
      <c r="O114" s="57"/>
      <c r="P114" s="58"/>
      <c r="Q114" s="57"/>
      <c r="R114" s="57"/>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0">
        <f t="shared" si="5"/>
        <v>405</v>
      </c>
      <c r="BB114" s="59">
        <f t="shared" si="6"/>
        <v>405</v>
      </c>
      <c r="BC114" s="51" t="str">
        <f t="shared" si="7"/>
        <v>INR  Four Hundred &amp; Five  Only</v>
      </c>
      <c r="HZ114" s="14"/>
      <c r="IA114" s="14">
        <v>102</v>
      </c>
      <c r="IB114" s="14" t="s">
        <v>139</v>
      </c>
      <c r="IC114" s="14"/>
      <c r="ID114" s="14">
        <v>5</v>
      </c>
      <c r="IE114" s="13" t="s">
        <v>157</v>
      </c>
    </row>
    <row r="115" spans="1:239" s="13" customFormat="1" ht="15.75">
      <c r="A115" s="52">
        <v>103</v>
      </c>
      <c r="B115" s="61" t="s">
        <v>140</v>
      </c>
      <c r="C115" s="52"/>
      <c r="D115" s="47">
        <v>5</v>
      </c>
      <c r="E115" s="48" t="s">
        <v>157</v>
      </c>
      <c r="F115" s="49">
        <v>76</v>
      </c>
      <c r="G115" s="53"/>
      <c r="H115" s="53"/>
      <c r="I115" s="54" t="s">
        <v>33</v>
      </c>
      <c r="J115" s="55">
        <f t="shared" si="4"/>
        <v>1</v>
      </c>
      <c r="K115" s="53" t="s">
        <v>34</v>
      </c>
      <c r="L115" s="53" t="s">
        <v>4</v>
      </c>
      <c r="M115" s="56"/>
      <c r="N115" s="57"/>
      <c r="O115" s="57"/>
      <c r="P115" s="58"/>
      <c r="Q115" s="57"/>
      <c r="R115" s="57"/>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0">
        <f t="shared" si="5"/>
        <v>380</v>
      </c>
      <c r="BB115" s="59">
        <f t="shared" si="6"/>
        <v>380</v>
      </c>
      <c r="BC115" s="51" t="str">
        <f t="shared" si="7"/>
        <v>INR  Three Hundred &amp; Eighty  Only</v>
      </c>
      <c r="HZ115" s="14"/>
      <c r="IA115" s="14">
        <v>103</v>
      </c>
      <c r="IB115" s="14" t="s">
        <v>140</v>
      </c>
      <c r="IC115" s="14"/>
      <c r="ID115" s="14">
        <v>5</v>
      </c>
      <c r="IE115" s="13" t="s">
        <v>157</v>
      </c>
    </row>
    <row r="116" spans="1:239" s="13" customFormat="1" ht="15.75">
      <c r="A116" s="52">
        <v>104</v>
      </c>
      <c r="B116" s="61" t="s">
        <v>141</v>
      </c>
      <c r="C116" s="52"/>
      <c r="D116" s="47">
        <v>5</v>
      </c>
      <c r="E116" s="48" t="s">
        <v>157</v>
      </c>
      <c r="F116" s="49">
        <v>68</v>
      </c>
      <c r="G116" s="53"/>
      <c r="H116" s="53"/>
      <c r="I116" s="54" t="s">
        <v>33</v>
      </c>
      <c r="J116" s="55">
        <f t="shared" si="4"/>
        <v>1</v>
      </c>
      <c r="K116" s="53" t="s">
        <v>34</v>
      </c>
      <c r="L116" s="53" t="s">
        <v>4</v>
      </c>
      <c r="M116" s="56"/>
      <c r="N116" s="57"/>
      <c r="O116" s="57"/>
      <c r="P116" s="58"/>
      <c r="Q116" s="57"/>
      <c r="R116" s="57"/>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0">
        <f t="shared" si="5"/>
        <v>340</v>
      </c>
      <c r="BB116" s="59">
        <f t="shared" si="6"/>
        <v>340</v>
      </c>
      <c r="BC116" s="51" t="str">
        <f t="shared" si="7"/>
        <v>INR  Three Hundred &amp; Forty  Only</v>
      </c>
      <c r="HZ116" s="14"/>
      <c r="IA116" s="14">
        <v>104</v>
      </c>
      <c r="IB116" s="14" t="s">
        <v>141</v>
      </c>
      <c r="IC116" s="14"/>
      <c r="ID116" s="14">
        <v>5</v>
      </c>
      <c r="IE116" s="13" t="s">
        <v>157</v>
      </c>
    </row>
    <row r="117" spans="1:239" s="13" customFormat="1" ht="47.25">
      <c r="A117" s="52">
        <v>105</v>
      </c>
      <c r="B117" s="61" t="s">
        <v>142</v>
      </c>
      <c r="C117" s="52"/>
      <c r="D117" s="47">
        <v>3</v>
      </c>
      <c r="E117" s="48" t="s">
        <v>158</v>
      </c>
      <c r="F117" s="49">
        <v>69</v>
      </c>
      <c r="G117" s="53"/>
      <c r="H117" s="53"/>
      <c r="I117" s="54" t="s">
        <v>33</v>
      </c>
      <c r="J117" s="55">
        <f t="shared" si="4"/>
        <v>1</v>
      </c>
      <c r="K117" s="53" t="s">
        <v>34</v>
      </c>
      <c r="L117" s="53" t="s">
        <v>4</v>
      </c>
      <c r="M117" s="56"/>
      <c r="N117" s="57"/>
      <c r="O117" s="57"/>
      <c r="P117" s="58"/>
      <c r="Q117" s="57"/>
      <c r="R117" s="57"/>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0">
        <f t="shared" si="5"/>
        <v>207</v>
      </c>
      <c r="BB117" s="59">
        <f t="shared" si="6"/>
        <v>207</v>
      </c>
      <c r="BC117" s="51" t="str">
        <f t="shared" si="7"/>
        <v>INR  Two Hundred &amp; Seven  Only</v>
      </c>
      <c r="HZ117" s="14"/>
      <c r="IA117" s="14">
        <v>105</v>
      </c>
      <c r="IB117" s="14" t="s">
        <v>142</v>
      </c>
      <c r="IC117" s="14"/>
      <c r="ID117" s="14">
        <v>3</v>
      </c>
      <c r="IE117" s="13" t="s">
        <v>158</v>
      </c>
    </row>
    <row r="118" spans="1:239" s="13" customFormat="1" ht="47.25">
      <c r="A118" s="52">
        <v>106</v>
      </c>
      <c r="B118" s="61" t="s">
        <v>155</v>
      </c>
      <c r="C118" s="52"/>
      <c r="D118" s="47">
        <v>10</v>
      </c>
      <c r="E118" s="48" t="s">
        <v>157</v>
      </c>
      <c r="F118" s="49">
        <v>7</v>
      </c>
      <c r="G118" s="53"/>
      <c r="H118" s="53"/>
      <c r="I118" s="54" t="s">
        <v>33</v>
      </c>
      <c r="J118" s="55">
        <f t="shared" si="4"/>
        <v>1</v>
      </c>
      <c r="K118" s="53" t="s">
        <v>34</v>
      </c>
      <c r="L118" s="53" t="s">
        <v>4</v>
      </c>
      <c r="M118" s="56"/>
      <c r="N118" s="57"/>
      <c r="O118" s="57"/>
      <c r="P118" s="58"/>
      <c r="Q118" s="57"/>
      <c r="R118" s="57"/>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0">
        <f t="shared" si="5"/>
        <v>70</v>
      </c>
      <c r="BB118" s="59">
        <f t="shared" si="6"/>
        <v>70</v>
      </c>
      <c r="BC118" s="51" t="str">
        <f t="shared" si="7"/>
        <v>INR  Seventy Only</v>
      </c>
      <c r="HZ118" s="14"/>
      <c r="IA118" s="14">
        <v>106</v>
      </c>
      <c r="IB118" s="14" t="s">
        <v>155</v>
      </c>
      <c r="IC118" s="14"/>
      <c r="ID118" s="14">
        <v>10</v>
      </c>
      <c r="IE118" s="13" t="s">
        <v>157</v>
      </c>
    </row>
    <row r="119" spans="1:239" s="13" customFormat="1" ht="47.25">
      <c r="A119" s="52">
        <v>107</v>
      </c>
      <c r="B119" s="61" t="s">
        <v>143</v>
      </c>
      <c r="C119" s="52"/>
      <c r="D119" s="47">
        <v>20</v>
      </c>
      <c r="E119" s="48" t="s">
        <v>157</v>
      </c>
      <c r="F119" s="49">
        <v>4</v>
      </c>
      <c r="G119" s="53"/>
      <c r="H119" s="53"/>
      <c r="I119" s="54" t="s">
        <v>33</v>
      </c>
      <c r="J119" s="55">
        <f t="shared" si="4"/>
        <v>1</v>
      </c>
      <c r="K119" s="53" t="s">
        <v>34</v>
      </c>
      <c r="L119" s="53" t="s">
        <v>4</v>
      </c>
      <c r="M119" s="56"/>
      <c r="N119" s="57"/>
      <c r="O119" s="57"/>
      <c r="P119" s="58"/>
      <c r="Q119" s="57"/>
      <c r="R119" s="57"/>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0">
        <f t="shared" si="5"/>
        <v>80</v>
      </c>
      <c r="BB119" s="59">
        <f t="shared" si="6"/>
        <v>80</v>
      </c>
      <c r="BC119" s="51" t="str">
        <f t="shared" si="7"/>
        <v>INR  Eighty Only</v>
      </c>
      <c r="HZ119" s="14"/>
      <c r="IA119" s="14">
        <v>107</v>
      </c>
      <c r="IB119" s="14" t="s">
        <v>143</v>
      </c>
      <c r="IC119" s="14"/>
      <c r="ID119" s="14">
        <v>20</v>
      </c>
      <c r="IE119" s="13" t="s">
        <v>157</v>
      </c>
    </row>
    <row r="120" spans="1:239" s="13" customFormat="1" ht="31.5">
      <c r="A120" s="52">
        <v>108</v>
      </c>
      <c r="B120" s="61" t="s">
        <v>144</v>
      </c>
      <c r="C120" s="52"/>
      <c r="D120" s="47">
        <v>300</v>
      </c>
      <c r="E120" s="48" t="s">
        <v>163</v>
      </c>
      <c r="F120" s="49">
        <v>19</v>
      </c>
      <c r="G120" s="53"/>
      <c r="H120" s="53"/>
      <c r="I120" s="54" t="s">
        <v>33</v>
      </c>
      <c r="J120" s="55">
        <f t="shared" si="4"/>
        <v>1</v>
      </c>
      <c r="K120" s="53" t="s">
        <v>34</v>
      </c>
      <c r="L120" s="53" t="s">
        <v>4</v>
      </c>
      <c r="M120" s="56"/>
      <c r="N120" s="57"/>
      <c r="O120" s="57"/>
      <c r="P120" s="58"/>
      <c r="Q120" s="57"/>
      <c r="R120" s="57"/>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0">
        <f t="shared" si="5"/>
        <v>5700</v>
      </c>
      <c r="BB120" s="59">
        <f t="shared" si="6"/>
        <v>5700</v>
      </c>
      <c r="BC120" s="51" t="str">
        <f t="shared" si="7"/>
        <v>INR  Five Thousand Seven Hundred    Only</v>
      </c>
      <c r="HZ120" s="14"/>
      <c r="IA120" s="14">
        <v>108</v>
      </c>
      <c r="IB120" s="14" t="s">
        <v>144</v>
      </c>
      <c r="IC120" s="14"/>
      <c r="ID120" s="14">
        <v>300</v>
      </c>
      <c r="IE120" s="13" t="s">
        <v>163</v>
      </c>
    </row>
    <row r="121" spans="1:239" s="13" customFormat="1" ht="31.5">
      <c r="A121" s="52">
        <v>109</v>
      </c>
      <c r="B121" s="61" t="s">
        <v>145</v>
      </c>
      <c r="C121" s="52"/>
      <c r="D121" s="47">
        <v>4</v>
      </c>
      <c r="E121" s="48" t="s">
        <v>158</v>
      </c>
      <c r="F121" s="49">
        <v>89</v>
      </c>
      <c r="G121" s="53"/>
      <c r="H121" s="53"/>
      <c r="I121" s="54" t="s">
        <v>33</v>
      </c>
      <c r="J121" s="55">
        <f t="shared" si="4"/>
        <v>1</v>
      </c>
      <c r="K121" s="53" t="s">
        <v>34</v>
      </c>
      <c r="L121" s="53" t="s">
        <v>4</v>
      </c>
      <c r="M121" s="56"/>
      <c r="N121" s="57"/>
      <c r="O121" s="57"/>
      <c r="P121" s="58"/>
      <c r="Q121" s="57"/>
      <c r="R121" s="57"/>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0">
        <f t="shared" si="5"/>
        <v>356</v>
      </c>
      <c r="BB121" s="59">
        <f t="shared" si="6"/>
        <v>356</v>
      </c>
      <c r="BC121" s="51" t="str">
        <f t="shared" si="7"/>
        <v>INR  Three Hundred &amp; Fifty Six  Only</v>
      </c>
      <c r="HZ121" s="14"/>
      <c r="IA121" s="14">
        <v>109</v>
      </c>
      <c r="IB121" s="14" t="s">
        <v>145</v>
      </c>
      <c r="IC121" s="14"/>
      <c r="ID121" s="14">
        <v>4</v>
      </c>
      <c r="IE121" s="13" t="s">
        <v>158</v>
      </c>
    </row>
    <row r="122" spans="1:239" s="13" customFormat="1" ht="31.5">
      <c r="A122" s="52">
        <v>110</v>
      </c>
      <c r="B122" s="61" t="s">
        <v>146</v>
      </c>
      <c r="C122" s="52"/>
      <c r="D122" s="47">
        <v>1</v>
      </c>
      <c r="E122" s="48" t="s">
        <v>159</v>
      </c>
      <c r="F122" s="49">
        <v>4476</v>
      </c>
      <c r="G122" s="53"/>
      <c r="H122" s="53"/>
      <c r="I122" s="54" t="s">
        <v>33</v>
      </c>
      <c r="J122" s="55">
        <f t="shared" si="4"/>
        <v>1</v>
      </c>
      <c r="K122" s="53" t="s">
        <v>34</v>
      </c>
      <c r="L122" s="53" t="s">
        <v>4</v>
      </c>
      <c r="M122" s="56"/>
      <c r="N122" s="57"/>
      <c r="O122" s="57"/>
      <c r="P122" s="58"/>
      <c r="Q122" s="57"/>
      <c r="R122" s="57"/>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0">
        <f t="shared" si="5"/>
        <v>4476</v>
      </c>
      <c r="BB122" s="59">
        <f t="shared" si="6"/>
        <v>4476</v>
      </c>
      <c r="BC122" s="51" t="str">
        <f t="shared" si="7"/>
        <v>INR  Four Thousand Four Hundred &amp; Seventy Six  Only</v>
      </c>
      <c r="HZ122" s="14"/>
      <c r="IA122" s="14">
        <v>110</v>
      </c>
      <c r="IB122" s="14" t="s">
        <v>146</v>
      </c>
      <c r="IC122" s="14"/>
      <c r="ID122" s="14">
        <v>1</v>
      </c>
      <c r="IE122" s="13" t="s">
        <v>159</v>
      </c>
    </row>
    <row r="123" spans="1:237" ht="37.5">
      <c r="A123" s="20" t="s">
        <v>35</v>
      </c>
      <c r="B123" s="24"/>
      <c r="C123" s="25"/>
      <c r="D123" s="29"/>
      <c r="E123" s="29"/>
      <c r="F123" s="29"/>
      <c r="G123" s="29"/>
      <c r="H123" s="30"/>
      <c r="I123" s="30"/>
      <c r="J123" s="30"/>
      <c r="K123" s="30"/>
      <c r="L123" s="31"/>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3">
        <f>SUM(BA14:BA122)</f>
        <v>903387</v>
      </c>
      <c r="BB123" s="34" t="e">
        <f>SUM(#REF!)</f>
        <v>#REF!</v>
      </c>
      <c r="BC123" s="35" t="str">
        <f>SpellNumber(L123,BA123)</f>
        <v>  Nine Lakh Three Thousand Three Hundred &amp; Eighty Seven  Only</v>
      </c>
      <c r="IA123" s="3" t="s">
        <v>35</v>
      </c>
      <c r="IC123" s="3">
        <v>29911889</v>
      </c>
    </row>
    <row r="124" spans="1:237" ht="36.75" customHeight="1">
      <c r="A124" s="19" t="s">
        <v>36</v>
      </c>
      <c r="B124" s="26"/>
      <c r="C124" s="27"/>
      <c r="D124" s="36"/>
      <c r="E124" s="37" t="s">
        <v>41</v>
      </c>
      <c r="F124" s="28"/>
      <c r="G124" s="38"/>
      <c r="H124" s="39"/>
      <c r="I124" s="39"/>
      <c r="J124" s="39"/>
      <c r="K124" s="40"/>
      <c r="L124" s="41"/>
      <c r="M124" s="4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43">
        <f>IF(ISBLANK(F124),0,IF(E124="Excess (+)",ROUND(BA123+(BA123*F124),2),IF(E124="Less (-)",ROUND(BA123+(BA123*F124*(-1)),2),IF(E124="At Par",BA123,0))))</f>
        <v>0</v>
      </c>
      <c r="BB124" s="44">
        <f>ROUND(BA124,0)</f>
        <v>0</v>
      </c>
      <c r="BC124" s="45" t="str">
        <f>SpellNumber($E$2,BB124)</f>
        <v>INR Zero Only</v>
      </c>
      <c r="IA124" s="3" t="s">
        <v>36</v>
      </c>
      <c r="IC124" s="3" t="s">
        <v>46</v>
      </c>
    </row>
    <row r="125" spans="1:237" ht="33.75" customHeight="1">
      <c r="A125" s="17" t="s">
        <v>37</v>
      </c>
      <c r="B125" s="17"/>
      <c r="C125" s="66" t="str">
        <f>BC124</f>
        <v>INR Zero Only</v>
      </c>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8"/>
      <c r="IA125" s="3" t="s">
        <v>37</v>
      </c>
      <c r="IC125" s="3" t="s">
        <v>45</v>
      </c>
    </row>
  </sheetData>
  <sheetProtection password="D850" sheet="1"/>
  <autoFilter ref="A11:BC125"/>
  <mergeCells count="27">
    <mergeCell ref="D95:BC95"/>
    <mergeCell ref="D101:BC101"/>
    <mergeCell ref="D112:BC112"/>
    <mergeCell ref="D65:BC65"/>
    <mergeCell ref="D67:BC67"/>
    <mergeCell ref="D72:BC72"/>
    <mergeCell ref="D76:BC76"/>
    <mergeCell ref="D79:BC79"/>
    <mergeCell ref="D89:BC89"/>
    <mergeCell ref="D55:BC55"/>
    <mergeCell ref="D58:BC58"/>
    <mergeCell ref="D62:BC62"/>
    <mergeCell ref="A9:BC9"/>
    <mergeCell ref="D13:BC13"/>
    <mergeCell ref="D16:BC16"/>
    <mergeCell ref="D18:BC18"/>
    <mergeCell ref="D25:BC25"/>
    <mergeCell ref="D30:BC30"/>
    <mergeCell ref="C125:BC125"/>
    <mergeCell ref="A1:L1"/>
    <mergeCell ref="A4:BC4"/>
    <mergeCell ref="A5:BC5"/>
    <mergeCell ref="A6:BC6"/>
    <mergeCell ref="A7:BC7"/>
    <mergeCell ref="B8:BC8"/>
    <mergeCell ref="D36:BC36"/>
    <mergeCell ref="D47:BC47"/>
  </mergeCells>
  <dataValidations count="20">
    <dataValidation type="list" allowBlank="1" showErrorMessage="1" sqref="E124">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4">
      <formula1>0</formula1>
      <formula2>99.9</formula2>
    </dataValidation>
    <dataValidation type="list" allowBlank="1" showErrorMessage="1" sqref="K14:K15 K17 K19:K24 K26:K29 K31:K35 K37:K46 K48:K54 K56:K57 K59:K61 K63:K64 K66 K68:K71 K73:K75 K77:K78 K80:K88 K90:K94 K96:K100 K102:K111 K113:K122">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list" allowBlank="1" showInputMessage="1" showErrorMessage="1" sqref="L12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2 L121">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4">
      <formula1>IF(E124="Select",-1,IF(E124="At Par",0,0))</formula1>
      <formula2>IF(E124="Select",-1,IF(E124="At Par",0,0.99))</formula2>
    </dataValidation>
    <dataValidation type="decimal" allowBlank="1" showInputMessage="1" showErrorMessage="1" promptTitle="Rate Entry" prompt="Please enter the Basic Price in Rupees for this item. " errorTitle="Invaid Entry" error="Only Numeric Values are allowed. " sqref="G14:H15 G17:H17 G19:H24 G26:H29 G31:H35 G37:H46 G48:H54 G56:H57 G59:H61 G63:H64 G66:H66 G68:H71 G73:H75 G77:H78 G80:H88 G90:H94 G96:H100 G102:H111 G113:H122">
      <formula1>0</formula1>
      <formula2>999999999999999</formula2>
    </dataValidation>
    <dataValidation allowBlank="1" showInputMessage="1" showErrorMessage="1" promptTitle="Addition / Deduction" prompt="Please Choose the correct One" sqref="J14:J15 J17 J19:J24 J26:J29 J31:J35 J37:J46 J48:J54 J56:J57 J59:J61 J63:J64 J66 J68:J71 J73:J75 J77:J78 J80:J88 J90:J94 J96:J100 J102:J111 J113:J122"/>
    <dataValidation type="list" showErrorMessage="1" sqref="I14:I15 I17 I19:I24 I26:I29 I31:I35 I37:I46 I48:I54 I56:I57 I59:I61 I63:I64 I66 I68:I71 I73:I75 I77:I78 I80:I88 I90:I94 I96:I100 I102:I111 I113:I122">
      <formula1>"Excess(+),Less(-)"</formula1>
    </dataValidation>
    <dataValidation type="decimal" allowBlank="1" showInputMessage="1" showErrorMessage="1" promptTitle="Rate Entry" prompt="Please enter the Other Taxes2 in Rupees for this item. " errorTitle="Invaid Entry" error="Only Numeric Values are allowed. " sqref="N14:O15 N17:O17 N19:O24 N26:O29 N31:O35 N37:O46 N48:O54 N56:O57 N59:O61 N63:O64 N66:O66 N68:O71 N73:O75 N77:O78 N80:O88 N90:O94 N96:O100 N102:O111 N113:O1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 R19:R24 R26:R29 R31:R35 R37:R46 R48:R54 R56:R57 R59:R61 R63:R64 R66 R68:R71 R73:R75 R77:R78 R80:R88 R90:R94 R96:R100 R102:R111 R113:R1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 Q19:Q24 Q26:Q29 Q31:Q35 Q37:Q46 Q48:Q54 Q56:Q57 Q59:Q61 Q63:Q64 Q66 Q68:Q71 Q73:Q75 Q77:Q78 Q80:Q88 Q90:Q94 Q96:Q100 Q102:Q111 Q113:Q1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 M19:M24 M26:M29 M31:M35 M37:M46 M48:M54 M56:M57 M59:M61 M63:M64 M66 M68:M71 M73:M75 M77:M78 M80:M88 M90:M94 M96:M100 M102:M111 M113:M122">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5 D17 D19:D24 D26:D29 D31:D35 D37:D46 D48:D54 D56:D57 D59:D61 D63:D64 D66 D68:D71 D73:D75 D77:D78 D80:D88 D90:D94 D96:D100 D102:D111 D113:D12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5 F17 F19:F24 F26:F29 F31:F35 F37:F46 F48:F54 F56:F57 F59:F61 F63:F64 F66 F68:F71 F73:F75 F77:F78 F80:F88 F90:F94 F96:F100 F102:F111 F113:F122">
      <formula1>0</formula1>
      <formula2>999999999999999</formula2>
    </dataValidation>
    <dataValidation allowBlank="1" showInputMessage="1" showErrorMessage="1" promptTitle="Itemcode/Make" prompt="Please enter text" sqref="C13:C14"/>
    <dataValidation type="list" allowBlank="1" showErrorMessage="1" sqref="D13 D95 D16 D18 D25 D30 D36 D47 D55 D58 D62 D65 D67 D72 D76 D79 D89 D101 D112">
      <formula1>"Partial Conversion,Full Conversion"</formula1>
      <formula2>0</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77" t="s">
        <v>38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2023-11-21T10:23:57Z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