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<sst xmlns="http://schemas.openxmlformats.org/spreadsheetml/2006/main" count="414" uniqueCount="138">
  <si>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</si>
  <si>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</si>
  <si>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</si>
  <si>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</si>
  <si>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</si>
  <si>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</si>
  <si>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</si>
  <si>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</si>
  <si>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</si>
  <si>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</si>
  <si>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</si>
  <si>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</si>
  <si>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</si>
  <si>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</si>
  <si>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</si>
  <si>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</si>
  <si>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</si>
  <si>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</si>
  <si>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</si>
  <si>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</si>
  <si>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</si>
  <si>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</si>
  <si>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</si>
  <si>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</si>
  <si>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</si>
  <si>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</si>
  <si>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</si>
  <si>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</si>
  <si>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</si>
  <si>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</si>
  <si>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</si>
  <si>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</si>
  <si>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</si>
  <si>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</si>
  <si>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</si>
  <si>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</si>
  <si>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</si>
  <si>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</si>
  <si>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</si>
  <si>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</si>
  <si>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</si>
  <si>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</si>
  <si>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</si>
  <si>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</si>
  <si>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</si>
  <si>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</si>
  <si>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</si>
  <si>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</si>
  <si>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</si>
  <si>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</si>
  <si>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</si>
  <si>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</si>
  <si>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</si>
  <si>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</si>
  <si>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</si>
  <si>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</si>
  <si>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</si>
  <si>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</si>
  <si>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</si>
  <si>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</si>
  <si>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</si>
  <si>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</si>
  <si>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</si>
  <si>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</si>
  <si>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</si>
  <si>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</si>
  <si>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</si>
  <si>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</si>
  <si>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</si>
  <si>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</si>
  <si>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</si>
  <si>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</si>
  <si>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</si>
  <si>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</si>
  <si>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</si>
  <si>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</si>
  <si>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</si>
  <si>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</si>
  <si>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</si>
  <si>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</si>
  <si>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</si>
  <si>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</si>
  <si>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</si>
  <si>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</si>
  <si>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</si>
  <si>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</si>
  <si>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</si>
  <si>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</si>
  <si>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</si>
  <si>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</si>
  <si>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</si>
  <si>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</si>
  <si>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</si>
  <si>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</si>
  <si>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</si>
  <si>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Mtr</t>
  </si>
  <si>
    <t>Supplying, laying/ fixing, testing and commissioning of following nominal sizes of chilled/condenser water piping  i/c fabrication of bends / elbows, tees, reducers etc) inside the building on surface / underground (with necessary clamps, vibration isolators PUF/wooden block and fittings but excluding valves, strainers, gauges etc) with brick masonry support for underground and  MS angle/channel support  for exposed surface with adequately supported on rigid supports duly painted/buried in ground excavation and refilling etc as per specifications and as required complete in all respect.                                                                                                                                                                                                                                                      Note:- The Pipes of sizes 150mm &amp; below shall be M.S. ‘C’ class as per IS : 1239 and pipes size above 150mm shall be welded black steel pipe heavy class as per IS: 3589, from minimum 6.35mm thick M.S. Sheet for pipes upto 350 mm dia. and from minimum 7.0mm thick MS sheet for pipes of 400 mm dia and above complete as required.</t>
  </si>
  <si>
    <t>150 mm</t>
  </si>
  <si>
    <t xml:space="preserve">200 mm </t>
  </si>
  <si>
    <t xml:space="preserve">250 mm </t>
  </si>
  <si>
    <t xml:space="preserve">350 mm </t>
  </si>
  <si>
    <t>Supplying, fixing, testing and commissioning of following BUTTERFLY VALVE (MANUAL) with C I body SS Disc, Nitrile Rubber Seal &amp; O Ring PN 16 pressure rating with hand lever operated upto 150mm and gear operated above 200 mm for chilled water/hot eater circulation as specified  duly insulated to the same (Thermocole/PUF/XLPE etc) as existing  specifications as the connected piping and adequately supported as per specifications complete as required.</t>
  </si>
  <si>
    <t xml:space="preserve">150 mm </t>
  </si>
  <si>
    <t xml:space="preserve">Supplying &amp; fixing insulation on existing MS 'C' class pipe over exposed surface/underground of following sizes with 50 mm thick upto 150mm pipe  and 75mm thick above 150mm pipe fire retardant thermocole ( polystrene) moulded pipe section of density 20 kg/cu.m after a thick coat of cold setting adhesive (CPRX compound) , 500g polythene faced hessain cloth, wiremesh, sand-cement plaster &amp;  painting two or more coat to give even shade after applying one coat of ordinary paint etc complete as required.  </t>
  </si>
  <si>
    <t>150 mm (50 mm thick insulation)</t>
  </si>
  <si>
    <t>200 mm (75 mm thick insulation)</t>
  </si>
  <si>
    <t>250 mm (75 mm thick insulation)</t>
  </si>
  <si>
    <t>350 mm (75 mm thick insulation)</t>
  </si>
  <si>
    <t>Cutting and dismantling of damaged and defective MS'C' class pipe of size as mentioned below (exposed over the surface/ underground ) i/c shifting the same to sectional store or desired location i/c cartage complete as equired..</t>
  </si>
  <si>
    <t>125 mm to 200 mm dia</t>
  </si>
  <si>
    <t>Cutting &amp; dismantling of damaged and defective insulation, removing the thermocole , nitrile, PUF insulation or cladding from chilled water MS pipe line of size mentioned below  including hessian cloth, wire mesh, sand, cement, plaster, cleaning of pipe and shifting  the waste material outside the premises of I.I.T. K. campus or desired location as reqd..</t>
  </si>
  <si>
    <t>250 mm to 400 mm dia.</t>
  </si>
  <si>
    <t>Cutting &amp; dismantling of condenser / chilled water pipe line with grinder/welding machine/gas cutter for drain out the water from supply and return pipe line and making good after leakage repairing i/c re-filling of water in  pipe line size from 20 mm to 400 mm dia including isolation of defective pipeline, valve operation, testing &amp; commissioning etc as required.</t>
  </si>
  <si>
    <t>Providing and fixing in position the industrial type pressure gauges with gun metal / brass valve, MS Nipple, socket etc complete as required.</t>
  </si>
  <si>
    <t>Providing &amp; fixing in position the mercury in glass industrial type thermometers complete as required.</t>
  </si>
  <si>
    <t>Providing &amp; fixing in position of  SS ball valve of following size  with compatible to proportioning Copper/MS  pipe  i/c all necessary accessories, support /hangers, including old dismantling if any complete as reqd.</t>
  </si>
  <si>
    <t>20 mm</t>
  </si>
  <si>
    <t>25 mm</t>
  </si>
  <si>
    <t>Excavating trenches of required width for pipes, cables, etc including excavation for sockets, and dressing of sides, ramming of bottoms, depth upto 1.5 m, including getting out the excavated soil, and then returning the soil as required,in layers not exceeding 20 cm in depth, including consolidating each deposited layer by ramming, watering, etc. and disposing of surplus excavated soil as directed, within a lead of 50 m.</t>
  </si>
  <si>
    <t>Pipes, cables, etc exceeding 300 mm dia.but not exceeding 600 mm dia.</t>
  </si>
  <si>
    <t>Extra for excavating trenches for pipes, cables etc. in all kinds of soil for depth exceeding 1.5 m, but not exceeding 3 m. (Rate is over corresponding basic item for depth upto 1.5 metre).</t>
  </si>
  <si>
    <t>Brick on edge flooring with bricks of class designation 75 i/c cement slurry etc complete in cement mortar with F.P.S bricks 1:6 (1 cement:6 coarse sand.)</t>
  </si>
  <si>
    <t>Providing and laying in position cement concrete of specified grade excluding the cost of centering and shuttering - All work up to plinth level :</t>
  </si>
  <si>
    <t xml:space="preserve">1:3:6 (1 Cement : 3 coarse sand (zone-III) derived from natural sources : 6 graded stone aggregate 40 mm nominal size derived from natural sources) </t>
  </si>
  <si>
    <t>Demolishing brick work i/c stacking of serviceable mat. within 50 mtrs lead. In cement mortar.</t>
  </si>
  <si>
    <t>Brick work with common burnt clay modular bricks of class designation 7.5 in foundation and plinth in:</t>
  </si>
  <si>
    <t>Cement mortar 1:4 (1 cement : 4 coarse sand)</t>
  </si>
  <si>
    <t>20 mm cement plaster on rough side of single or half brick wall of mix</t>
  </si>
  <si>
    <t>Cutting road and making good the same i/c supply of extra quantities of materials i.e. egg., mooram screening, red bajri and labour req.Bituminious portion.</t>
  </si>
  <si>
    <t>Making a brick masonry chambers following size in side with first class designation brick work in cement mortar 1:6 coarse sand duly plastered  with frame of angle iron 35x35 x5 mm &amp; top cover with 2 mm thick ms sheet fixed with handle i/c two coat painting as specified design complete as required.</t>
  </si>
  <si>
    <t>1500 x1000x 1200 mm</t>
  </si>
  <si>
    <t>Job</t>
  </si>
  <si>
    <t>sqm</t>
  </si>
  <si>
    <t xml:space="preserve">cum </t>
  </si>
  <si>
    <t>Cum</t>
  </si>
  <si>
    <t>Name of Work: SITC of chilled water line and associated works for the construction of Faculty Annexe building.</t>
  </si>
  <si>
    <t>NIT No:  EandM/23/06/2023-1</t>
  </si>
  <si>
    <t>Tender Inviting Authority: DOIP,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</si>
</sst>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Cambri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rgb="FF000000"/>
      <name val="Cambri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25" fillId="0" borderId="16" xfId="55" applyFont="1" applyFill="1" applyBorder="1" applyAlignment="1">
      <alignment horizontal="justify" vertical="top" wrapText="1"/>
      <protection/>
    </xf>
    <xf numFmtId="0" fontId="25" fillId="0" borderId="16" xfId="55" applyFont="1" applyFill="1" applyBorder="1" applyAlignment="1">
      <alignment horizontal="center" vertical="top" wrapText="1"/>
      <protection/>
    </xf>
    <xf numFmtId="4" fontId="63" fillId="0" borderId="16" xfId="55" applyNumberFormat="1" applyFont="1" applyFill="1" applyBorder="1" applyAlignment="1">
      <alignment horizontal="center" vertical="top" shrinkToFit="1"/>
      <protection/>
    </xf>
    <xf numFmtId="2" fontId="63" fillId="0" borderId="16" xfId="55" applyNumberFormat="1" applyFont="1" applyFill="1" applyBorder="1" applyAlignment="1">
      <alignment horizontal="center" vertical="top" shrinkToFit="1"/>
      <protection/>
    </xf>
    <xf numFmtId="0" fontId="4" fillId="0" borderId="16" xfId="56" applyNumberFormat="1" applyFont="1" applyFill="1" applyBorder="1" applyAlignment="1">
      <alignment horizontal="center" vertical="top" wrapText="1"/>
      <protection/>
    </xf>
    <xf numFmtId="0" fontId="14" fillId="0" borderId="13" xfId="59" applyNumberFormat="1" applyFont="1" applyFill="1" applyBorder="1" applyAlignment="1">
      <alignment horizontal="center"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6"/>
  <sheetViews>
    <sheetView showGridLines="0" zoomScale="75" zoomScaleNormal="75" zoomScalePageLayoutView="0" workbookViewId="0" topLeftCell="A1">
      <selection activeCell="F55" sqref="F55"/>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137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135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136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1">
        <v>7</v>
      </c>
      <c r="BB12" s="61">
        <v>54</v>
      </c>
      <c r="BC12" s="61">
        <v>8</v>
      </c>
      <c r="IE12" s="18"/>
      <c r="IF12" s="18"/>
      <c r="IG12" s="18"/>
      <c r="IH12" s="18"/>
      <c r="II12" s="18"/>
    </row>
    <row r="13" spans="1:243" s="17" customFormat="1" ht="18">
      <c r="A13" s="61">
        <v>1</v>
      </c>
      <c r="B13" s="62" t="s">
        <v>72</v>
      </c>
      <c r="C13" s="60"/>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72</v>
      </c>
      <c r="IE13" s="18"/>
      <c r="IF13" s="18"/>
      <c r="IG13" s="18"/>
      <c r="IH13" s="18"/>
      <c r="II13" s="18"/>
    </row>
    <row r="14" spans="1:243" s="22" customFormat="1" ht="313.5">
      <c r="A14" s="58">
        <v>1.01</v>
      </c>
      <c r="B14" s="63" t="s">
        <v>96</v>
      </c>
      <c r="C14" s="39" t="s">
        <v>53</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22">
        <v>1.01</v>
      </c>
      <c r="IB14" s="22" t="s">
        <v>96</v>
      </c>
      <c r="IC14" s="22" t="s">
        <v>53</v>
      </c>
      <c r="IE14" s="23"/>
      <c r="IF14" s="23" t="s">
        <v>34</v>
      </c>
      <c r="IG14" s="23" t="s">
        <v>35</v>
      </c>
      <c r="IH14" s="23">
        <v>10</v>
      </c>
      <c r="II14" s="23" t="s">
        <v>36</v>
      </c>
    </row>
    <row r="15" spans="1:243" s="22" customFormat="1" ht="42.75">
      <c r="A15" s="67">
        <v>1.02</v>
      </c>
      <c r="B15" s="63" t="s">
        <v>97</v>
      </c>
      <c r="C15" s="39" t="s">
        <v>54</v>
      </c>
      <c r="D15" s="66">
        <v>45</v>
      </c>
      <c r="E15" s="64" t="s">
        <v>95</v>
      </c>
      <c r="F15" s="65">
        <v>3163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total_amount_ba($B$2,$D$2,D15,F15,J15,K15,M15)</f>
        <v>142335</v>
      </c>
      <c r="BB15" s="53">
        <f>BA15+SUM(N15:AZ15)</f>
        <v>142335</v>
      </c>
      <c r="BC15" s="50" t="str">
        <f>SpellNumber(L15,BB15)</f>
        <v>INR  One Lakh Forty Two Thousand Three Hundred &amp; Thirty Five  Only</v>
      </c>
      <c r="IA15" s="22">
        <v>1.02</v>
      </c>
      <c r="IB15" s="22" t="s">
        <v>97</v>
      </c>
      <c r="IC15" s="22" t="s">
        <v>54</v>
      </c>
      <c r="ID15" s="22">
        <v>45</v>
      </c>
      <c r="IE15" s="23" t="s">
        <v>95</v>
      </c>
      <c r="IF15" s="23" t="s">
        <v>40</v>
      </c>
      <c r="IG15" s="23" t="s">
        <v>35</v>
      </c>
      <c r="IH15" s="23">
        <v>123.223</v>
      </c>
      <c r="II15" s="23" t="s">
        <v>37</v>
      </c>
    </row>
    <row r="16" spans="1:243" s="22" customFormat="1" ht="28.5">
      <c r="A16" s="58">
        <v>1.03</v>
      </c>
      <c r="B16" s="63" t="s">
        <v>98</v>
      </c>
      <c r="C16" s="39" t="s">
        <v>55</v>
      </c>
      <c r="D16" s="66">
        <v>2</v>
      </c>
      <c r="E16" s="64" t="s">
        <v>95</v>
      </c>
      <c r="F16" s="65">
        <v>4823</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2"/>
      <c r="BA16" s="42">
        <f>total_amount_ba($B$2,$D$2,D16,F16,J16,K16,M16)</f>
        <v>9646</v>
      </c>
      <c r="BB16" s="53">
        <f>BA16+SUM(N16:AZ16)</f>
        <v>9646</v>
      </c>
      <c r="BC16" s="50" t="str">
        <f>SpellNumber(L16,BB16)</f>
        <v>INR  Nine Thousand Six Hundred &amp; Forty Six  Only</v>
      </c>
      <c r="IA16" s="22">
        <v>1.03</v>
      </c>
      <c r="IB16" s="22" t="s">
        <v>98</v>
      </c>
      <c r="IC16" s="22" t="s">
        <v>55</v>
      </c>
      <c r="ID16" s="22">
        <v>2</v>
      </c>
      <c r="IE16" s="23" t="s">
        <v>95</v>
      </c>
      <c r="IF16" s="23" t="s">
        <v>41</v>
      </c>
      <c r="IG16" s="23" t="s">
        <v>42</v>
      </c>
      <c r="IH16" s="23">
        <v>213</v>
      </c>
      <c r="II16" s="23" t="s">
        <v>37</v>
      </c>
    </row>
    <row r="17" spans="1:243" s="22" customFormat="1" ht="42.75">
      <c r="A17" s="67">
        <v>1.04</v>
      </c>
      <c r="B17" s="63" t="s">
        <v>99</v>
      </c>
      <c r="C17" s="39" t="s">
        <v>61</v>
      </c>
      <c r="D17" s="66">
        <v>174</v>
      </c>
      <c r="E17" s="64" t="s">
        <v>95</v>
      </c>
      <c r="F17" s="65">
        <v>5871</v>
      </c>
      <c r="G17" s="40"/>
      <c r="H17" s="24"/>
      <c r="I17" s="47" t="s">
        <v>38</v>
      </c>
      <c r="J17" s="48">
        <f aca="true" t="shared" si="0" ref="J17:J53">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 aca="true" t="shared" si="1" ref="BA17:BA53">total_amount_ba($B$2,$D$2,D17,F17,J17,K17,M17)</f>
        <v>1021554</v>
      </c>
      <c r="BB17" s="53">
        <f aca="true" t="shared" si="2" ref="BB17:BB53">BA17+SUM(N17:AZ17)</f>
        <v>1021554</v>
      </c>
      <c r="BC17" s="50" t="str">
        <f aca="true" t="shared" si="3" ref="BC17:BC53">SpellNumber(L17,BB17)</f>
        <v>INR  Ten Lakh Twenty One Thousand Five Hundred &amp; Fifty Four  Only</v>
      </c>
      <c r="IA17" s="22">
        <v>1.04</v>
      </c>
      <c r="IB17" s="22" t="s">
        <v>99</v>
      </c>
      <c r="IC17" s="22" t="s">
        <v>61</v>
      </c>
      <c r="ID17" s="22">
        <v>174</v>
      </c>
      <c r="IE17" s="23" t="s">
        <v>95</v>
      </c>
      <c r="IF17" s="23"/>
      <c r="IG17" s="23"/>
      <c r="IH17" s="23"/>
      <c r="II17" s="23"/>
    </row>
    <row r="18" spans="1:243" s="22" customFormat="1" ht="144.75" customHeight="1">
      <c r="A18" s="58">
        <v>1.05</v>
      </c>
      <c r="B18" s="63" t="s">
        <v>100</v>
      </c>
      <c r="C18" s="39" t="s">
        <v>56</v>
      </c>
      <c r="D18" s="66">
        <v>6</v>
      </c>
      <c r="E18" s="64" t="s">
        <v>95</v>
      </c>
      <c r="F18" s="65">
        <v>7884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2"/>
      <c r="BA18" s="42">
        <f t="shared" si="1"/>
        <v>47304</v>
      </c>
      <c r="BB18" s="53">
        <f t="shared" si="2"/>
        <v>47304</v>
      </c>
      <c r="BC18" s="50" t="str">
        <f t="shared" si="3"/>
        <v>INR  Forty Seven Thousand Three Hundred &amp; Four  Only</v>
      </c>
      <c r="IA18" s="22">
        <v>1.05</v>
      </c>
      <c r="IB18" s="59" t="s">
        <v>100</v>
      </c>
      <c r="IC18" s="22" t="s">
        <v>56</v>
      </c>
      <c r="ID18" s="22">
        <v>6</v>
      </c>
      <c r="IE18" s="23" t="s">
        <v>95</v>
      </c>
      <c r="IF18" s="23"/>
      <c r="IG18" s="23"/>
      <c r="IH18" s="23"/>
      <c r="II18" s="23"/>
    </row>
    <row r="19" spans="1:243" s="22" customFormat="1" ht="171">
      <c r="A19" s="67">
        <v>1.06</v>
      </c>
      <c r="B19" s="63" t="s">
        <v>101</v>
      </c>
      <c r="C19" s="39" t="s">
        <v>62</v>
      </c>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c r="IA19" s="22">
        <v>1.06</v>
      </c>
      <c r="IB19" s="22" t="s">
        <v>101</v>
      </c>
      <c r="IC19" s="22" t="s">
        <v>62</v>
      </c>
      <c r="IE19" s="23"/>
      <c r="IF19" s="23"/>
      <c r="IG19" s="23"/>
      <c r="IH19" s="23"/>
      <c r="II19" s="23"/>
    </row>
    <row r="20" spans="1:243" s="22" customFormat="1" ht="188.25" customHeight="1">
      <c r="A20" s="58">
        <v>1.07</v>
      </c>
      <c r="B20" s="63" t="s">
        <v>102</v>
      </c>
      <c r="C20" s="39" t="s">
        <v>63</v>
      </c>
      <c r="D20" s="66">
        <v>4</v>
      </c>
      <c r="E20" s="64" t="s">
        <v>37</v>
      </c>
      <c r="F20" s="65">
        <v>7876</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2"/>
      <c r="BA20" s="42">
        <f t="shared" si="1"/>
        <v>31504</v>
      </c>
      <c r="BB20" s="53">
        <f t="shared" si="2"/>
        <v>31504</v>
      </c>
      <c r="BC20" s="50" t="str">
        <f t="shared" si="3"/>
        <v>INR  Thirty One Thousand Five Hundred &amp; Four  Only</v>
      </c>
      <c r="IA20" s="22">
        <v>1.07</v>
      </c>
      <c r="IB20" s="59" t="s">
        <v>102</v>
      </c>
      <c r="IC20" s="22" t="s">
        <v>63</v>
      </c>
      <c r="ID20" s="22">
        <v>4</v>
      </c>
      <c r="IE20" s="23" t="s">
        <v>37</v>
      </c>
      <c r="IF20" s="23"/>
      <c r="IG20" s="23"/>
      <c r="IH20" s="23"/>
      <c r="II20" s="23"/>
    </row>
    <row r="21" spans="1:243" s="22" customFormat="1" ht="30.75" customHeight="1">
      <c r="A21" s="67">
        <v>1.08</v>
      </c>
      <c r="B21" s="63" t="s">
        <v>99</v>
      </c>
      <c r="C21" s="39" t="s">
        <v>57</v>
      </c>
      <c r="D21" s="66">
        <v>2</v>
      </c>
      <c r="E21" s="64" t="s">
        <v>37</v>
      </c>
      <c r="F21" s="65">
        <v>31271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62542</v>
      </c>
      <c r="BB21" s="53">
        <f t="shared" si="2"/>
        <v>62542</v>
      </c>
      <c r="BC21" s="50" t="str">
        <f t="shared" si="3"/>
        <v>INR  Sixty Two Thousand Five Hundred &amp; Forty Two  Only</v>
      </c>
      <c r="IA21" s="22">
        <v>1.08</v>
      </c>
      <c r="IB21" s="22" t="s">
        <v>99</v>
      </c>
      <c r="IC21" s="22" t="s">
        <v>57</v>
      </c>
      <c r="ID21" s="22">
        <v>2</v>
      </c>
      <c r="IE21" s="23" t="s">
        <v>37</v>
      </c>
      <c r="IF21" s="23" t="s">
        <v>34</v>
      </c>
      <c r="IG21" s="23" t="s">
        <v>43</v>
      </c>
      <c r="IH21" s="23">
        <v>10</v>
      </c>
      <c r="II21" s="23" t="s">
        <v>37</v>
      </c>
    </row>
    <row r="22" spans="1:243" s="22" customFormat="1" ht="199.5">
      <c r="A22" s="58">
        <v>1.09</v>
      </c>
      <c r="B22" s="63" t="s">
        <v>103</v>
      </c>
      <c r="C22" s="39" t="s">
        <v>64</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22">
        <v>1.09</v>
      </c>
      <c r="IB22" s="22" t="s">
        <v>103</v>
      </c>
      <c r="IC22" s="22" t="s">
        <v>64</v>
      </c>
      <c r="IE22" s="23"/>
      <c r="IF22" s="23" t="s">
        <v>40</v>
      </c>
      <c r="IG22" s="23" t="s">
        <v>35</v>
      </c>
      <c r="IH22" s="23">
        <v>123.223</v>
      </c>
      <c r="II22" s="23" t="s">
        <v>37</v>
      </c>
    </row>
    <row r="23" spans="1:243" s="22" customFormat="1" ht="28.5">
      <c r="A23" s="67">
        <v>1.1</v>
      </c>
      <c r="B23" s="63" t="s">
        <v>104</v>
      </c>
      <c r="C23" s="39" t="s">
        <v>58</v>
      </c>
      <c r="D23" s="66">
        <v>45</v>
      </c>
      <c r="E23" s="64" t="s">
        <v>95</v>
      </c>
      <c r="F23" s="65">
        <v>633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28485</v>
      </c>
      <c r="BB23" s="53">
        <f t="shared" si="2"/>
        <v>28485</v>
      </c>
      <c r="BC23" s="50" t="str">
        <f t="shared" si="3"/>
        <v>INR  Twenty Eight Thousand Four Hundred &amp; Eighty Five  Only</v>
      </c>
      <c r="IA23" s="22">
        <v>1.1</v>
      </c>
      <c r="IB23" s="22" t="s">
        <v>104</v>
      </c>
      <c r="IC23" s="22" t="s">
        <v>58</v>
      </c>
      <c r="ID23" s="22">
        <v>45</v>
      </c>
      <c r="IE23" s="23" t="s">
        <v>95</v>
      </c>
      <c r="IF23" s="23" t="s">
        <v>44</v>
      </c>
      <c r="IG23" s="23" t="s">
        <v>45</v>
      </c>
      <c r="IH23" s="23">
        <v>10</v>
      </c>
      <c r="II23" s="23" t="s">
        <v>37</v>
      </c>
    </row>
    <row r="24" spans="1:243" s="22" customFormat="1" ht="28.5">
      <c r="A24" s="58">
        <v>1.11</v>
      </c>
      <c r="B24" s="63" t="s">
        <v>105</v>
      </c>
      <c r="C24" s="39" t="s">
        <v>65</v>
      </c>
      <c r="D24" s="66">
        <v>2</v>
      </c>
      <c r="E24" s="64" t="s">
        <v>95</v>
      </c>
      <c r="F24" s="65">
        <v>1333</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 t="shared" si="1"/>
        <v>2666</v>
      </c>
      <c r="BB24" s="53">
        <f t="shared" si="2"/>
        <v>2666</v>
      </c>
      <c r="BC24" s="50" t="str">
        <f t="shared" si="3"/>
        <v>INR  Two Thousand Six Hundred &amp; Sixty Six  Only</v>
      </c>
      <c r="IA24" s="22">
        <v>1.11</v>
      </c>
      <c r="IB24" s="22" t="s">
        <v>105</v>
      </c>
      <c r="IC24" s="22" t="s">
        <v>65</v>
      </c>
      <c r="ID24" s="22">
        <v>2</v>
      </c>
      <c r="IE24" s="23" t="s">
        <v>95</v>
      </c>
      <c r="IF24" s="23"/>
      <c r="IG24" s="23"/>
      <c r="IH24" s="23"/>
      <c r="II24" s="23"/>
    </row>
    <row r="25" spans="1:243" s="22" customFormat="1" ht="42.75">
      <c r="A25" s="67">
        <v>1.12</v>
      </c>
      <c r="B25" s="63" t="s">
        <v>106</v>
      </c>
      <c r="C25" s="39" t="s">
        <v>66</v>
      </c>
      <c r="D25" s="66">
        <v>174</v>
      </c>
      <c r="E25" s="64" t="s">
        <v>95</v>
      </c>
      <c r="F25" s="65">
        <v>1565</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2"/>
      <c r="BA25" s="42">
        <f t="shared" si="1"/>
        <v>272310</v>
      </c>
      <c r="BB25" s="53">
        <f t="shared" si="2"/>
        <v>272310</v>
      </c>
      <c r="BC25" s="50" t="str">
        <f t="shared" si="3"/>
        <v>INR  Two Lakh Seventy Two Thousand Three Hundred &amp; Ten  Only</v>
      </c>
      <c r="IA25" s="22">
        <v>1.12</v>
      </c>
      <c r="IB25" s="22" t="s">
        <v>106</v>
      </c>
      <c r="IC25" s="22" t="s">
        <v>66</v>
      </c>
      <c r="ID25" s="22">
        <v>174</v>
      </c>
      <c r="IE25" s="23" t="s">
        <v>95</v>
      </c>
      <c r="IF25" s="23"/>
      <c r="IG25" s="23"/>
      <c r="IH25" s="23"/>
      <c r="II25" s="23"/>
    </row>
    <row r="26" spans="1:243" s="22" customFormat="1" ht="28.5">
      <c r="A26" s="58">
        <v>1.13</v>
      </c>
      <c r="B26" s="63" t="s">
        <v>107</v>
      </c>
      <c r="C26" s="39" t="s">
        <v>67</v>
      </c>
      <c r="D26" s="66">
        <v>6</v>
      </c>
      <c r="E26" s="64" t="s">
        <v>95</v>
      </c>
      <c r="F26" s="65">
        <v>2174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 t="shared" si="1"/>
        <v>13044</v>
      </c>
      <c r="BB26" s="53">
        <f t="shared" si="2"/>
        <v>13044</v>
      </c>
      <c r="BC26" s="50" t="str">
        <f t="shared" si="3"/>
        <v>INR  Thirteen Thousand  &amp;Forty Four  Only</v>
      </c>
      <c r="IA26" s="22">
        <v>1.13</v>
      </c>
      <c r="IB26" s="22" t="s">
        <v>107</v>
      </c>
      <c r="IC26" s="22" t="s">
        <v>67</v>
      </c>
      <c r="ID26" s="22">
        <v>6</v>
      </c>
      <c r="IE26" s="23" t="s">
        <v>95</v>
      </c>
      <c r="IF26" s="23"/>
      <c r="IG26" s="23"/>
      <c r="IH26" s="23"/>
      <c r="II26" s="23"/>
    </row>
    <row r="27" spans="1:243" s="22" customFormat="1" ht="85.5">
      <c r="A27" s="67">
        <v>1.14</v>
      </c>
      <c r="B27" s="63" t="s">
        <v>108</v>
      </c>
      <c r="C27" s="39" t="s">
        <v>68</v>
      </c>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1"/>
      <c r="IA27" s="22">
        <v>1.14</v>
      </c>
      <c r="IB27" s="22" t="s">
        <v>108</v>
      </c>
      <c r="IC27" s="22" t="s">
        <v>68</v>
      </c>
      <c r="IE27" s="23"/>
      <c r="IF27" s="23"/>
      <c r="IG27" s="23"/>
      <c r="IH27" s="23"/>
      <c r="II27" s="23"/>
    </row>
    <row r="28" spans="1:243" s="22" customFormat="1" ht="28.5">
      <c r="A28" s="58">
        <v>1.15</v>
      </c>
      <c r="B28" s="63" t="s">
        <v>109</v>
      </c>
      <c r="C28" s="39" t="s">
        <v>69</v>
      </c>
      <c r="D28" s="66">
        <v>4</v>
      </c>
      <c r="E28" s="64" t="s">
        <v>95</v>
      </c>
      <c r="F28" s="65">
        <v>260</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 t="shared" si="1"/>
        <v>1040</v>
      </c>
      <c r="BB28" s="53">
        <f t="shared" si="2"/>
        <v>1040</v>
      </c>
      <c r="BC28" s="50" t="str">
        <f t="shared" si="3"/>
        <v>INR  One Thousand  &amp;Forty  Only</v>
      </c>
      <c r="IA28" s="22">
        <v>1.15</v>
      </c>
      <c r="IB28" s="22" t="s">
        <v>109</v>
      </c>
      <c r="IC28" s="22" t="s">
        <v>69</v>
      </c>
      <c r="ID28" s="22">
        <v>4</v>
      </c>
      <c r="IE28" s="23" t="s">
        <v>95</v>
      </c>
      <c r="IF28" s="23"/>
      <c r="IG28" s="23"/>
      <c r="IH28" s="23"/>
      <c r="II28" s="23"/>
    </row>
    <row r="29" spans="1:243" s="22" customFormat="1" ht="128.25">
      <c r="A29" s="67">
        <v>1.16</v>
      </c>
      <c r="B29" s="63" t="s">
        <v>110</v>
      </c>
      <c r="C29" s="39" t="s">
        <v>70</v>
      </c>
      <c r="D29" s="69"/>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22">
        <v>1.16</v>
      </c>
      <c r="IB29" s="22" t="s">
        <v>110</v>
      </c>
      <c r="IC29" s="22" t="s">
        <v>70</v>
      </c>
      <c r="IE29" s="23"/>
      <c r="IF29" s="23"/>
      <c r="IG29" s="23"/>
      <c r="IH29" s="23"/>
      <c r="II29" s="23"/>
    </row>
    <row r="30" spans="1:243" s="22" customFormat="1" ht="28.5">
      <c r="A30" s="58">
        <v>1.17</v>
      </c>
      <c r="B30" s="63" t="s">
        <v>109</v>
      </c>
      <c r="C30" s="39" t="s">
        <v>71</v>
      </c>
      <c r="D30" s="66">
        <v>4</v>
      </c>
      <c r="E30" s="64" t="s">
        <v>95</v>
      </c>
      <c r="F30" s="65">
        <v>318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2"/>
      <c r="BA30" s="42">
        <f t="shared" si="1"/>
        <v>1272</v>
      </c>
      <c r="BB30" s="53">
        <f t="shared" si="2"/>
        <v>1272</v>
      </c>
      <c r="BC30" s="50" t="str">
        <f t="shared" si="3"/>
        <v>INR  One Thousand Two Hundred &amp; Seventy Two  Only</v>
      </c>
      <c r="IA30" s="22">
        <v>1.17</v>
      </c>
      <c r="IB30" s="22" t="s">
        <v>109</v>
      </c>
      <c r="IC30" s="22" t="s">
        <v>71</v>
      </c>
      <c r="ID30" s="22">
        <v>4</v>
      </c>
      <c r="IE30" s="23" t="s">
        <v>95</v>
      </c>
      <c r="IF30" s="23"/>
      <c r="IG30" s="23"/>
      <c r="IH30" s="23"/>
      <c r="II30" s="23"/>
    </row>
    <row r="31" spans="1:243" s="22" customFormat="1" ht="28.5">
      <c r="A31" s="67">
        <v>1.18</v>
      </c>
      <c r="B31" s="63" t="s">
        <v>111</v>
      </c>
      <c r="C31" s="39" t="s">
        <v>59</v>
      </c>
      <c r="D31" s="66">
        <v>2</v>
      </c>
      <c r="E31" s="64" t="s">
        <v>95</v>
      </c>
      <c r="F31" s="65">
        <v>393</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2"/>
      <c r="BA31" s="42">
        <f t="shared" si="1"/>
        <v>786</v>
      </c>
      <c r="BB31" s="53">
        <f t="shared" si="2"/>
        <v>786</v>
      </c>
      <c r="BC31" s="50" t="str">
        <f t="shared" si="3"/>
        <v>INR  Seven Hundred &amp; Eighty Six  Only</v>
      </c>
      <c r="IA31" s="22">
        <v>1.18</v>
      </c>
      <c r="IB31" s="22" t="s">
        <v>111</v>
      </c>
      <c r="IC31" s="22" t="s">
        <v>59</v>
      </c>
      <c r="ID31" s="22">
        <v>2</v>
      </c>
      <c r="IE31" s="23" t="s">
        <v>95</v>
      </c>
      <c r="IF31" s="23"/>
      <c r="IG31" s="23"/>
      <c r="IH31" s="23"/>
      <c r="II31" s="23"/>
    </row>
    <row r="32" spans="1:243" s="22" customFormat="1" ht="142.5">
      <c r="A32" s="58">
        <v>1.19</v>
      </c>
      <c r="B32" s="63" t="s">
        <v>112</v>
      </c>
      <c r="C32" s="39" t="s">
        <v>73</v>
      </c>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1"/>
      <c r="IA32" s="22">
        <v>1.19</v>
      </c>
      <c r="IB32" s="22" t="s">
        <v>112</v>
      </c>
      <c r="IC32" s="22" t="s">
        <v>73</v>
      </c>
      <c r="IE32" s="23"/>
      <c r="IF32" s="23"/>
      <c r="IG32" s="23"/>
      <c r="IH32" s="23"/>
      <c r="II32" s="23"/>
    </row>
    <row r="33" spans="1:243" s="22" customFormat="1" ht="28.5">
      <c r="A33" s="67">
        <v>1.2</v>
      </c>
      <c r="B33" s="63" t="s">
        <v>109</v>
      </c>
      <c r="C33" s="39" t="s">
        <v>74</v>
      </c>
      <c r="D33" s="66">
        <v>1</v>
      </c>
      <c r="E33" s="64" t="s">
        <v>131</v>
      </c>
      <c r="F33" s="65">
        <v>2427</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2"/>
      <c r="BA33" s="42">
        <f t="shared" si="1"/>
        <v>2427</v>
      </c>
      <c r="BB33" s="53">
        <f t="shared" si="2"/>
        <v>2427</v>
      </c>
      <c r="BC33" s="50" t="str">
        <f t="shared" si="3"/>
        <v>INR  Two Thousand Four Hundred &amp; Twenty Seven  Only</v>
      </c>
      <c r="IA33" s="22">
        <v>1.2</v>
      </c>
      <c r="IB33" s="22" t="s">
        <v>109</v>
      </c>
      <c r="IC33" s="22" t="s">
        <v>74</v>
      </c>
      <c r="ID33" s="22">
        <v>1</v>
      </c>
      <c r="IE33" s="23" t="s">
        <v>131</v>
      </c>
      <c r="IF33" s="23"/>
      <c r="IG33" s="23"/>
      <c r="IH33" s="23"/>
      <c r="II33" s="23"/>
    </row>
    <row r="34" spans="1:243" s="22" customFormat="1" ht="28.5">
      <c r="A34" s="58">
        <v>1.21</v>
      </c>
      <c r="B34" s="63" t="s">
        <v>111</v>
      </c>
      <c r="C34" s="39" t="s">
        <v>75</v>
      </c>
      <c r="D34" s="66">
        <v>1</v>
      </c>
      <c r="E34" s="64" t="s">
        <v>131</v>
      </c>
      <c r="F34" s="65">
        <v>4342</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2"/>
      <c r="BA34" s="42">
        <f t="shared" si="1"/>
        <v>4342</v>
      </c>
      <c r="BB34" s="53">
        <f t="shared" si="2"/>
        <v>4342</v>
      </c>
      <c r="BC34" s="50" t="str">
        <f t="shared" si="3"/>
        <v>INR  Four Thousand Three Hundred &amp; Forty Two  Only</v>
      </c>
      <c r="IA34" s="22">
        <v>1.21</v>
      </c>
      <c r="IB34" s="22" t="s">
        <v>111</v>
      </c>
      <c r="IC34" s="22" t="s">
        <v>75</v>
      </c>
      <c r="ID34" s="22">
        <v>1</v>
      </c>
      <c r="IE34" s="23" t="s">
        <v>131</v>
      </c>
      <c r="IF34" s="23"/>
      <c r="IG34" s="23"/>
      <c r="IH34" s="23"/>
      <c r="II34" s="23"/>
    </row>
    <row r="35" spans="1:243" s="22" customFormat="1" ht="57">
      <c r="A35" s="67">
        <v>1.22</v>
      </c>
      <c r="B35" s="63" t="s">
        <v>113</v>
      </c>
      <c r="C35" s="39" t="s">
        <v>76</v>
      </c>
      <c r="D35" s="66">
        <v>4</v>
      </c>
      <c r="E35" s="64" t="s">
        <v>37</v>
      </c>
      <c r="F35" s="65">
        <v>1266</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2"/>
      <c r="BA35" s="42">
        <f t="shared" si="1"/>
        <v>5064</v>
      </c>
      <c r="BB35" s="53">
        <f t="shared" si="2"/>
        <v>5064</v>
      </c>
      <c r="BC35" s="50" t="str">
        <f t="shared" si="3"/>
        <v>INR  Five Thousand  &amp;Sixty Four  Only</v>
      </c>
      <c r="IA35" s="22">
        <v>1.22</v>
      </c>
      <c r="IB35" s="22" t="s">
        <v>113</v>
      </c>
      <c r="IC35" s="22" t="s">
        <v>76</v>
      </c>
      <c r="ID35" s="22">
        <v>4</v>
      </c>
      <c r="IE35" s="23" t="s">
        <v>37</v>
      </c>
      <c r="IF35" s="23"/>
      <c r="IG35" s="23"/>
      <c r="IH35" s="23"/>
      <c r="II35" s="23"/>
    </row>
    <row r="36" spans="1:243" s="22" customFormat="1" ht="42.75">
      <c r="A36" s="58">
        <v>1.23</v>
      </c>
      <c r="B36" s="63" t="s">
        <v>114</v>
      </c>
      <c r="C36" s="39" t="s">
        <v>77</v>
      </c>
      <c r="D36" s="66">
        <v>4</v>
      </c>
      <c r="E36" s="64" t="s">
        <v>37</v>
      </c>
      <c r="F36" s="65">
        <v>922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2"/>
      <c r="BA36" s="42">
        <f t="shared" si="1"/>
        <v>3688</v>
      </c>
      <c r="BB36" s="53">
        <f t="shared" si="2"/>
        <v>3688</v>
      </c>
      <c r="BC36" s="50" t="str">
        <f t="shared" si="3"/>
        <v>INR  Three Thousand Six Hundred &amp; Eighty Eight  Only</v>
      </c>
      <c r="IA36" s="22">
        <v>1.23</v>
      </c>
      <c r="IB36" s="22" t="s">
        <v>114</v>
      </c>
      <c r="IC36" s="22" t="s">
        <v>77</v>
      </c>
      <c r="ID36" s="22">
        <v>4</v>
      </c>
      <c r="IE36" s="23" t="s">
        <v>37</v>
      </c>
      <c r="IF36" s="23"/>
      <c r="IG36" s="23"/>
      <c r="IH36" s="23"/>
      <c r="II36" s="23"/>
    </row>
    <row r="37" spans="1:243" s="22" customFormat="1" ht="85.5">
      <c r="A37" s="67">
        <v>1.24</v>
      </c>
      <c r="B37" s="63" t="s">
        <v>115</v>
      </c>
      <c r="C37" s="39" t="s">
        <v>78</v>
      </c>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1"/>
      <c r="IA37" s="22">
        <v>1.24</v>
      </c>
      <c r="IB37" s="22" t="s">
        <v>115</v>
      </c>
      <c r="IC37" s="22" t="s">
        <v>78</v>
      </c>
      <c r="IE37" s="23"/>
      <c r="IF37" s="23"/>
      <c r="IG37" s="23"/>
      <c r="IH37" s="23"/>
      <c r="II37" s="23"/>
    </row>
    <row r="38" spans="1:243" s="22" customFormat="1" ht="28.5">
      <c r="A38" s="58">
        <v>1.25</v>
      </c>
      <c r="B38" s="63" t="s">
        <v>116</v>
      </c>
      <c r="C38" s="39" t="s">
        <v>79</v>
      </c>
      <c r="D38" s="66">
        <v>2</v>
      </c>
      <c r="E38" s="64" t="s">
        <v>37</v>
      </c>
      <c r="F38" s="65">
        <v>2222</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2"/>
      <c r="BA38" s="42">
        <f t="shared" si="1"/>
        <v>4444</v>
      </c>
      <c r="BB38" s="53">
        <f t="shared" si="2"/>
        <v>4444</v>
      </c>
      <c r="BC38" s="50" t="str">
        <f t="shared" si="3"/>
        <v>INR  Four Thousand Four Hundred &amp; Forty Four  Only</v>
      </c>
      <c r="IA38" s="22">
        <v>1.25</v>
      </c>
      <c r="IB38" s="22" t="s">
        <v>116</v>
      </c>
      <c r="IC38" s="22" t="s">
        <v>79</v>
      </c>
      <c r="ID38" s="22">
        <v>2</v>
      </c>
      <c r="IE38" s="23" t="s">
        <v>37</v>
      </c>
      <c r="IF38" s="23"/>
      <c r="IG38" s="23"/>
      <c r="IH38" s="23"/>
      <c r="II38" s="23"/>
    </row>
    <row r="39" spans="1:243" s="22" customFormat="1" ht="33.75" customHeight="1">
      <c r="A39" s="67">
        <v>1.26</v>
      </c>
      <c r="B39" s="63" t="s">
        <v>117</v>
      </c>
      <c r="C39" s="39" t="s">
        <v>80</v>
      </c>
      <c r="D39" s="66">
        <v>2</v>
      </c>
      <c r="E39" s="64" t="s">
        <v>37</v>
      </c>
      <c r="F39" s="65">
        <v>3087</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2"/>
      <c r="BA39" s="42">
        <f t="shared" si="1"/>
        <v>6174</v>
      </c>
      <c r="BB39" s="53">
        <f t="shared" si="2"/>
        <v>6174</v>
      </c>
      <c r="BC39" s="50" t="str">
        <f t="shared" si="3"/>
        <v>INR  Six Thousand One Hundred &amp; Seventy Four  Only</v>
      </c>
      <c r="IA39" s="22">
        <v>1.26</v>
      </c>
      <c r="IB39" s="22" t="s">
        <v>117</v>
      </c>
      <c r="IC39" s="22" t="s">
        <v>80</v>
      </c>
      <c r="ID39" s="22">
        <v>2</v>
      </c>
      <c r="IE39" s="23" t="s">
        <v>37</v>
      </c>
      <c r="IF39" s="23"/>
      <c r="IG39" s="23"/>
      <c r="IH39" s="23"/>
      <c r="II39" s="23"/>
    </row>
    <row r="40" spans="1:243" s="22" customFormat="1" ht="156.75">
      <c r="A40" s="58">
        <v>1.27</v>
      </c>
      <c r="B40" s="63" t="s">
        <v>118</v>
      </c>
      <c r="C40" s="39" t="s">
        <v>81</v>
      </c>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IA40" s="22">
        <v>1.27</v>
      </c>
      <c r="IB40" s="22" t="s">
        <v>118</v>
      </c>
      <c r="IC40" s="22" t="s">
        <v>81</v>
      </c>
      <c r="IE40" s="23"/>
      <c r="IF40" s="23"/>
      <c r="IG40" s="23"/>
      <c r="IH40" s="23"/>
      <c r="II40" s="23"/>
    </row>
    <row r="41" spans="1:243" s="22" customFormat="1" ht="28.5">
      <c r="A41" s="67">
        <v>1.28</v>
      </c>
      <c r="B41" s="63" t="s">
        <v>119</v>
      </c>
      <c r="C41" s="39" t="s">
        <v>82</v>
      </c>
      <c r="D41" s="66">
        <v>120</v>
      </c>
      <c r="E41" s="64" t="s">
        <v>95</v>
      </c>
      <c r="F41" s="65">
        <v>606</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2"/>
      <c r="BA41" s="42">
        <f t="shared" si="1"/>
        <v>72720</v>
      </c>
      <c r="BB41" s="53">
        <f t="shared" si="2"/>
        <v>72720</v>
      </c>
      <c r="BC41" s="50" t="str">
        <f t="shared" si="3"/>
        <v>INR  Seventy Two Thousand Seven Hundred &amp; Twenty  Only</v>
      </c>
      <c r="IA41" s="22">
        <v>1.28</v>
      </c>
      <c r="IB41" s="22" t="s">
        <v>119</v>
      </c>
      <c r="IC41" s="22" t="s">
        <v>82</v>
      </c>
      <c r="ID41" s="22">
        <v>120</v>
      </c>
      <c r="IE41" s="23" t="s">
        <v>95</v>
      </c>
      <c r="IF41" s="23"/>
      <c r="IG41" s="23"/>
      <c r="IH41" s="23"/>
      <c r="II41" s="23"/>
    </row>
    <row r="42" spans="1:243" s="22" customFormat="1" ht="71.25">
      <c r="A42" s="58">
        <v>1.29</v>
      </c>
      <c r="B42" s="63" t="s">
        <v>120</v>
      </c>
      <c r="C42" s="39" t="s">
        <v>83</v>
      </c>
      <c r="D42" s="66">
        <v>39.75</v>
      </c>
      <c r="E42" s="64" t="s">
        <v>95</v>
      </c>
      <c r="F42" s="65">
        <v>128</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2"/>
      <c r="BA42" s="42">
        <f t="shared" si="1"/>
        <v>5088</v>
      </c>
      <c r="BB42" s="53">
        <f t="shared" si="2"/>
        <v>5088</v>
      </c>
      <c r="BC42" s="50" t="str">
        <f t="shared" si="3"/>
        <v>INR  Five Thousand  &amp;Eighty Eight  Only</v>
      </c>
      <c r="IA42" s="22">
        <v>1.29</v>
      </c>
      <c r="IB42" s="22" t="s">
        <v>120</v>
      </c>
      <c r="IC42" s="22" t="s">
        <v>83</v>
      </c>
      <c r="ID42" s="22">
        <v>39.75</v>
      </c>
      <c r="IE42" s="23" t="s">
        <v>95</v>
      </c>
      <c r="IF42" s="23"/>
      <c r="IG42" s="23"/>
      <c r="IH42" s="23"/>
      <c r="II42" s="23"/>
    </row>
    <row r="43" spans="1:243" s="22" customFormat="1" ht="57">
      <c r="A43" s="67">
        <v>1.3</v>
      </c>
      <c r="B43" s="63" t="s">
        <v>121</v>
      </c>
      <c r="C43" s="39" t="s">
        <v>84</v>
      </c>
      <c r="D43" s="66">
        <v>30</v>
      </c>
      <c r="E43" s="64" t="s">
        <v>132</v>
      </c>
      <c r="F43" s="65">
        <v>807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2"/>
      <c r="BA43" s="42">
        <f t="shared" si="1"/>
        <v>24210</v>
      </c>
      <c r="BB43" s="53">
        <f t="shared" si="2"/>
        <v>24210</v>
      </c>
      <c r="BC43" s="50" t="str">
        <f t="shared" si="3"/>
        <v>INR  Twenty Four Thousand Two Hundred &amp; Ten  Only</v>
      </c>
      <c r="IA43" s="22">
        <v>1.3</v>
      </c>
      <c r="IB43" s="22" t="s">
        <v>121</v>
      </c>
      <c r="IC43" s="22" t="s">
        <v>84</v>
      </c>
      <c r="ID43" s="22">
        <v>30</v>
      </c>
      <c r="IE43" s="23" t="s">
        <v>132</v>
      </c>
      <c r="IF43" s="23"/>
      <c r="IG43" s="23"/>
      <c r="IH43" s="23"/>
      <c r="II43" s="23"/>
    </row>
    <row r="44" spans="1:243" s="22" customFormat="1" ht="57">
      <c r="A44" s="58">
        <v>1.31</v>
      </c>
      <c r="B44" s="63" t="s">
        <v>122</v>
      </c>
      <c r="C44" s="39" t="s">
        <v>85</v>
      </c>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1"/>
      <c r="IA44" s="22">
        <v>1.31</v>
      </c>
      <c r="IB44" s="22" t="s">
        <v>122</v>
      </c>
      <c r="IC44" s="22" t="s">
        <v>85</v>
      </c>
      <c r="IE44" s="23"/>
      <c r="IF44" s="23"/>
      <c r="IG44" s="23"/>
      <c r="IH44" s="23"/>
      <c r="II44" s="23"/>
    </row>
    <row r="45" spans="1:243" s="22" customFormat="1" ht="57">
      <c r="A45" s="67">
        <v>1.32</v>
      </c>
      <c r="B45" s="63" t="s">
        <v>123</v>
      </c>
      <c r="C45" s="39" t="s">
        <v>86</v>
      </c>
      <c r="D45" s="66">
        <v>8</v>
      </c>
      <c r="E45" s="64" t="s">
        <v>133</v>
      </c>
      <c r="F45" s="65">
        <v>5993</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2"/>
      <c r="BA45" s="42">
        <f t="shared" si="1"/>
        <v>47944</v>
      </c>
      <c r="BB45" s="53">
        <f t="shared" si="2"/>
        <v>47944</v>
      </c>
      <c r="BC45" s="50" t="str">
        <f t="shared" si="3"/>
        <v>INR  Forty Seven Thousand Nine Hundred &amp; Forty Four  Only</v>
      </c>
      <c r="IA45" s="22">
        <v>1.32</v>
      </c>
      <c r="IB45" s="22" t="s">
        <v>123</v>
      </c>
      <c r="IC45" s="22" t="s">
        <v>86</v>
      </c>
      <c r="ID45" s="22">
        <v>8</v>
      </c>
      <c r="IE45" s="23" t="s">
        <v>133</v>
      </c>
      <c r="IF45" s="23"/>
      <c r="IG45" s="23"/>
      <c r="IH45" s="23"/>
      <c r="II45" s="23"/>
    </row>
    <row r="46" spans="1:243" s="22" customFormat="1" ht="42.75">
      <c r="A46" s="58">
        <v>1.33</v>
      </c>
      <c r="B46" s="63" t="s">
        <v>124</v>
      </c>
      <c r="C46" s="39" t="s">
        <v>87</v>
      </c>
      <c r="D46" s="66">
        <v>8</v>
      </c>
      <c r="E46" s="64" t="s">
        <v>134</v>
      </c>
      <c r="F46" s="65">
        <v>1604</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2"/>
      <c r="BA46" s="42">
        <f t="shared" si="1"/>
        <v>12832</v>
      </c>
      <c r="BB46" s="53">
        <f t="shared" si="2"/>
        <v>12832</v>
      </c>
      <c r="BC46" s="50" t="str">
        <f t="shared" si="3"/>
        <v>INR  Twelve Thousand Eight Hundred &amp; Thirty Two  Only</v>
      </c>
      <c r="IA46" s="22">
        <v>1.33</v>
      </c>
      <c r="IB46" s="22" t="s">
        <v>124</v>
      </c>
      <c r="IC46" s="22" t="s">
        <v>87</v>
      </c>
      <c r="ID46" s="22">
        <v>8</v>
      </c>
      <c r="IE46" s="23" t="s">
        <v>134</v>
      </c>
      <c r="IF46" s="23"/>
      <c r="IG46" s="23"/>
      <c r="IH46" s="23"/>
      <c r="II46" s="23"/>
    </row>
    <row r="47" spans="1:243" s="22" customFormat="1" ht="42.75">
      <c r="A47" s="67">
        <v>1.34</v>
      </c>
      <c r="B47" s="63" t="s">
        <v>125</v>
      </c>
      <c r="C47" s="39" t="s">
        <v>88</v>
      </c>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1"/>
      <c r="IA47" s="22">
        <v>1.34</v>
      </c>
      <c r="IB47" s="22" t="s">
        <v>125</v>
      </c>
      <c r="IC47" s="22" t="s">
        <v>88</v>
      </c>
      <c r="IE47" s="23"/>
      <c r="IF47" s="23"/>
      <c r="IG47" s="23"/>
      <c r="IH47" s="23"/>
      <c r="II47" s="23"/>
    </row>
    <row r="48" spans="1:243" s="22" customFormat="1" ht="28.5">
      <c r="A48" s="58">
        <v>1.35</v>
      </c>
      <c r="B48" s="63" t="s">
        <v>126</v>
      </c>
      <c r="C48" s="39" t="s">
        <v>89</v>
      </c>
      <c r="D48" s="66">
        <v>25</v>
      </c>
      <c r="E48" s="64" t="s">
        <v>132</v>
      </c>
      <c r="F48" s="65">
        <v>498</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2"/>
      <c r="BA48" s="42">
        <f t="shared" si="1"/>
        <v>12450</v>
      </c>
      <c r="BB48" s="53">
        <f t="shared" si="2"/>
        <v>12450</v>
      </c>
      <c r="BC48" s="50" t="str">
        <f t="shared" si="3"/>
        <v>INR  Twelve Thousand Four Hundred &amp; Fifty  Only</v>
      </c>
      <c r="IA48" s="22">
        <v>1.35</v>
      </c>
      <c r="IB48" s="22" t="s">
        <v>126</v>
      </c>
      <c r="IC48" s="22" t="s">
        <v>89</v>
      </c>
      <c r="ID48" s="22">
        <v>25</v>
      </c>
      <c r="IE48" s="23" t="s">
        <v>132</v>
      </c>
      <c r="IF48" s="23"/>
      <c r="IG48" s="23"/>
      <c r="IH48" s="23"/>
      <c r="II48" s="23"/>
    </row>
    <row r="49" spans="1:243" s="22" customFormat="1" ht="28.5">
      <c r="A49" s="67">
        <v>1.36</v>
      </c>
      <c r="B49" s="63" t="s">
        <v>127</v>
      </c>
      <c r="C49" s="39" t="s">
        <v>90</v>
      </c>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1"/>
      <c r="IA49" s="22">
        <v>1.36</v>
      </c>
      <c r="IB49" s="22" t="s">
        <v>127</v>
      </c>
      <c r="IC49" s="22" t="s">
        <v>90</v>
      </c>
      <c r="IE49" s="23"/>
      <c r="IF49" s="23"/>
      <c r="IG49" s="23"/>
      <c r="IH49" s="23"/>
      <c r="II49" s="23"/>
    </row>
    <row r="50" spans="1:243" s="22" customFormat="1" ht="28.5">
      <c r="A50" s="58">
        <v>1.37</v>
      </c>
      <c r="B50" s="63" t="s">
        <v>126</v>
      </c>
      <c r="C50" s="39" t="s">
        <v>91</v>
      </c>
      <c r="D50" s="66">
        <v>9</v>
      </c>
      <c r="E50" s="64" t="s">
        <v>132</v>
      </c>
      <c r="F50" s="65">
        <v>385</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2"/>
      <c r="BA50" s="42">
        <f t="shared" si="1"/>
        <v>3465</v>
      </c>
      <c r="BB50" s="53">
        <f t="shared" si="2"/>
        <v>3465</v>
      </c>
      <c r="BC50" s="50" t="str">
        <f t="shared" si="3"/>
        <v>INR  Three Thousand Four Hundred &amp; Sixty Five  Only</v>
      </c>
      <c r="IA50" s="22">
        <v>1.37</v>
      </c>
      <c r="IB50" s="22" t="s">
        <v>126</v>
      </c>
      <c r="IC50" s="22" t="s">
        <v>91</v>
      </c>
      <c r="ID50" s="22">
        <v>9</v>
      </c>
      <c r="IE50" s="23" t="s">
        <v>132</v>
      </c>
      <c r="IF50" s="23"/>
      <c r="IG50" s="23"/>
      <c r="IH50" s="23"/>
      <c r="II50" s="23"/>
    </row>
    <row r="51" spans="1:243" s="22" customFormat="1" ht="57">
      <c r="A51" s="67">
        <v>1.38</v>
      </c>
      <c r="B51" s="63" t="s">
        <v>128</v>
      </c>
      <c r="C51" s="39" t="s">
        <v>92</v>
      </c>
      <c r="D51" s="66">
        <v>7</v>
      </c>
      <c r="E51" s="64" t="s">
        <v>134</v>
      </c>
      <c r="F51" s="65">
        <v>2212</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2"/>
      <c r="BA51" s="42">
        <f t="shared" si="1"/>
        <v>15484</v>
      </c>
      <c r="BB51" s="53">
        <f t="shared" si="2"/>
        <v>15484</v>
      </c>
      <c r="BC51" s="50" t="str">
        <f t="shared" si="3"/>
        <v>INR  Fifteen Thousand Four Hundred &amp; Eighty Four  Only</v>
      </c>
      <c r="IA51" s="22">
        <v>1.38</v>
      </c>
      <c r="IB51" s="22" t="s">
        <v>128</v>
      </c>
      <c r="IC51" s="22" t="s">
        <v>92</v>
      </c>
      <c r="ID51" s="22">
        <v>7</v>
      </c>
      <c r="IE51" s="23" t="s">
        <v>134</v>
      </c>
      <c r="IF51" s="23"/>
      <c r="IG51" s="23"/>
      <c r="IH51" s="23"/>
      <c r="II51" s="23"/>
    </row>
    <row r="52" spans="1:243" s="22" customFormat="1" ht="114">
      <c r="A52" s="58">
        <v>1.39</v>
      </c>
      <c r="B52" s="63" t="s">
        <v>129</v>
      </c>
      <c r="C52" s="39" t="s">
        <v>93</v>
      </c>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1"/>
      <c r="IA52" s="22">
        <v>1.39</v>
      </c>
      <c r="IB52" s="22" t="s">
        <v>129</v>
      </c>
      <c r="IC52" s="22" t="s">
        <v>93</v>
      </c>
      <c r="IE52" s="23"/>
      <c r="IF52" s="23"/>
      <c r="IG52" s="23"/>
      <c r="IH52" s="23"/>
      <c r="II52" s="23"/>
    </row>
    <row r="53" spans="1:243" s="22" customFormat="1" ht="28.5">
      <c r="A53" s="67">
        <v>1.4</v>
      </c>
      <c r="B53" s="63" t="s">
        <v>130</v>
      </c>
      <c r="C53" s="39" t="s">
        <v>94</v>
      </c>
      <c r="D53" s="66">
        <v>1</v>
      </c>
      <c r="E53" s="64" t="s">
        <v>131</v>
      </c>
      <c r="F53" s="65">
        <v>23024</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2"/>
      <c r="BA53" s="42">
        <f t="shared" si="1"/>
        <v>23024</v>
      </c>
      <c r="BB53" s="53">
        <f t="shared" si="2"/>
        <v>23024</v>
      </c>
      <c r="BC53" s="50" t="str">
        <f t="shared" si="3"/>
        <v>INR  Twenty Three Thousand  &amp;Twenty Four  Only</v>
      </c>
      <c r="IA53" s="22">
        <v>1.4</v>
      </c>
      <c r="IB53" s="22" t="s">
        <v>130</v>
      </c>
      <c r="IC53" s="22" t="s">
        <v>94</v>
      </c>
      <c r="ID53" s="22">
        <v>1</v>
      </c>
      <c r="IE53" s="23" t="s">
        <v>131</v>
      </c>
      <c r="IF53" s="23"/>
      <c r="IG53" s="23"/>
      <c r="IH53" s="23"/>
      <c r="II53" s="23"/>
    </row>
    <row r="54" spans="1:55" ht="42.75">
      <c r="A54" s="25" t="s">
        <v>46</v>
      </c>
      <c r="B54" s="26"/>
      <c r="C54" s="27"/>
      <c r="D54" s="43"/>
      <c r="E54" s="43"/>
      <c r="F54" s="43"/>
      <c r="G54" s="43"/>
      <c r="H54" s="54"/>
      <c r="I54" s="54"/>
      <c r="J54" s="54"/>
      <c r="K54" s="54"/>
      <c r="L54" s="55"/>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56">
        <f>SUM(BA14:BA53)</f>
        <v>1877844</v>
      </c>
      <c r="BB54" s="57">
        <f>SUM(BB14:BB53)</f>
        <v>1877844</v>
      </c>
      <c r="BC54" s="50" t="str">
        <f>SpellNumber(L54,BB54)</f>
        <v>  Eighteen Lakh Seventy Seven Thousand Eight Hundred &amp; Forty Four  Only</v>
      </c>
    </row>
    <row r="55" spans="1:55" ht="36.75" customHeight="1">
      <c r="A55" s="26" t="s">
        <v>47</v>
      </c>
      <c r="B55" s="28"/>
      <c r="C55" s="29"/>
      <c r="D55" s="30"/>
      <c r="E55" s="44" t="s">
        <v>52</v>
      </c>
      <c r="F55" s="45"/>
      <c r="G55" s="31"/>
      <c r="H55" s="32"/>
      <c r="I55" s="32"/>
      <c r="J55" s="32"/>
      <c r="K55" s="33"/>
      <c r="L55" s="34"/>
      <c r="M55" s="35"/>
      <c r="N55" s="36"/>
      <c r="O55" s="22"/>
      <c r="P55" s="22"/>
      <c r="Q55" s="22"/>
      <c r="R55" s="22"/>
      <c r="S55" s="22"/>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7">
        <f>IF(ISBLANK(F55),0,IF(E55="Excess (+)",ROUND(BA54+(BA54*F55),2),IF(E55="Less (-)",ROUND(BA54+(BA54*F55*(-1)),2),IF(E55="At Par",BA54,0))))</f>
        <v>0</v>
      </c>
      <c r="BB55" s="38">
        <f>ROUND(BA55,0)</f>
        <v>0</v>
      </c>
      <c r="BC55" s="21" t="str">
        <f>SpellNumber($E$2,BB55)</f>
        <v>INR Zero Only</v>
      </c>
    </row>
    <row r="56" spans="1:55" ht="33.75" customHeight="1">
      <c r="A56" s="25" t="s">
        <v>48</v>
      </c>
      <c r="B56" s="25"/>
      <c r="C56" s="68" t="str">
        <f>SpellNumber($E$2,BB55)</f>
        <v>INR Zero Only</v>
      </c>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row>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1" ht="15"/>
    <row r="523" ht="15"/>
    <row r="525" ht="15"/>
    <row r="526" ht="15"/>
    <row r="527" ht="15"/>
    <row r="528" ht="15"/>
    <row r="529" ht="15"/>
    <row r="530" ht="15"/>
    <row r="531" ht="15"/>
    <row r="532" ht="15"/>
    <row r="533" ht="15"/>
    <row r="534"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8" ht="15"/>
    <row r="559" ht="15"/>
    <row r="561" ht="15"/>
    <row r="562" ht="15"/>
    <row r="563" ht="15"/>
    <row r="564" ht="15"/>
    <row r="565" ht="15"/>
    <row r="566" ht="15"/>
    <row r="567" ht="15"/>
    <row r="569" ht="15"/>
    <row r="570" ht="15"/>
    <row r="571" ht="15"/>
    <row r="572" ht="15"/>
    <row r="573" ht="15"/>
    <row r="575" ht="15"/>
    <row r="576" ht="15"/>
    <row r="577" ht="15"/>
    <row r="578" ht="15"/>
    <row r="579" ht="15"/>
    <row r="580" ht="15"/>
    <row r="581" ht="15"/>
    <row r="582" ht="15"/>
    <row r="583" ht="15"/>
    <row r="584" ht="15"/>
    <row r="585" ht="15"/>
    <row r="586" ht="15"/>
    <row r="587" ht="15"/>
    <row r="589" ht="15"/>
    <row r="590" ht="15"/>
    <row r="591" ht="15"/>
    <row r="592" ht="15"/>
    <row r="593" ht="15"/>
    <row r="594" ht="15"/>
    <row r="595" ht="15"/>
    <row r="596" ht="15"/>
    <row r="597" ht="15"/>
    <row r="598" ht="15"/>
    <row r="599" ht="15"/>
    <row r="600" ht="15"/>
    <row r="601" ht="15"/>
    <row r="602" ht="15"/>
    <row r="603" ht="15"/>
    <row r="605" ht="15"/>
    <row r="606" ht="15"/>
    <row r="607" ht="15"/>
    <row r="608" ht="15"/>
    <row r="609" ht="15"/>
    <row r="611" ht="15"/>
    <row r="612" ht="15"/>
    <row r="613" ht="15"/>
    <row r="614" ht="15"/>
    <row r="615" ht="15"/>
  </sheetData>
  <sheetProtection password="D850" sheet="1"/>
  <autoFilter ref="A11:BC56"/>
  <mergeCells count="21">
    <mergeCell ref="D37:BC37"/>
    <mergeCell ref="D13:BC13"/>
    <mergeCell ref="B8:BC8"/>
    <mergeCell ref="D40:BC40"/>
    <mergeCell ref="D44:BC44"/>
    <mergeCell ref="D47:BC47"/>
    <mergeCell ref="D19:BC19"/>
    <mergeCell ref="D22:BC22"/>
    <mergeCell ref="D27:BC27"/>
    <mergeCell ref="D29:BC29"/>
    <mergeCell ref="D32:BC32"/>
    <mergeCell ref="C56:BC56"/>
    <mergeCell ref="D52:BC52"/>
    <mergeCell ref="D49:BC49"/>
    <mergeCell ref="A1:L1"/>
    <mergeCell ref="A4:BC4"/>
    <mergeCell ref="A5:BC5"/>
    <mergeCell ref="A6:BC6"/>
    <mergeCell ref="A7:BC7"/>
    <mergeCell ref="D14:BC14"/>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list" allowBlank="1" showErrorMessage="1" sqref="E5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allowBlank="1" showErrorMessage="1" sqref="D13:D14 K15:K18 D19 K20:K21 D22 K23:K26 D27 K28 D29 K30:K31 D32 K33:K36 D37 K38:K39 D40 K41:K43 D44 K45:K46 D47 K48 D49 K50:K51 K53 D5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8 G20:H21 G23:H26 G28:H28 G30:H31 G33:H36 G38:H39 G41:H43 G45:H46 G48:H48 G50:H51 G53:H53">
      <formula1>0</formula1>
      <formula2>999999999999999</formula2>
    </dataValidation>
    <dataValidation allowBlank="1" showInputMessage="1" showErrorMessage="1" promptTitle="Addition / Deduction" prompt="Please Choose the correct One" sqref="J15:J18 J20:J21 J23:J26 J28 J30:J31 J33:J36 J38:J39 J41:J43 J45:J46 J48 J50:J51 J53">
      <formula1>0</formula1>
      <formula2>0</formula2>
    </dataValidation>
    <dataValidation type="list" showErrorMessage="1" sqref="I15:I18 I20:I21 I23:I26 I28 I30:I31 I33:I36 I38:I39 I41:I43 I45:I46 I48 I50:I51 I5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8 N20:O21 N23:O26 N28:O28 N30:O31 N33:O36 N38:O39 N41:O43 N45:O46 N48:O48 N50:O51 N5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8 R20:R21 R23:R26 R28 R30:R31 R33:R36 R38:R39 R41:R43 R45:R46 R48 R50:R51 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8 Q20:Q21 Q23:Q26 Q28 Q30:Q31 Q33:Q36 Q38:Q39 Q41:Q43 Q45:Q46 Q48 Q50:Q51 Q5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8 M20:M21 M23:M26 M28 M30:M31 M33:M36 M38:M39 M41:M43 M45:M46 M48 M50:M51 M53">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8 D20:D21 D23:D26 D28 D30:D31 D33:D36 D38:D39 D41:D43 D45:D46 D48 D50:D51 D5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8 F20:F21 F23:F26 F28 F30:F31 F33:F36 F38:F39 F41:F43 F45:F46 F48 F50:F51 F53">
      <formula1>0</formula1>
      <formula2>999999999999999</formula2>
    </dataValidation>
    <dataValidation type="decimal" allowBlank="1" showInputMessage="1" showErrorMessage="1" errorTitle="Invalid Entry" error="Only Numeric Values are allowed. " sqref="A14 A16 A18 A20 A22 A24 A26 A28 A30 A32 A34 A36 A38 A40 A42 A44 A46 A48 A50 A52">
      <formula1>0</formula1>
      <formula2>999999999999999</formula2>
    </dataValidation>
    <dataValidation type="list" allowBlank="1" showInputMessage="1" showErrorMessage="1" sqref="L45 L46 L47 L48 L49 L50 L51 L13 L14 L15 L16 L17 L18 L19 L20 L21 L22 L23 L24 L25 L26 L27 L28 L29 L30 L31 L32 L33 L34 L35 L36 L37 L38 L39 L40 L41 L42 L43 L44 L53 L52">
      <formula1>"INR"</formula1>
    </dataValidation>
    <dataValidation allowBlank="1" showInputMessage="1" showErrorMessage="1" promptTitle="Itemcode/Make" prompt="Please enter text" sqref="C14:C53">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9" sqref="M9"/>
    </sheetView>
  </sheetViews>
  <sheetFormatPr defaultColWidth="9.140625" defaultRowHeight="15"/>
  <sheetData>
    <row r="6" spans="5:11" ht="15">
      <c r="E6" s="77" t="s">
        <v>49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2023-06-23T11:43:39Z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