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'BoQ1'!$A$11:$BC$150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<sst xmlns="http://schemas.openxmlformats.org/spreadsheetml/2006/main" count="978" uniqueCount="325">
  <si>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</si>
  <si>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</si>
  <si>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</si>
  <si>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</si>
  <si>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</si>
  <si>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</si>
  <si>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</si>
  <si>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</si>
  <si>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</si>
  <si>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</si>
  <si>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</si>
  <si>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</si>
  <si>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</si>
  <si>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</si>
  <si>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</si>
  <si>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</si>
  <si>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</si>
  <si>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</si>
  <si>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</si>
  <si>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</si>
  <si>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</si>
  <si>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</si>
  <si>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</si>
  <si>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</si>
  <si>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</si>
  <si>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</si>
  <si>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</si>
  <si>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</si>
  <si>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</si>
  <si>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</si>
  <si>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</si>
  <si>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</si>
  <si>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</si>
  <si>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</si>
  <si>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</si>
  <si>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</si>
  <si>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</si>
  <si>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</si>
  <si>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</si>
  <si>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</si>
  <si>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</si>
  <si>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</si>
  <si>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</si>
  <si>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</si>
  <si>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</si>
  <si>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</si>
  <si>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</si>
  <si>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</si>
  <si>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</si>
  <si>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</si>
  <si>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</si>
  <si>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</si>
  <si>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</si>
  <si>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</si>
  <si>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</si>
  <si>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</si>
  <si>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</si>
  <si>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</si>
  <si>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</si>
  <si>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</si>
  <si>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</si>
  <si>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</si>
  <si>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</si>
  <si>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</si>
  <si>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</si>
  <si>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</si>
  <si>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</si>
  <si>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</si>
  <si>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</si>
  <si>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</si>
  <si>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</si>
  <si>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</si>
  <si>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</si>
  <si>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</si>
  <si>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</si>
  <si>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</si>
  <si>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</si>
  <si>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</si>
  <si>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</si>
  <si>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</si>
  <si>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</si>
  <si>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</si>
  <si>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</si>
  <si>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</si>
  <si>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</si>
  <si>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</si>
  <si>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</si>
  <si>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</si>
  <si>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</si>
  <si>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</si>
  <si>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</si>
  <si>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</si>
  <si>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</si>
  <si>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</si>
  <si>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</si>
  <si>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</si>
  <si>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</si>
  <si>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</si>
  <si>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</si>
  <si>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item no.47</t>
  </si>
  <si>
    <t>item no.49</t>
  </si>
  <si>
    <t>item no.50</t>
  </si>
  <si>
    <t>item no.51</t>
  </si>
  <si>
    <t>item no.52</t>
  </si>
  <si>
    <t>item no.53</t>
  </si>
  <si>
    <t>item no.54</t>
  </si>
  <si>
    <t>item no.55</t>
  </si>
  <si>
    <t>item no.56</t>
  </si>
  <si>
    <t>item no.57</t>
  </si>
  <si>
    <t>Cum</t>
  </si>
  <si>
    <t>Component</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</si>
  <si>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</si>
  <si>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</si>
  <si>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</si>
  <si>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</si>
  <si>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</si>
  <si>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</si>
  <si>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</si>
  <si>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Surface dressing of the ground including removing vegetation and in-equalities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</si>
  <si>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</si>
  <si>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</si>
  <si>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</si>
  <si>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</si>
  <si>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</si>
  <si>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</si>
  <si>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</si>
  <si>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</si>
  <si>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</si>
  <si>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</si>
  <si>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Centering and shuttering including strutting, propping etc. and removal of form for</t>
  </si>
  <si>
    <t>Foundations, footings, bases of columns, etc. for mass concrete</t>
  </si>
  <si>
    <t>Lintels, beams, plinth beams, girders, bressumers and cantilevers</t>
  </si>
  <si>
    <t>Edges of slabs and breaks in floors and walls</t>
  </si>
  <si>
    <t>Under 20 cm wide</t>
  </si>
  <si>
    <t>Weather shade, Chajjas, corbels etc., including edges</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</si>
  <si>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</si>
  <si>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</si>
  <si>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</si>
  <si>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</si>
  <si>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</si>
  <si>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</si>
  <si>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</si>
  <si>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</si>
  <si>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</si>
  <si>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</si>
  <si>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</si>
  <si>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</si>
  <si>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</si>
  <si>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</si>
  <si>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</si>
  <si>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</si>
  <si>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30 mm thick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</si>
  <si>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</si>
  <si>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</si>
  <si>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M.S. grills of required pattern in frames of windows etc. with M.S. flats, square or round bars etc. including priming coat with approved steel primer all complete.</t>
  </si>
  <si>
    <t>Fixed to steel windows by welding</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</si>
  <si>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</si>
  <si>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</si>
  <si>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</si>
  <si>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</si>
  <si>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</si>
  <si>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</si>
  <si>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</si>
  <si>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</si>
  <si>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</si>
  <si>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</si>
  <si>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300x16 mm</t>
  </si>
  <si>
    <t>35 mm thick shutters</t>
  </si>
  <si>
    <t>with ISI marked M.S. pressed butt hinges bright finished of required size</t>
  </si>
  <si>
    <t>30 mm thick shutters</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</si>
  <si>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</si>
  <si>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</si>
  <si>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</si>
  <si>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Structural steel work riveted, bolted or welded in built up sections, trusses and framed work, including cutting, hoisting, fixing in position and applying a priming coat of approved steel primer all complete.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</si>
  <si>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</si>
  <si>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</si>
  <si>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</si>
  <si>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</si>
  <si>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</si>
  <si>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</si>
  <si>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</si>
  <si>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</si>
  <si>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</si>
  <si>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</si>
  <si>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</si>
  <si>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</si>
  <si>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</si>
  <si>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</si>
  <si>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FINISHING</t>
  </si>
  <si>
    <t>12 mm cement plaster of mix :</t>
  </si>
  <si>
    <t>1:6 (1 cement: 6 coarse sand)</t>
  </si>
  <si>
    <t>15 mm cement plaster on rough side of single or half brick wall of mix:</t>
  </si>
  <si>
    <t>12 mm cement plaster finished with a floating coat of neat cement of mix :</t>
  </si>
  <si>
    <t>1:4 (1 cement: 4 fine sand)</t>
  </si>
  <si>
    <t>Painting with synthetic enamel paint of approved brand and manufacture to give an even shade :</t>
  </si>
  <si>
    <t>Two or more coats on new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</si>
  <si>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</si>
  <si>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</si>
  <si>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</si>
  <si>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Finishing walls with Acrylic Smooth exterior paint of required shade :</t>
  </si>
  <si>
    <t>Old work (Two or more coat applied @ 1.67 ltr/ 10 sqm) on existing cement paint surface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</si>
  <si>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</si>
  <si>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</si>
  <si>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</si>
  <si>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</si>
  <si>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</si>
  <si>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</si>
  <si>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</si>
  <si>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</si>
  <si>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</si>
  <si>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</si>
  <si>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</si>
  <si>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soil, waste and vent pipes :</t>
  </si>
  <si>
    <t>100 mm dia</t>
  </si>
  <si>
    <t>Sand cast iron S&amp;S pipe as per IS: 1729</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</si>
  <si>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</si>
  <si>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</si>
  <si>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</si>
  <si>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ROOFING</t>
  </si>
  <si>
    <t>Providing gola 75x75 mm in cement concrete 1:2:4 (1 cement : 2 coarse sand : 4 stone aggregate 10 mm and down gauge), including finishing with cement mortar 1:3 (1 cement : 3 fine sand) as per standard design :</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</si>
  <si>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</si>
  <si>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</si>
  <si>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</si>
  <si>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</si>
  <si>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</si>
  <si>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</si>
  <si>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</si>
  <si>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</si>
  <si>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</si>
  <si>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</si>
  <si>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</si>
  <si>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DRAINAGE</t>
  </si>
  <si>
    <t>Providing and laying cement concrete 1:5:10 (1 cement : 5 coarse sand : 10 graded stone aggregate 40 mm nominal size) all-round S.W. pipes including bed concrete as per standard design :</t>
  </si>
  <si>
    <t>100 mm diameter S.W. pipe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</si>
  <si>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</si>
  <si>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</si>
  <si>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</si>
  <si>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metre</t>
  </si>
  <si>
    <t>per 50kg
cement</t>
  </si>
  <si>
    <t>sqm</t>
  </si>
  <si>
    <t>Kg</t>
  </si>
  <si>
    <t>each</t>
  </si>
  <si>
    <t>item no.38</t>
  </si>
  <si>
    <t>item no.39</t>
  </si>
  <si>
    <t>item no.48</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</si>
  <si>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</si>
  <si>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</si>
  <si>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</si>
  <si>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</si>
  <si>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</si>
  <si>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</si>
  <si>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</si>
  <si>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</si>
  <si>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</si>
  <si>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</si>
  <si>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</si>
  <si>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</si>
  <si>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</si>
  <si>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</si>
  <si>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</si>
  <si>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</si>
  <si>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</si>
  <si>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</si>
  <si>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</si>
  <si>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</si>
  <si>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</si>
  <si>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</si>
  <si>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</si>
  <si>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</si>
  <si>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</si>
  <si>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</si>
  <si>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</si>
  <si>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</si>
  <si>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</si>
  <si>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</si>
  <si>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</si>
  <si>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</si>
  <si>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</si>
  <si>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</si>
  <si>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</si>
  <si>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</si>
  <si>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</si>
  <si>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</si>
  <si>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</si>
  <si>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</si>
  <si>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</si>
  <si>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</si>
  <si>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</si>
  <si>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</si>
  <si>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</si>
  <si>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</si>
  <si>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</si>
  <si>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</si>
  <si>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</si>
  <si>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</si>
  <si>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</si>
  <si>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</si>
  <si>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</si>
  <si>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</si>
  <si>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</si>
  <si>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</si>
  <si>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</si>
  <si>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</si>
  <si>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</si>
  <si>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</si>
  <si>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</si>
  <si>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</si>
  <si>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</si>
  <si>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</si>
  <si>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</si>
  <si>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</si>
  <si>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</si>
  <si>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</si>
  <si>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</si>
  <si>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</si>
  <si>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</si>
  <si>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</si>
  <si>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</si>
  <si>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</si>
  <si>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</si>
  <si>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</si>
  <si>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</si>
  <si>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Name of Work: Conversion of store room to office space at Karmchari Sangthan and other civil works at IIT Kanpur</t>
  </si>
  <si>
    <t>NIT No: Civil/7/06/2023-1</t>
  </si>
  <si>
    <t>Tender Inviting Authority: Dean, Infrastructure and Planning,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</si>
</sst>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63"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2" fontId="63" fillId="0" borderId="16" xfId="0" applyNumberFormat="1" applyFont="1" applyFill="1" applyBorder="1" applyAlignment="1">
      <alignment horizontal="center" vertical="center"/>
    </xf>
    <xf numFmtId="0" fontId="64" fillId="0" borderId="16" xfId="0" applyFont="1" applyFill="1" applyBorder="1" applyAlignment="1">
      <alignment horizontal="justify" vertical="top" wrapText="1"/>
    </xf>
    <xf numFmtId="0" fontId="63" fillId="0" borderId="16" xfId="0" applyFont="1" applyFill="1" applyBorder="1" applyAlignment="1">
      <alignment horizontal="center" vertical="center"/>
    </xf>
    <xf numFmtId="0" fontId="63" fillId="0" borderId="16" xfId="0" applyFont="1" applyFill="1" applyBorder="1" applyAlignment="1">
      <alignment horizontal="center" vertical="center" wrapText="1"/>
    </xf>
    <xf numFmtId="0" fontId="5" fillId="0" borderId="0" xfId="56" applyNumberFormat="1" applyFont="1" applyFill="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0"/>
  <sheetViews>
    <sheetView showGridLines="0" zoomScale="75" zoomScaleNormal="75" zoomScalePageLayoutView="0" workbookViewId="0" topLeftCell="A65">
      <selection activeCell="D74" sqref="D74:BC7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324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322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323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2">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52">
        <v>7</v>
      </c>
      <c r="BB12" s="52">
        <v>54</v>
      </c>
      <c r="BC12" s="52">
        <v>8</v>
      </c>
      <c r="IE12" s="18"/>
      <c r="IF12" s="18"/>
      <c r="IG12" s="18"/>
      <c r="IH12" s="18"/>
      <c r="II12" s="18"/>
    </row>
    <row r="13" spans="1:243" s="17" customFormat="1" ht="18">
      <c r="A13" s="52">
        <v>1</v>
      </c>
      <c r="B13" s="53" t="s">
        <v>110</v>
      </c>
      <c r="C13" s="51"/>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17">
        <v>1</v>
      </c>
      <c r="IB13" s="17" t="s">
        <v>110</v>
      </c>
      <c r="IE13" s="18"/>
      <c r="IF13" s="18"/>
      <c r="IG13" s="18"/>
      <c r="IH13" s="18"/>
      <c r="II13" s="18"/>
    </row>
    <row r="14" spans="1:243" s="22" customFormat="1" ht="15.75">
      <c r="A14" s="49">
        <v>1.01</v>
      </c>
      <c r="B14" s="66" t="s">
        <v>111</v>
      </c>
      <c r="C14" s="37" t="s">
        <v>53</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2">
        <v>1.01</v>
      </c>
      <c r="IB14" s="22" t="s">
        <v>111</v>
      </c>
      <c r="IC14" s="22" t="s">
        <v>53</v>
      </c>
      <c r="IE14" s="23"/>
      <c r="IF14" s="23" t="s">
        <v>34</v>
      </c>
      <c r="IG14" s="23" t="s">
        <v>35</v>
      </c>
      <c r="IH14" s="23">
        <v>10</v>
      </c>
      <c r="II14" s="23" t="s">
        <v>36</v>
      </c>
    </row>
    <row r="15" spans="1:243" s="22" customFormat="1" ht="118.5" customHeight="1">
      <c r="A15" s="49">
        <v>1.02</v>
      </c>
      <c r="B15" s="54" t="s">
        <v>112</v>
      </c>
      <c r="C15" s="37" t="s">
        <v>54</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IA15" s="22">
        <v>1.02</v>
      </c>
      <c r="IB15" s="22" t="s">
        <v>112</v>
      </c>
      <c r="IC15" s="22" t="s">
        <v>54</v>
      </c>
      <c r="IE15" s="23"/>
      <c r="IF15" s="23" t="s">
        <v>40</v>
      </c>
      <c r="IG15" s="23" t="s">
        <v>35</v>
      </c>
      <c r="IH15" s="23">
        <v>123.223</v>
      </c>
      <c r="II15" s="23" t="s">
        <v>37</v>
      </c>
    </row>
    <row r="16" spans="1:243" s="22" customFormat="1" ht="28.5">
      <c r="A16" s="49">
        <v>1.03</v>
      </c>
      <c r="B16" s="54" t="s">
        <v>113</v>
      </c>
      <c r="C16" s="37" t="s">
        <v>55</v>
      </c>
      <c r="D16" s="67">
        <v>6.1</v>
      </c>
      <c r="E16" s="68" t="s">
        <v>236</v>
      </c>
      <c r="F16" s="65">
        <v>251.51</v>
      </c>
      <c r="G16" s="59"/>
      <c r="H16" s="59"/>
      <c r="I16" s="60" t="s">
        <v>38</v>
      </c>
      <c r="J16" s="61">
        <f aca="true" t="shared" si="0" ref="J16:J78">IF(I16="Less(-)",-1,1)</f>
        <v>1</v>
      </c>
      <c r="K16" s="59" t="s">
        <v>39</v>
      </c>
      <c r="L16" s="59" t="s">
        <v>4</v>
      </c>
      <c r="M16" s="62"/>
      <c r="N16" s="59"/>
      <c r="O16" s="59"/>
      <c r="P16" s="63"/>
      <c r="Q16" s="59"/>
      <c r="R16" s="59"/>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38">
        <f aca="true" t="shared" si="1" ref="BA16:BA78">ROUND(total_amount_ba($B$2,$D$2,D16,F16,J16,K16,M16),0)</f>
        <v>1534</v>
      </c>
      <c r="BB16" s="64">
        <f aca="true" t="shared" si="2" ref="BB16:BB78">BA16+SUM(N16:AZ16)</f>
        <v>1534</v>
      </c>
      <c r="BC16" s="43" t="str">
        <f aca="true" t="shared" si="3" ref="BC16:BC78">SpellNumber(L16,BB16)</f>
        <v>INR  One Thousand Five Hundred &amp; Thirty Four  Only</v>
      </c>
      <c r="IA16" s="22">
        <v>1.03</v>
      </c>
      <c r="IB16" s="22" t="s">
        <v>113</v>
      </c>
      <c r="IC16" s="22" t="s">
        <v>55</v>
      </c>
      <c r="ID16" s="22">
        <v>6.1</v>
      </c>
      <c r="IE16" s="23" t="s">
        <v>236</v>
      </c>
      <c r="IF16" s="23" t="s">
        <v>41</v>
      </c>
      <c r="IG16" s="23" t="s">
        <v>42</v>
      </c>
      <c r="IH16" s="23">
        <v>213</v>
      </c>
      <c r="II16" s="23" t="s">
        <v>37</v>
      </c>
    </row>
    <row r="17" spans="1:243" s="22" customFormat="1" ht="89.25">
      <c r="A17" s="49">
        <v>1.04</v>
      </c>
      <c r="B17" s="54" t="s">
        <v>114</v>
      </c>
      <c r="C17" s="37" t="s">
        <v>64</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A17" s="22">
        <v>1.04</v>
      </c>
      <c r="IB17" s="22" t="s">
        <v>114</v>
      </c>
      <c r="IC17" s="22" t="s">
        <v>64</v>
      </c>
      <c r="IE17" s="23"/>
      <c r="IF17" s="23"/>
      <c r="IG17" s="23"/>
      <c r="IH17" s="23"/>
      <c r="II17" s="23"/>
    </row>
    <row r="18" spans="1:243" s="22" customFormat="1" ht="28.5">
      <c r="A18" s="49">
        <v>1.05</v>
      </c>
      <c r="B18" s="54" t="s">
        <v>115</v>
      </c>
      <c r="C18" s="37" t="s">
        <v>56</v>
      </c>
      <c r="D18" s="67">
        <v>38</v>
      </c>
      <c r="E18" s="68" t="s">
        <v>63</v>
      </c>
      <c r="F18" s="65">
        <v>93.82</v>
      </c>
      <c r="G18" s="59"/>
      <c r="H18" s="59"/>
      <c r="I18" s="60" t="s">
        <v>38</v>
      </c>
      <c r="J18" s="61">
        <f t="shared" si="0"/>
        <v>1</v>
      </c>
      <c r="K18" s="59" t="s">
        <v>39</v>
      </c>
      <c r="L18" s="59" t="s">
        <v>4</v>
      </c>
      <c r="M18" s="62"/>
      <c r="N18" s="59"/>
      <c r="O18" s="59"/>
      <c r="P18" s="63"/>
      <c r="Q18" s="59"/>
      <c r="R18" s="59"/>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38">
        <f t="shared" si="1"/>
        <v>3565</v>
      </c>
      <c r="BB18" s="64">
        <f t="shared" si="2"/>
        <v>3565</v>
      </c>
      <c r="BC18" s="43" t="str">
        <f t="shared" si="3"/>
        <v>INR  Three Thousand Five Hundred &amp; Sixty Five  Only</v>
      </c>
      <c r="IA18" s="22">
        <v>1.05</v>
      </c>
      <c r="IB18" s="22" t="s">
        <v>115</v>
      </c>
      <c r="IC18" s="22" t="s">
        <v>56</v>
      </c>
      <c r="ID18" s="22">
        <v>38</v>
      </c>
      <c r="IE18" s="23" t="s">
        <v>63</v>
      </c>
      <c r="IF18" s="23"/>
      <c r="IG18" s="23"/>
      <c r="IH18" s="23"/>
      <c r="II18" s="23"/>
    </row>
    <row r="19" spans="1:243" s="22" customFormat="1" ht="140.25">
      <c r="A19" s="49">
        <v>1.06</v>
      </c>
      <c r="B19" s="54" t="s">
        <v>116</v>
      </c>
      <c r="C19" s="37" t="s">
        <v>65</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IA19" s="22">
        <v>1.06</v>
      </c>
      <c r="IB19" s="22" t="s">
        <v>116</v>
      </c>
      <c r="IC19" s="22" t="s">
        <v>65</v>
      </c>
      <c r="IE19" s="23"/>
      <c r="IF19" s="23"/>
      <c r="IG19" s="23"/>
      <c r="IH19" s="23"/>
      <c r="II19" s="23"/>
    </row>
    <row r="20" spans="1:243" s="22" customFormat="1" ht="15.75">
      <c r="A20" s="49">
        <v>1.07</v>
      </c>
      <c r="B20" s="54" t="s">
        <v>115</v>
      </c>
      <c r="C20" s="37" t="s">
        <v>66</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IA20" s="22">
        <v>1.07</v>
      </c>
      <c r="IB20" s="22" t="s">
        <v>115</v>
      </c>
      <c r="IC20" s="22" t="s">
        <v>66</v>
      </c>
      <c r="IE20" s="23"/>
      <c r="IF20" s="23"/>
      <c r="IG20" s="23"/>
      <c r="IH20" s="23"/>
      <c r="II20" s="23"/>
    </row>
    <row r="21" spans="1:243" s="22" customFormat="1" ht="30.75" customHeight="1">
      <c r="A21" s="49">
        <v>1.08</v>
      </c>
      <c r="B21" s="54" t="s">
        <v>117</v>
      </c>
      <c r="C21" s="37" t="s">
        <v>57</v>
      </c>
      <c r="D21" s="67">
        <v>3</v>
      </c>
      <c r="E21" s="68" t="s">
        <v>237</v>
      </c>
      <c r="F21" s="65">
        <v>365.94</v>
      </c>
      <c r="G21" s="59"/>
      <c r="H21" s="59"/>
      <c r="I21" s="60" t="s">
        <v>38</v>
      </c>
      <c r="J21" s="61">
        <f t="shared" si="0"/>
        <v>1</v>
      </c>
      <c r="K21" s="59" t="s">
        <v>39</v>
      </c>
      <c r="L21" s="59" t="s">
        <v>4</v>
      </c>
      <c r="M21" s="62"/>
      <c r="N21" s="59"/>
      <c r="O21" s="59"/>
      <c r="P21" s="63"/>
      <c r="Q21" s="59"/>
      <c r="R21" s="59"/>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38">
        <f t="shared" si="1"/>
        <v>1098</v>
      </c>
      <c r="BB21" s="64">
        <f t="shared" si="2"/>
        <v>1098</v>
      </c>
      <c r="BC21" s="43" t="str">
        <f t="shared" si="3"/>
        <v>INR  One Thousand  &amp;Ninety Eight  Only</v>
      </c>
      <c r="IA21" s="22">
        <v>1.08</v>
      </c>
      <c r="IB21" s="22" t="s">
        <v>117</v>
      </c>
      <c r="IC21" s="22" t="s">
        <v>57</v>
      </c>
      <c r="ID21" s="22">
        <v>3</v>
      </c>
      <c r="IE21" s="23" t="s">
        <v>237</v>
      </c>
      <c r="IF21" s="23" t="s">
        <v>34</v>
      </c>
      <c r="IG21" s="23" t="s">
        <v>43</v>
      </c>
      <c r="IH21" s="23">
        <v>10</v>
      </c>
      <c r="II21" s="23" t="s">
        <v>37</v>
      </c>
    </row>
    <row r="22" spans="1:243" s="22" customFormat="1" ht="63.75">
      <c r="A22" s="49">
        <v>1.09</v>
      </c>
      <c r="B22" s="54" t="s">
        <v>118</v>
      </c>
      <c r="C22" s="37" t="s">
        <v>67</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IA22" s="22">
        <v>1.09</v>
      </c>
      <c r="IB22" s="22" t="s">
        <v>118</v>
      </c>
      <c r="IC22" s="22" t="s">
        <v>67</v>
      </c>
      <c r="IE22" s="23"/>
      <c r="IF22" s="23"/>
      <c r="IG22" s="23"/>
      <c r="IH22" s="23"/>
      <c r="II22" s="23"/>
    </row>
    <row r="23" spans="1:243" s="22" customFormat="1" ht="28.5">
      <c r="A23" s="49">
        <v>1.1</v>
      </c>
      <c r="B23" s="54" t="s">
        <v>115</v>
      </c>
      <c r="C23" s="37" t="s">
        <v>58</v>
      </c>
      <c r="D23" s="67">
        <v>10</v>
      </c>
      <c r="E23" s="68" t="s">
        <v>63</v>
      </c>
      <c r="F23" s="65">
        <v>24.68</v>
      </c>
      <c r="G23" s="59"/>
      <c r="H23" s="59"/>
      <c r="I23" s="60" t="s">
        <v>38</v>
      </c>
      <c r="J23" s="61">
        <f t="shared" si="0"/>
        <v>1</v>
      </c>
      <c r="K23" s="59" t="s">
        <v>39</v>
      </c>
      <c r="L23" s="59" t="s">
        <v>4</v>
      </c>
      <c r="M23" s="62"/>
      <c r="N23" s="59"/>
      <c r="O23" s="59"/>
      <c r="P23" s="63"/>
      <c r="Q23" s="59"/>
      <c r="R23" s="59"/>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38">
        <f t="shared" si="1"/>
        <v>247</v>
      </c>
      <c r="BB23" s="64">
        <f t="shared" si="2"/>
        <v>247</v>
      </c>
      <c r="BC23" s="43" t="str">
        <f t="shared" si="3"/>
        <v>INR  Two Hundred &amp; Forty Seven  Only</v>
      </c>
      <c r="IA23" s="22">
        <v>1.1</v>
      </c>
      <c r="IB23" s="22" t="s">
        <v>115</v>
      </c>
      <c r="IC23" s="22" t="s">
        <v>58</v>
      </c>
      <c r="ID23" s="22">
        <v>10</v>
      </c>
      <c r="IE23" s="23" t="s">
        <v>63</v>
      </c>
      <c r="IF23" s="23" t="s">
        <v>40</v>
      </c>
      <c r="IG23" s="23" t="s">
        <v>35</v>
      </c>
      <c r="IH23" s="23">
        <v>123.223</v>
      </c>
      <c r="II23" s="23" t="s">
        <v>37</v>
      </c>
    </row>
    <row r="24" spans="1:243" s="22" customFormat="1" ht="15.75">
      <c r="A24" s="49">
        <v>1.11</v>
      </c>
      <c r="B24" s="54" t="s">
        <v>119</v>
      </c>
      <c r="C24" s="37" t="s">
        <v>68</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IA24" s="22">
        <v>1.11</v>
      </c>
      <c r="IB24" s="22" t="s">
        <v>119</v>
      </c>
      <c r="IC24" s="22" t="s">
        <v>68</v>
      </c>
      <c r="IE24" s="23"/>
      <c r="IF24" s="23" t="s">
        <v>44</v>
      </c>
      <c r="IG24" s="23" t="s">
        <v>45</v>
      </c>
      <c r="IH24" s="23">
        <v>10</v>
      </c>
      <c r="II24" s="23" t="s">
        <v>37</v>
      </c>
    </row>
    <row r="25" spans="1:243" s="22" customFormat="1" ht="51">
      <c r="A25" s="49">
        <v>1.12</v>
      </c>
      <c r="B25" s="54" t="s">
        <v>120</v>
      </c>
      <c r="C25" s="37" t="s">
        <v>69</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IA25" s="22">
        <v>1.12</v>
      </c>
      <c r="IB25" s="22" t="s">
        <v>120</v>
      </c>
      <c r="IC25" s="22" t="s">
        <v>69</v>
      </c>
      <c r="IE25" s="23"/>
      <c r="IF25" s="23"/>
      <c r="IG25" s="23"/>
      <c r="IH25" s="23"/>
      <c r="II25" s="23"/>
    </row>
    <row r="26" spans="1:243" s="22" customFormat="1" ht="33.75" customHeight="1">
      <c r="A26" s="49">
        <v>1.13</v>
      </c>
      <c r="B26" s="54" t="s">
        <v>121</v>
      </c>
      <c r="C26" s="37" t="s">
        <v>70</v>
      </c>
      <c r="D26" s="67">
        <v>4.8</v>
      </c>
      <c r="E26" s="68" t="s">
        <v>109</v>
      </c>
      <c r="F26" s="65">
        <v>6457.83</v>
      </c>
      <c r="G26" s="59"/>
      <c r="H26" s="59"/>
      <c r="I26" s="60" t="s">
        <v>38</v>
      </c>
      <c r="J26" s="61">
        <f t="shared" si="0"/>
        <v>1</v>
      </c>
      <c r="K26" s="59" t="s">
        <v>39</v>
      </c>
      <c r="L26" s="59" t="s">
        <v>4</v>
      </c>
      <c r="M26" s="62"/>
      <c r="N26" s="59"/>
      <c r="O26" s="59"/>
      <c r="P26" s="63"/>
      <c r="Q26" s="59"/>
      <c r="R26" s="59"/>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38">
        <f t="shared" si="1"/>
        <v>30998</v>
      </c>
      <c r="BB26" s="64">
        <f t="shared" si="2"/>
        <v>30998</v>
      </c>
      <c r="BC26" s="43" t="str">
        <f t="shared" si="3"/>
        <v>INR  Thirty Thousand Nine Hundred &amp; Ninety Eight  Only</v>
      </c>
      <c r="IA26" s="22">
        <v>1.13</v>
      </c>
      <c r="IB26" s="22" t="s">
        <v>121</v>
      </c>
      <c r="IC26" s="22" t="s">
        <v>70</v>
      </c>
      <c r="ID26" s="22">
        <v>4.8</v>
      </c>
      <c r="IE26" s="23" t="s">
        <v>109</v>
      </c>
      <c r="IF26" s="23" t="s">
        <v>41</v>
      </c>
      <c r="IG26" s="23" t="s">
        <v>42</v>
      </c>
      <c r="IH26" s="23">
        <v>213</v>
      </c>
      <c r="II26" s="23" t="s">
        <v>37</v>
      </c>
    </row>
    <row r="27" spans="1:243" s="22" customFormat="1" ht="76.5">
      <c r="A27" s="49">
        <v>1.14</v>
      </c>
      <c r="B27" s="54" t="s">
        <v>122</v>
      </c>
      <c r="C27" s="37" t="s">
        <v>71</v>
      </c>
      <c r="D27" s="67">
        <v>2.5</v>
      </c>
      <c r="E27" s="68" t="s">
        <v>63</v>
      </c>
      <c r="F27" s="65">
        <v>285.1</v>
      </c>
      <c r="G27" s="59"/>
      <c r="H27" s="59"/>
      <c r="I27" s="60" t="s">
        <v>38</v>
      </c>
      <c r="J27" s="61">
        <f t="shared" si="0"/>
        <v>1</v>
      </c>
      <c r="K27" s="59" t="s">
        <v>39</v>
      </c>
      <c r="L27" s="59" t="s">
        <v>4</v>
      </c>
      <c r="M27" s="62"/>
      <c r="N27" s="59"/>
      <c r="O27" s="59"/>
      <c r="P27" s="63"/>
      <c r="Q27" s="59"/>
      <c r="R27" s="59"/>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38">
        <f t="shared" si="1"/>
        <v>713</v>
      </c>
      <c r="BB27" s="64">
        <f t="shared" si="2"/>
        <v>713</v>
      </c>
      <c r="BC27" s="43" t="str">
        <f t="shared" si="3"/>
        <v>INR  Seven Hundred &amp; Thirteen  Only</v>
      </c>
      <c r="IA27" s="22">
        <v>1.14</v>
      </c>
      <c r="IB27" s="22" t="s">
        <v>122</v>
      </c>
      <c r="IC27" s="22" t="s">
        <v>71</v>
      </c>
      <c r="ID27" s="22">
        <v>2.5</v>
      </c>
      <c r="IE27" s="23" t="s">
        <v>63</v>
      </c>
      <c r="IF27" s="23"/>
      <c r="IG27" s="23"/>
      <c r="IH27" s="23"/>
      <c r="II27" s="23"/>
    </row>
    <row r="28" spans="1:243" s="22" customFormat="1" ht="51">
      <c r="A28" s="49">
        <v>1.15</v>
      </c>
      <c r="B28" s="54" t="s">
        <v>123</v>
      </c>
      <c r="C28" s="37" t="s">
        <v>72</v>
      </c>
      <c r="D28" s="67">
        <v>1</v>
      </c>
      <c r="E28" s="68" t="s">
        <v>238</v>
      </c>
      <c r="F28" s="65">
        <v>43.94</v>
      </c>
      <c r="G28" s="59"/>
      <c r="H28" s="59"/>
      <c r="I28" s="60" t="s">
        <v>38</v>
      </c>
      <c r="J28" s="61">
        <f t="shared" si="0"/>
        <v>1</v>
      </c>
      <c r="K28" s="59" t="s">
        <v>39</v>
      </c>
      <c r="L28" s="59" t="s">
        <v>4</v>
      </c>
      <c r="M28" s="62"/>
      <c r="N28" s="59"/>
      <c r="O28" s="59"/>
      <c r="P28" s="63"/>
      <c r="Q28" s="59"/>
      <c r="R28" s="59"/>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38">
        <f t="shared" si="1"/>
        <v>44</v>
      </c>
      <c r="BB28" s="64">
        <f t="shared" si="2"/>
        <v>44</v>
      </c>
      <c r="BC28" s="43" t="str">
        <f t="shared" si="3"/>
        <v>INR  Forty Four Only</v>
      </c>
      <c r="IA28" s="22">
        <v>1.15</v>
      </c>
      <c r="IB28" s="22" t="s">
        <v>123</v>
      </c>
      <c r="IC28" s="22" t="s">
        <v>72</v>
      </c>
      <c r="ID28" s="22">
        <v>1</v>
      </c>
      <c r="IE28" s="69" t="s">
        <v>238</v>
      </c>
      <c r="IF28" s="23"/>
      <c r="IG28" s="23"/>
      <c r="IH28" s="23"/>
      <c r="II28" s="23"/>
    </row>
    <row r="29" spans="1:243" s="22" customFormat="1" ht="89.25">
      <c r="A29" s="49">
        <v>1.16</v>
      </c>
      <c r="B29" s="54" t="s">
        <v>124</v>
      </c>
      <c r="C29" s="37" t="s">
        <v>73</v>
      </c>
      <c r="D29" s="67">
        <v>2.5</v>
      </c>
      <c r="E29" s="68" t="s">
        <v>239</v>
      </c>
      <c r="F29" s="65">
        <v>87.52</v>
      </c>
      <c r="G29" s="59"/>
      <c r="H29" s="59"/>
      <c r="I29" s="60" t="s">
        <v>38</v>
      </c>
      <c r="J29" s="61">
        <f t="shared" si="0"/>
        <v>1</v>
      </c>
      <c r="K29" s="59" t="s">
        <v>39</v>
      </c>
      <c r="L29" s="59" t="s">
        <v>4</v>
      </c>
      <c r="M29" s="62"/>
      <c r="N29" s="59"/>
      <c r="O29" s="59"/>
      <c r="P29" s="63"/>
      <c r="Q29" s="59"/>
      <c r="R29" s="59"/>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38">
        <f t="shared" si="1"/>
        <v>219</v>
      </c>
      <c r="BB29" s="64">
        <f t="shared" si="2"/>
        <v>219</v>
      </c>
      <c r="BC29" s="43" t="str">
        <f t="shared" si="3"/>
        <v>INR  Two Hundred &amp; Nineteen  Only</v>
      </c>
      <c r="IA29" s="22">
        <v>1.16</v>
      </c>
      <c r="IB29" s="22" t="s">
        <v>124</v>
      </c>
      <c r="IC29" s="22" t="s">
        <v>73</v>
      </c>
      <c r="ID29" s="22">
        <v>2.5</v>
      </c>
      <c r="IE29" s="23" t="s">
        <v>239</v>
      </c>
      <c r="IF29" s="23"/>
      <c r="IG29" s="23"/>
      <c r="IH29" s="23"/>
      <c r="II29" s="23"/>
    </row>
    <row r="30" spans="1:243" s="22" customFormat="1" ht="138" customHeight="1">
      <c r="A30" s="49">
        <v>1.17</v>
      </c>
      <c r="B30" s="54" t="s">
        <v>125</v>
      </c>
      <c r="C30" s="37" t="s">
        <v>74</v>
      </c>
      <c r="D30" s="67">
        <v>10</v>
      </c>
      <c r="E30" s="68" t="s">
        <v>63</v>
      </c>
      <c r="F30" s="65">
        <v>597.68</v>
      </c>
      <c r="G30" s="59"/>
      <c r="H30" s="59"/>
      <c r="I30" s="60" t="s">
        <v>38</v>
      </c>
      <c r="J30" s="61">
        <f t="shared" si="0"/>
        <v>1</v>
      </c>
      <c r="K30" s="59" t="s">
        <v>39</v>
      </c>
      <c r="L30" s="59" t="s">
        <v>4</v>
      </c>
      <c r="M30" s="62"/>
      <c r="N30" s="59"/>
      <c r="O30" s="59"/>
      <c r="P30" s="63"/>
      <c r="Q30" s="59"/>
      <c r="R30" s="59"/>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38">
        <f t="shared" si="1"/>
        <v>5977</v>
      </c>
      <c r="BB30" s="64">
        <f t="shared" si="2"/>
        <v>5977</v>
      </c>
      <c r="BC30" s="43" t="str">
        <f t="shared" si="3"/>
        <v>INR  Five Thousand Nine Hundred &amp; Seventy Seven  Only</v>
      </c>
      <c r="IA30" s="22">
        <v>1.17</v>
      </c>
      <c r="IB30" s="22" t="s">
        <v>125</v>
      </c>
      <c r="IC30" s="22" t="s">
        <v>74</v>
      </c>
      <c r="ID30" s="22">
        <v>10</v>
      </c>
      <c r="IE30" s="23" t="s">
        <v>63</v>
      </c>
      <c r="IF30" s="23"/>
      <c r="IG30" s="23"/>
      <c r="IH30" s="23"/>
      <c r="II30" s="23"/>
    </row>
    <row r="31" spans="1:243" s="22" customFormat="1" ht="15.75">
      <c r="A31" s="49">
        <v>1.18</v>
      </c>
      <c r="B31" s="54" t="s">
        <v>126</v>
      </c>
      <c r="C31" s="37" t="s">
        <v>59</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IA31" s="22">
        <v>1.18</v>
      </c>
      <c r="IB31" s="22" t="s">
        <v>126</v>
      </c>
      <c r="IC31" s="22" t="s">
        <v>59</v>
      </c>
      <c r="IE31" s="23"/>
      <c r="IF31" s="23"/>
      <c r="IG31" s="23"/>
      <c r="IH31" s="23"/>
      <c r="II31" s="23"/>
    </row>
    <row r="32" spans="1:243" s="22" customFormat="1" ht="105" customHeight="1">
      <c r="A32" s="49">
        <v>1.19</v>
      </c>
      <c r="B32" s="54" t="s">
        <v>127</v>
      </c>
      <c r="C32" s="37" t="s">
        <v>75</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IA32" s="22">
        <v>1.19</v>
      </c>
      <c r="IB32" s="22" t="s">
        <v>127</v>
      </c>
      <c r="IC32" s="22" t="s">
        <v>75</v>
      </c>
      <c r="IE32" s="23"/>
      <c r="IF32" s="23"/>
      <c r="IG32" s="23"/>
      <c r="IH32" s="23"/>
      <c r="II32" s="23"/>
    </row>
    <row r="33" spans="1:243" s="22" customFormat="1" ht="59.25" customHeight="1">
      <c r="A33" s="49">
        <v>1.2</v>
      </c>
      <c r="B33" s="54" t="s">
        <v>128</v>
      </c>
      <c r="C33" s="37" t="s">
        <v>76</v>
      </c>
      <c r="D33" s="67">
        <v>0.2</v>
      </c>
      <c r="E33" s="68" t="s">
        <v>236</v>
      </c>
      <c r="F33" s="65">
        <v>8930.34</v>
      </c>
      <c r="G33" s="59"/>
      <c r="H33" s="59"/>
      <c r="I33" s="60" t="s">
        <v>38</v>
      </c>
      <c r="J33" s="61">
        <f t="shared" si="0"/>
        <v>1</v>
      </c>
      <c r="K33" s="59" t="s">
        <v>39</v>
      </c>
      <c r="L33" s="59" t="s">
        <v>4</v>
      </c>
      <c r="M33" s="62"/>
      <c r="N33" s="59"/>
      <c r="O33" s="59"/>
      <c r="P33" s="63"/>
      <c r="Q33" s="59"/>
      <c r="R33" s="59"/>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38">
        <f t="shared" si="1"/>
        <v>1786</v>
      </c>
      <c r="BB33" s="64">
        <f t="shared" si="2"/>
        <v>1786</v>
      </c>
      <c r="BC33" s="43" t="str">
        <f t="shared" si="3"/>
        <v>INR  One Thousand Seven Hundred &amp; Eighty Six  Only</v>
      </c>
      <c r="IA33" s="22">
        <v>1.2</v>
      </c>
      <c r="IB33" s="22" t="s">
        <v>128</v>
      </c>
      <c r="IC33" s="22" t="s">
        <v>76</v>
      </c>
      <c r="ID33" s="22">
        <v>0.2</v>
      </c>
      <c r="IE33" s="23" t="s">
        <v>236</v>
      </c>
      <c r="IF33" s="23"/>
      <c r="IG33" s="23"/>
      <c r="IH33" s="23"/>
      <c r="II33" s="23"/>
    </row>
    <row r="34" spans="1:243" s="22" customFormat="1" ht="38.25" customHeight="1">
      <c r="A34" s="49">
        <v>1.21</v>
      </c>
      <c r="B34" s="54" t="s">
        <v>129</v>
      </c>
      <c r="C34" s="37" t="s">
        <v>77</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IA34" s="22">
        <v>1.21</v>
      </c>
      <c r="IB34" s="22" t="s">
        <v>129</v>
      </c>
      <c r="IC34" s="22" t="s">
        <v>77</v>
      </c>
      <c r="IE34" s="23"/>
      <c r="IF34" s="23"/>
      <c r="IG34" s="23"/>
      <c r="IH34" s="23"/>
      <c r="II34" s="23"/>
    </row>
    <row r="35" spans="1:243" s="22" customFormat="1" ht="33" customHeight="1">
      <c r="A35" s="49">
        <v>1.22</v>
      </c>
      <c r="B35" s="54" t="s">
        <v>130</v>
      </c>
      <c r="C35" s="37" t="s">
        <v>78</v>
      </c>
      <c r="D35" s="67">
        <v>1</v>
      </c>
      <c r="E35" s="68" t="s">
        <v>239</v>
      </c>
      <c r="F35" s="65">
        <v>270.01</v>
      </c>
      <c r="G35" s="59"/>
      <c r="H35" s="59"/>
      <c r="I35" s="60" t="s">
        <v>38</v>
      </c>
      <c r="J35" s="61">
        <f t="shared" si="0"/>
        <v>1</v>
      </c>
      <c r="K35" s="59" t="s">
        <v>39</v>
      </c>
      <c r="L35" s="59" t="s">
        <v>4</v>
      </c>
      <c r="M35" s="62"/>
      <c r="N35" s="59"/>
      <c r="O35" s="59"/>
      <c r="P35" s="63"/>
      <c r="Q35" s="59"/>
      <c r="R35" s="59"/>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38">
        <f t="shared" si="1"/>
        <v>270</v>
      </c>
      <c r="BB35" s="64">
        <f t="shared" si="2"/>
        <v>270</v>
      </c>
      <c r="BC35" s="43" t="str">
        <f t="shared" si="3"/>
        <v>INR  Two Hundred &amp; Seventy  Only</v>
      </c>
      <c r="IA35" s="22">
        <v>1.22</v>
      </c>
      <c r="IB35" s="22" t="s">
        <v>130</v>
      </c>
      <c r="IC35" s="22" t="s">
        <v>78</v>
      </c>
      <c r="ID35" s="22">
        <v>1</v>
      </c>
      <c r="IE35" s="23" t="s">
        <v>239</v>
      </c>
      <c r="IF35" s="23"/>
      <c r="IG35" s="23"/>
      <c r="IH35" s="23"/>
      <c r="II35" s="23"/>
    </row>
    <row r="36" spans="1:243" s="22" customFormat="1" ht="31.5" customHeight="1">
      <c r="A36" s="49">
        <v>1.23</v>
      </c>
      <c r="B36" s="54" t="s">
        <v>131</v>
      </c>
      <c r="C36" s="37" t="s">
        <v>79</v>
      </c>
      <c r="D36" s="67">
        <v>1.3</v>
      </c>
      <c r="E36" s="68" t="s">
        <v>239</v>
      </c>
      <c r="F36" s="65">
        <v>533.41</v>
      </c>
      <c r="G36" s="59"/>
      <c r="H36" s="59"/>
      <c r="I36" s="60" t="s">
        <v>38</v>
      </c>
      <c r="J36" s="61">
        <f t="shared" si="0"/>
        <v>1</v>
      </c>
      <c r="K36" s="59" t="s">
        <v>39</v>
      </c>
      <c r="L36" s="59" t="s">
        <v>4</v>
      </c>
      <c r="M36" s="62"/>
      <c r="N36" s="59"/>
      <c r="O36" s="59"/>
      <c r="P36" s="63"/>
      <c r="Q36" s="59"/>
      <c r="R36" s="59"/>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38">
        <f t="shared" si="1"/>
        <v>693</v>
      </c>
      <c r="BB36" s="64">
        <f t="shared" si="2"/>
        <v>693</v>
      </c>
      <c r="BC36" s="43" t="str">
        <f t="shared" si="3"/>
        <v>INR  Six Hundred &amp; Ninety Three  Only</v>
      </c>
      <c r="IA36" s="22">
        <v>1.23</v>
      </c>
      <c r="IB36" s="22" t="s">
        <v>131</v>
      </c>
      <c r="IC36" s="22" t="s">
        <v>79</v>
      </c>
      <c r="ID36" s="22">
        <v>1.3</v>
      </c>
      <c r="IE36" s="23" t="s">
        <v>239</v>
      </c>
      <c r="IF36" s="23"/>
      <c r="IG36" s="23"/>
      <c r="IH36" s="23"/>
      <c r="II36" s="23"/>
    </row>
    <row r="37" spans="1:243" s="22" customFormat="1" ht="30.75" customHeight="1">
      <c r="A37" s="49">
        <v>1.24</v>
      </c>
      <c r="B37" s="54" t="s">
        <v>132</v>
      </c>
      <c r="C37" s="37" t="s">
        <v>80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IA37" s="22">
        <v>1.24</v>
      </c>
      <c r="IB37" s="22" t="s">
        <v>132</v>
      </c>
      <c r="IC37" s="22" t="s">
        <v>80</v>
      </c>
      <c r="IE37" s="23"/>
      <c r="IF37" s="23"/>
      <c r="IG37" s="23"/>
      <c r="IH37" s="23"/>
      <c r="II37" s="23"/>
    </row>
    <row r="38" spans="1:243" s="22" customFormat="1" ht="28.5">
      <c r="A38" s="49">
        <v>1.25</v>
      </c>
      <c r="B38" s="54" t="s">
        <v>133</v>
      </c>
      <c r="C38" s="37" t="s">
        <v>60</v>
      </c>
      <c r="D38" s="67">
        <v>40</v>
      </c>
      <c r="E38" s="68" t="s">
        <v>237</v>
      </c>
      <c r="F38" s="65">
        <v>159.49</v>
      </c>
      <c r="G38" s="59"/>
      <c r="H38" s="59"/>
      <c r="I38" s="60" t="s">
        <v>38</v>
      </c>
      <c r="J38" s="61">
        <f t="shared" si="0"/>
        <v>1</v>
      </c>
      <c r="K38" s="59" t="s">
        <v>39</v>
      </c>
      <c r="L38" s="59" t="s">
        <v>4</v>
      </c>
      <c r="M38" s="62"/>
      <c r="N38" s="59"/>
      <c r="O38" s="59"/>
      <c r="P38" s="63"/>
      <c r="Q38" s="59"/>
      <c r="R38" s="59"/>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38">
        <f t="shared" si="1"/>
        <v>6380</v>
      </c>
      <c r="BB38" s="64">
        <f t="shared" si="2"/>
        <v>6380</v>
      </c>
      <c r="BC38" s="43" t="str">
        <f t="shared" si="3"/>
        <v>INR  Six Thousand Three Hundred &amp; Eighty  Only</v>
      </c>
      <c r="IA38" s="22">
        <v>1.25</v>
      </c>
      <c r="IB38" s="22" t="s">
        <v>133</v>
      </c>
      <c r="IC38" s="22" t="s">
        <v>60</v>
      </c>
      <c r="ID38" s="22">
        <v>40</v>
      </c>
      <c r="IE38" s="23" t="s">
        <v>237</v>
      </c>
      <c r="IF38" s="23"/>
      <c r="IG38" s="23"/>
      <c r="IH38" s="23"/>
      <c r="II38" s="23"/>
    </row>
    <row r="39" spans="1:243" s="22" customFormat="1" ht="28.5">
      <c r="A39" s="49">
        <v>1.26</v>
      </c>
      <c r="B39" s="54" t="s">
        <v>134</v>
      </c>
      <c r="C39" s="37" t="s">
        <v>61</v>
      </c>
      <c r="D39" s="67">
        <v>1</v>
      </c>
      <c r="E39" s="68" t="s">
        <v>63</v>
      </c>
      <c r="F39" s="65">
        <v>714.56</v>
      </c>
      <c r="G39" s="59"/>
      <c r="H39" s="59"/>
      <c r="I39" s="60" t="s">
        <v>38</v>
      </c>
      <c r="J39" s="61">
        <f t="shared" si="0"/>
        <v>1</v>
      </c>
      <c r="K39" s="59" t="s">
        <v>39</v>
      </c>
      <c r="L39" s="59" t="s">
        <v>4</v>
      </c>
      <c r="M39" s="62"/>
      <c r="N39" s="59"/>
      <c r="O39" s="59"/>
      <c r="P39" s="63"/>
      <c r="Q39" s="59"/>
      <c r="R39" s="59"/>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38">
        <f t="shared" si="1"/>
        <v>715</v>
      </c>
      <c r="BB39" s="64">
        <f t="shared" si="2"/>
        <v>715</v>
      </c>
      <c r="BC39" s="43" t="str">
        <f t="shared" si="3"/>
        <v>INR  Seven Hundred &amp; Fifteen  Only</v>
      </c>
      <c r="IA39" s="22">
        <v>1.26</v>
      </c>
      <c r="IB39" s="22" t="s">
        <v>134</v>
      </c>
      <c r="IC39" s="22" t="s">
        <v>61</v>
      </c>
      <c r="ID39" s="22">
        <v>1</v>
      </c>
      <c r="IE39" s="23" t="s">
        <v>63</v>
      </c>
      <c r="IF39" s="23"/>
      <c r="IG39" s="23"/>
      <c r="IH39" s="23"/>
      <c r="II39" s="23"/>
    </row>
    <row r="40" spans="1:243" s="22" customFormat="1" ht="51">
      <c r="A40" s="49">
        <v>1.27</v>
      </c>
      <c r="B40" s="54" t="s">
        <v>135</v>
      </c>
      <c r="C40" s="37" t="s">
        <v>81</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IA40" s="22">
        <v>1.27</v>
      </c>
      <c r="IB40" s="22" t="s">
        <v>135</v>
      </c>
      <c r="IC40" s="22" t="s">
        <v>81</v>
      </c>
      <c r="IE40" s="23"/>
      <c r="IF40" s="23"/>
      <c r="IG40" s="23"/>
      <c r="IH40" s="23"/>
      <c r="II40" s="23"/>
    </row>
    <row r="41" spans="1:243" s="22" customFormat="1" ht="28.5">
      <c r="A41" s="49">
        <v>1.28</v>
      </c>
      <c r="B41" s="54" t="s">
        <v>136</v>
      </c>
      <c r="C41" s="37" t="s">
        <v>82</v>
      </c>
      <c r="D41" s="67">
        <v>30</v>
      </c>
      <c r="E41" s="68" t="s">
        <v>240</v>
      </c>
      <c r="F41" s="65">
        <v>78.61</v>
      </c>
      <c r="G41" s="59"/>
      <c r="H41" s="59"/>
      <c r="I41" s="60" t="s">
        <v>38</v>
      </c>
      <c r="J41" s="61">
        <f t="shared" si="0"/>
        <v>1</v>
      </c>
      <c r="K41" s="59" t="s">
        <v>39</v>
      </c>
      <c r="L41" s="59" t="s">
        <v>4</v>
      </c>
      <c r="M41" s="62"/>
      <c r="N41" s="59"/>
      <c r="O41" s="59"/>
      <c r="P41" s="63"/>
      <c r="Q41" s="59"/>
      <c r="R41" s="59"/>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38">
        <f t="shared" si="1"/>
        <v>2358</v>
      </c>
      <c r="BB41" s="64">
        <f t="shared" si="2"/>
        <v>2358</v>
      </c>
      <c r="BC41" s="43" t="str">
        <f t="shared" si="3"/>
        <v>INR  Two Thousand Three Hundred &amp; Fifty Eight  Only</v>
      </c>
      <c r="IA41" s="22">
        <v>1.28</v>
      </c>
      <c r="IB41" s="22" t="s">
        <v>136</v>
      </c>
      <c r="IC41" s="22" t="s">
        <v>82</v>
      </c>
      <c r="ID41" s="22">
        <v>30</v>
      </c>
      <c r="IE41" s="23" t="s">
        <v>240</v>
      </c>
      <c r="IF41" s="23"/>
      <c r="IG41" s="23"/>
      <c r="IH41" s="23"/>
      <c r="II41" s="23"/>
    </row>
    <row r="42" spans="1:243" s="22" customFormat="1" ht="15.75">
      <c r="A42" s="49">
        <v>1.29</v>
      </c>
      <c r="B42" s="54" t="s">
        <v>137</v>
      </c>
      <c r="C42" s="37" t="s">
        <v>83</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2">
        <v>1.29</v>
      </c>
      <c r="IB42" s="22" t="s">
        <v>137</v>
      </c>
      <c r="IC42" s="22" t="s">
        <v>83</v>
      </c>
      <c r="IE42" s="23"/>
      <c r="IF42" s="23"/>
      <c r="IG42" s="23"/>
      <c r="IH42" s="23"/>
      <c r="II42" s="23"/>
    </row>
    <row r="43" spans="1:243" s="22" customFormat="1" ht="38.25">
      <c r="A43" s="49">
        <v>1.3</v>
      </c>
      <c r="B43" s="54" t="s">
        <v>138</v>
      </c>
      <c r="C43" s="37" t="s">
        <v>84</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IA43" s="22">
        <v>1.3</v>
      </c>
      <c r="IB43" s="22" t="s">
        <v>138</v>
      </c>
      <c r="IC43" s="22" t="s">
        <v>84</v>
      </c>
      <c r="IE43" s="23"/>
      <c r="IF43" s="23"/>
      <c r="IG43" s="23"/>
      <c r="IH43" s="23"/>
      <c r="II43" s="23"/>
    </row>
    <row r="44" spans="1:243" s="22" customFormat="1" ht="28.5">
      <c r="A44" s="49">
        <v>1.31</v>
      </c>
      <c r="B44" s="54" t="s">
        <v>139</v>
      </c>
      <c r="C44" s="37" t="s">
        <v>85</v>
      </c>
      <c r="D44" s="67">
        <v>4.1</v>
      </c>
      <c r="E44" s="68" t="s">
        <v>109</v>
      </c>
      <c r="F44" s="65">
        <v>5838.01</v>
      </c>
      <c r="G44" s="59"/>
      <c r="H44" s="59"/>
      <c r="I44" s="60" t="s">
        <v>38</v>
      </c>
      <c r="J44" s="61">
        <f t="shared" si="0"/>
        <v>1</v>
      </c>
      <c r="K44" s="59" t="s">
        <v>39</v>
      </c>
      <c r="L44" s="59" t="s">
        <v>4</v>
      </c>
      <c r="M44" s="62"/>
      <c r="N44" s="59"/>
      <c r="O44" s="59"/>
      <c r="P44" s="63"/>
      <c r="Q44" s="59"/>
      <c r="R44" s="59"/>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38">
        <f t="shared" si="1"/>
        <v>23936</v>
      </c>
      <c r="BB44" s="64">
        <f t="shared" si="2"/>
        <v>23936</v>
      </c>
      <c r="BC44" s="43" t="str">
        <f t="shared" si="3"/>
        <v>INR  Twenty Three Thousand Nine Hundred &amp; Thirty Six  Only</v>
      </c>
      <c r="IA44" s="22">
        <v>1.31</v>
      </c>
      <c r="IB44" s="22" t="s">
        <v>139</v>
      </c>
      <c r="IC44" s="22" t="s">
        <v>85</v>
      </c>
      <c r="ID44" s="22">
        <v>4.1</v>
      </c>
      <c r="IE44" s="23" t="s">
        <v>109</v>
      </c>
      <c r="IF44" s="23"/>
      <c r="IG44" s="23"/>
      <c r="IH44" s="23"/>
      <c r="II44" s="23"/>
    </row>
    <row r="45" spans="1:243" s="22" customFormat="1" ht="54.75" customHeight="1">
      <c r="A45" s="49">
        <v>1.32</v>
      </c>
      <c r="B45" s="54" t="s">
        <v>140</v>
      </c>
      <c r="C45" s="37" t="s">
        <v>86</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IA45" s="22">
        <v>1.32</v>
      </c>
      <c r="IB45" s="22" t="s">
        <v>140</v>
      </c>
      <c r="IC45" s="22" t="s">
        <v>86</v>
      </c>
      <c r="IE45" s="23"/>
      <c r="IF45" s="23"/>
      <c r="IG45" s="23"/>
      <c r="IH45" s="23"/>
      <c r="II45" s="23"/>
    </row>
    <row r="46" spans="1:243" s="22" customFormat="1" ht="28.5">
      <c r="A46" s="49">
        <v>1.33</v>
      </c>
      <c r="B46" s="54" t="s">
        <v>139</v>
      </c>
      <c r="C46" s="37" t="s">
        <v>87</v>
      </c>
      <c r="D46" s="67">
        <v>2</v>
      </c>
      <c r="E46" s="68" t="s">
        <v>109</v>
      </c>
      <c r="F46" s="65">
        <v>7267.3</v>
      </c>
      <c r="G46" s="59"/>
      <c r="H46" s="59"/>
      <c r="I46" s="60" t="s">
        <v>38</v>
      </c>
      <c r="J46" s="61">
        <f t="shared" si="0"/>
        <v>1</v>
      </c>
      <c r="K46" s="59" t="s">
        <v>39</v>
      </c>
      <c r="L46" s="59" t="s">
        <v>4</v>
      </c>
      <c r="M46" s="62"/>
      <c r="N46" s="59"/>
      <c r="O46" s="59"/>
      <c r="P46" s="63"/>
      <c r="Q46" s="59"/>
      <c r="R46" s="59"/>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38">
        <f t="shared" si="1"/>
        <v>14535</v>
      </c>
      <c r="BB46" s="64">
        <f t="shared" si="2"/>
        <v>14535</v>
      </c>
      <c r="BC46" s="43" t="str">
        <f t="shared" si="3"/>
        <v>INR  Fourteen Thousand Five Hundred &amp; Thirty Five  Only</v>
      </c>
      <c r="IA46" s="22">
        <v>1.33</v>
      </c>
      <c r="IB46" s="22" t="s">
        <v>139</v>
      </c>
      <c r="IC46" s="22" t="s">
        <v>87</v>
      </c>
      <c r="ID46" s="22">
        <v>2</v>
      </c>
      <c r="IE46" s="23" t="s">
        <v>109</v>
      </c>
      <c r="IF46" s="23"/>
      <c r="IG46" s="23"/>
      <c r="IH46" s="23"/>
      <c r="II46" s="23"/>
    </row>
    <row r="47" spans="1:243" s="22" customFormat="1" ht="76.5">
      <c r="A47" s="49">
        <v>1.34</v>
      </c>
      <c r="B47" s="54" t="s">
        <v>141</v>
      </c>
      <c r="C47" s="37" t="s">
        <v>88</v>
      </c>
      <c r="D47" s="67">
        <v>17</v>
      </c>
      <c r="E47" s="68" t="s">
        <v>237</v>
      </c>
      <c r="F47" s="65">
        <v>48.93</v>
      </c>
      <c r="G47" s="59"/>
      <c r="H47" s="59"/>
      <c r="I47" s="60" t="s">
        <v>38</v>
      </c>
      <c r="J47" s="61">
        <f t="shared" si="0"/>
        <v>1</v>
      </c>
      <c r="K47" s="59" t="s">
        <v>39</v>
      </c>
      <c r="L47" s="59" t="s">
        <v>4</v>
      </c>
      <c r="M47" s="62"/>
      <c r="N47" s="59"/>
      <c r="O47" s="59"/>
      <c r="P47" s="63"/>
      <c r="Q47" s="59"/>
      <c r="R47" s="59"/>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38">
        <f t="shared" si="1"/>
        <v>832</v>
      </c>
      <c r="BB47" s="64">
        <f t="shared" si="2"/>
        <v>832</v>
      </c>
      <c r="BC47" s="43" t="str">
        <f t="shared" si="3"/>
        <v>INR  Eight Hundred &amp; Thirty Two  Only</v>
      </c>
      <c r="IA47" s="22">
        <v>1.34</v>
      </c>
      <c r="IB47" s="22" t="s">
        <v>141</v>
      </c>
      <c r="IC47" s="22" t="s">
        <v>88</v>
      </c>
      <c r="ID47" s="22">
        <v>17</v>
      </c>
      <c r="IE47" s="23" t="s">
        <v>237</v>
      </c>
      <c r="IF47" s="23"/>
      <c r="IG47" s="23"/>
      <c r="IH47" s="23"/>
      <c r="II47" s="23"/>
    </row>
    <row r="48" spans="1:243" s="22" customFormat="1" ht="15.75">
      <c r="A48" s="49">
        <v>1.35</v>
      </c>
      <c r="B48" s="54" t="s">
        <v>142</v>
      </c>
      <c r="C48" s="37" t="s">
        <v>89</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IA48" s="22">
        <v>1.35</v>
      </c>
      <c r="IB48" s="22" t="s">
        <v>142</v>
      </c>
      <c r="IC48" s="22" t="s">
        <v>89</v>
      </c>
      <c r="IE48" s="23"/>
      <c r="IF48" s="23"/>
      <c r="IG48" s="23"/>
      <c r="IH48" s="23"/>
      <c r="II48" s="23"/>
    </row>
    <row r="49" spans="1:243" s="22" customFormat="1" ht="168" customHeight="1">
      <c r="A49" s="49">
        <v>1.36</v>
      </c>
      <c r="B49" s="54" t="s">
        <v>143</v>
      </c>
      <c r="C49" s="37" t="s">
        <v>90</v>
      </c>
      <c r="D49" s="67">
        <v>9</v>
      </c>
      <c r="E49" s="68" t="s">
        <v>63</v>
      </c>
      <c r="F49" s="65">
        <v>817.57</v>
      </c>
      <c r="G49" s="59"/>
      <c r="H49" s="59"/>
      <c r="I49" s="60" t="s">
        <v>38</v>
      </c>
      <c r="J49" s="61">
        <f t="shared" si="0"/>
        <v>1</v>
      </c>
      <c r="K49" s="59" t="s">
        <v>39</v>
      </c>
      <c r="L49" s="59" t="s">
        <v>4</v>
      </c>
      <c r="M49" s="62"/>
      <c r="N49" s="59"/>
      <c r="O49" s="59"/>
      <c r="P49" s="63"/>
      <c r="Q49" s="59"/>
      <c r="R49" s="59"/>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38">
        <f t="shared" si="1"/>
        <v>7358</v>
      </c>
      <c r="BB49" s="64">
        <f t="shared" si="2"/>
        <v>7358</v>
      </c>
      <c r="BC49" s="43" t="str">
        <f t="shared" si="3"/>
        <v>INR  Seven Thousand Three Hundred &amp; Fifty Eight  Only</v>
      </c>
      <c r="IA49" s="22">
        <v>1.36</v>
      </c>
      <c r="IB49" s="22" t="s">
        <v>143</v>
      </c>
      <c r="IC49" s="22" t="s">
        <v>90</v>
      </c>
      <c r="ID49" s="22">
        <v>9</v>
      </c>
      <c r="IE49" s="23" t="s">
        <v>63</v>
      </c>
      <c r="IF49" s="23"/>
      <c r="IG49" s="23"/>
      <c r="IH49" s="23"/>
      <c r="II49" s="23"/>
    </row>
    <row r="50" spans="1:243" s="22" customFormat="1" ht="15.75">
      <c r="A50" s="49">
        <v>1.37</v>
      </c>
      <c r="B50" s="54" t="s">
        <v>144</v>
      </c>
      <c r="C50" s="37" t="s">
        <v>91</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IA50" s="22">
        <v>1.37</v>
      </c>
      <c r="IB50" s="22" t="s">
        <v>144</v>
      </c>
      <c r="IC50" s="22" t="s">
        <v>91</v>
      </c>
      <c r="IE50" s="23"/>
      <c r="IF50" s="23"/>
      <c r="IG50" s="23"/>
      <c r="IH50" s="23"/>
      <c r="II50" s="23"/>
    </row>
    <row r="51" spans="1:243" s="22" customFormat="1" ht="84" customHeight="1">
      <c r="A51" s="49">
        <v>1.38</v>
      </c>
      <c r="B51" s="54" t="s">
        <v>145</v>
      </c>
      <c r="C51" s="37" t="s">
        <v>242</v>
      </c>
      <c r="D51" s="67">
        <v>15</v>
      </c>
      <c r="E51" s="68" t="s">
        <v>63</v>
      </c>
      <c r="F51" s="65">
        <v>1301.8</v>
      </c>
      <c r="G51" s="59"/>
      <c r="H51" s="59"/>
      <c r="I51" s="60" t="s">
        <v>38</v>
      </c>
      <c r="J51" s="61">
        <f t="shared" si="0"/>
        <v>1</v>
      </c>
      <c r="K51" s="59" t="s">
        <v>39</v>
      </c>
      <c r="L51" s="59" t="s">
        <v>4</v>
      </c>
      <c r="M51" s="62"/>
      <c r="N51" s="59"/>
      <c r="O51" s="59"/>
      <c r="P51" s="63"/>
      <c r="Q51" s="59"/>
      <c r="R51" s="59"/>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38">
        <f t="shared" si="1"/>
        <v>19527</v>
      </c>
      <c r="BB51" s="64">
        <f t="shared" si="2"/>
        <v>19527</v>
      </c>
      <c r="BC51" s="43" t="str">
        <f t="shared" si="3"/>
        <v>INR  Nineteen Thousand Five Hundred &amp; Twenty Seven  Only</v>
      </c>
      <c r="IA51" s="22">
        <v>1.38</v>
      </c>
      <c r="IB51" s="50" t="s">
        <v>145</v>
      </c>
      <c r="IC51" s="22" t="s">
        <v>242</v>
      </c>
      <c r="ID51" s="22">
        <v>15</v>
      </c>
      <c r="IE51" s="23" t="s">
        <v>63</v>
      </c>
      <c r="IF51" s="23"/>
      <c r="IG51" s="23"/>
      <c r="IH51" s="23"/>
      <c r="II51" s="23"/>
    </row>
    <row r="52" spans="1:243" s="22" customFormat="1" ht="47.25" customHeight="1">
      <c r="A52" s="49">
        <v>1.39</v>
      </c>
      <c r="B52" s="54" t="s">
        <v>146</v>
      </c>
      <c r="C52" s="37" t="s">
        <v>243</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IA52" s="22">
        <v>1.39</v>
      </c>
      <c r="IB52" s="50" t="s">
        <v>146</v>
      </c>
      <c r="IC52" s="22" t="s">
        <v>243</v>
      </c>
      <c r="IE52" s="23"/>
      <c r="IF52" s="23"/>
      <c r="IG52" s="23"/>
      <c r="IH52" s="23"/>
      <c r="II52" s="23"/>
    </row>
    <row r="53" spans="1:243" s="22" customFormat="1" ht="83.25" customHeight="1">
      <c r="A53" s="49">
        <v>1.4</v>
      </c>
      <c r="B53" s="54" t="s">
        <v>147</v>
      </c>
      <c r="C53" s="37" t="s">
        <v>92</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IA53" s="22">
        <v>1.4</v>
      </c>
      <c r="IB53" s="22" t="s">
        <v>147</v>
      </c>
      <c r="IC53" s="22" t="s">
        <v>92</v>
      </c>
      <c r="IE53" s="23"/>
      <c r="IF53" s="23"/>
      <c r="IG53" s="23"/>
      <c r="IH53" s="23"/>
      <c r="II53" s="23"/>
    </row>
    <row r="54" spans="1:243" s="22" customFormat="1" ht="28.5">
      <c r="A54" s="49">
        <v>1.41</v>
      </c>
      <c r="B54" s="54" t="s">
        <v>148</v>
      </c>
      <c r="C54" s="37" t="s">
        <v>93</v>
      </c>
      <c r="D54" s="67">
        <v>0.07</v>
      </c>
      <c r="E54" s="68" t="s">
        <v>109</v>
      </c>
      <c r="F54" s="65">
        <v>93573.74</v>
      </c>
      <c r="G54" s="59"/>
      <c r="H54" s="59"/>
      <c r="I54" s="60" t="s">
        <v>38</v>
      </c>
      <c r="J54" s="61">
        <f t="shared" si="0"/>
        <v>1</v>
      </c>
      <c r="K54" s="59" t="s">
        <v>39</v>
      </c>
      <c r="L54" s="59" t="s">
        <v>4</v>
      </c>
      <c r="M54" s="62"/>
      <c r="N54" s="59"/>
      <c r="O54" s="59"/>
      <c r="P54" s="63"/>
      <c r="Q54" s="59"/>
      <c r="R54" s="59"/>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38">
        <f t="shared" si="1"/>
        <v>6550</v>
      </c>
      <c r="BB54" s="64">
        <f t="shared" si="2"/>
        <v>6550</v>
      </c>
      <c r="BC54" s="43" t="str">
        <f t="shared" si="3"/>
        <v>INR  Six Thousand Five Hundred &amp; Fifty  Only</v>
      </c>
      <c r="IA54" s="22">
        <v>1.41</v>
      </c>
      <c r="IB54" s="22" t="s">
        <v>148</v>
      </c>
      <c r="IC54" s="22" t="s">
        <v>93</v>
      </c>
      <c r="ID54" s="22">
        <v>0.07</v>
      </c>
      <c r="IE54" s="23" t="s">
        <v>109</v>
      </c>
      <c r="IF54" s="23"/>
      <c r="IG54" s="23"/>
      <c r="IH54" s="23"/>
      <c r="II54" s="23"/>
    </row>
    <row r="55" spans="1:243" s="22" customFormat="1" ht="70.5" customHeight="1">
      <c r="A55" s="49">
        <v>1.42</v>
      </c>
      <c r="B55" s="54" t="s">
        <v>149</v>
      </c>
      <c r="C55" s="37" t="s">
        <v>94</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IA55" s="22">
        <v>1.42</v>
      </c>
      <c r="IB55" s="50" t="s">
        <v>149</v>
      </c>
      <c r="IC55" s="22" t="s">
        <v>94</v>
      </c>
      <c r="IE55" s="23"/>
      <c r="IF55" s="23"/>
      <c r="IG55" s="23"/>
      <c r="IH55" s="23"/>
      <c r="II55" s="23"/>
    </row>
    <row r="56" spans="1:243" s="22" customFormat="1" ht="15.75">
      <c r="A56" s="49">
        <v>1.43</v>
      </c>
      <c r="B56" s="54" t="s">
        <v>150</v>
      </c>
      <c r="C56" s="37" t="s">
        <v>95</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IA56" s="22">
        <v>1.43</v>
      </c>
      <c r="IB56" s="22" t="s">
        <v>150</v>
      </c>
      <c r="IC56" s="22" t="s">
        <v>95</v>
      </c>
      <c r="IE56" s="23"/>
      <c r="IF56" s="23"/>
      <c r="IG56" s="23"/>
      <c r="IH56" s="23"/>
      <c r="II56" s="23"/>
    </row>
    <row r="57" spans="1:243" s="22" customFormat="1" ht="28.5">
      <c r="A57" s="49">
        <v>1.44</v>
      </c>
      <c r="B57" s="54" t="s">
        <v>151</v>
      </c>
      <c r="C57" s="37" t="s">
        <v>96</v>
      </c>
      <c r="D57" s="67">
        <v>2</v>
      </c>
      <c r="E57" s="68" t="s">
        <v>63</v>
      </c>
      <c r="F57" s="65">
        <v>3564.66</v>
      </c>
      <c r="G57" s="59"/>
      <c r="H57" s="59"/>
      <c r="I57" s="60" t="s">
        <v>38</v>
      </c>
      <c r="J57" s="61">
        <f t="shared" si="0"/>
        <v>1</v>
      </c>
      <c r="K57" s="59" t="s">
        <v>39</v>
      </c>
      <c r="L57" s="59" t="s">
        <v>4</v>
      </c>
      <c r="M57" s="62"/>
      <c r="N57" s="59"/>
      <c r="O57" s="59"/>
      <c r="P57" s="63"/>
      <c r="Q57" s="59"/>
      <c r="R57" s="59"/>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38">
        <f t="shared" si="1"/>
        <v>7129</v>
      </c>
      <c r="BB57" s="64">
        <f t="shared" si="2"/>
        <v>7129</v>
      </c>
      <c r="BC57" s="43" t="str">
        <f t="shared" si="3"/>
        <v>INR  Seven Thousand One Hundred &amp; Twenty Nine  Only</v>
      </c>
      <c r="IA57" s="22">
        <v>1.44</v>
      </c>
      <c r="IB57" s="22" t="s">
        <v>151</v>
      </c>
      <c r="IC57" s="22" t="s">
        <v>96</v>
      </c>
      <c r="ID57" s="22">
        <v>2</v>
      </c>
      <c r="IE57" s="23" t="s">
        <v>63</v>
      </c>
      <c r="IF57" s="23"/>
      <c r="IG57" s="23"/>
      <c r="IH57" s="23"/>
      <c r="II57" s="23"/>
    </row>
    <row r="58" spans="1:243" s="22" customFormat="1" ht="101.25" customHeight="1">
      <c r="A58" s="49">
        <v>1.45</v>
      </c>
      <c r="B58" s="54" t="s">
        <v>152</v>
      </c>
      <c r="C58" s="37" t="s">
        <v>97</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IA58" s="22">
        <v>1.45</v>
      </c>
      <c r="IB58" s="22" t="s">
        <v>152</v>
      </c>
      <c r="IC58" s="22" t="s">
        <v>97</v>
      </c>
      <c r="IE58" s="23"/>
      <c r="IF58" s="23"/>
      <c r="IG58" s="23"/>
      <c r="IH58" s="23"/>
      <c r="II58" s="23"/>
    </row>
    <row r="59" spans="1:243" s="22" customFormat="1" ht="60" customHeight="1">
      <c r="A59" s="49">
        <v>1.46</v>
      </c>
      <c r="B59" s="54" t="s">
        <v>153</v>
      </c>
      <c r="C59" s="37" t="s">
        <v>98</v>
      </c>
      <c r="D59" s="67">
        <v>2.1</v>
      </c>
      <c r="E59" s="68" t="s">
        <v>63</v>
      </c>
      <c r="F59" s="65">
        <v>1767.43</v>
      </c>
      <c r="G59" s="59"/>
      <c r="H59" s="59"/>
      <c r="I59" s="60" t="s">
        <v>38</v>
      </c>
      <c r="J59" s="61">
        <f t="shared" si="0"/>
        <v>1</v>
      </c>
      <c r="K59" s="59" t="s">
        <v>39</v>
      </c>
      <c r="L59" s="59" t="s">
        <v>4</v>
      </c>
      <c r="M59" s="62"/>
      <c r="N59" s="59"/>
      <c r="O59" s="59"/>
      <c r="P59" s="63"/>
      <c r="Q59" s="59"/>
      <c r="R59" s="59"/>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38">
        <f t="shared" si="1"/>
        <v>3712</v>
      </c>
      <c r="BB59" s="64">
        <f t="shared" si="2"/>
        <v>3712</v>
      </c>
      <c r="BC59" s="43" t="str">
        <f t="shared" si="3"/>
        <v>INR  Three Thousand Seven Hundred &amp; Twelve  Only</v>
      </c>
      <c r="IA59" s="22">
        <v>1.46</v>
      </c>
      <c r="IB59" s="22" t="s">
        <v>153</v>
      </c>
      <c r="IC59" s="22" t="s">
        <v>98</v>
      </c>
      <c r="ID59" s="22">
        <v>2.1</v>
      </c>
      <c r="IE59" s="23" t="s">
        <v>63</v>
      </c>
      <c r="IF59" s="23"/>
      <c r="IG59" s="23"/>
      <c r="IH59" s="23"/>
      <c r="II59" s="23"/>
    </row>
    <row r="60" spans="1:243" s="22" customFormat="1" ht="63.75">
      <c r="A60" s="49">
        <v>1.47</v>
      </c>
      <c r="B60" s="54" t="s">
        <v>154</v>
      </c>
      <c r="C60" s="37" t="s">
        <v>99</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IA60" s="22">
        <v>1.47</v>
      </c>
      <c r="IB60" s="22" t="s">
        <v>154</v>
      </c>
      <c r="IC60" s="22" t="s">
        <v>99</v>
      </c>
      <c r="IE60" s="23"/>
      <c r="IF60" s="23"/>
      <c r="IG60" s="23"/>
      <c r="IH60" s="23"/>
      <c r="II60" s="23"/>
    </row>
    <row r="61" spans="1:243" s="22" customFormat="1" ht="28.5">
      <c r="A61" s="49">
        <v>1.48</v>
      </c>
      <c r="B61" s="54" t="s">
        <v>155</v>
      </c>
      <c r="C61" s="37" t="s">
        <v>244</v>
      </c>
      <c r="D61" s="67">
        <v>22</v>
      </c>
      <c r="E61" s="68" t="s">
        <v>240</v>
      </c>
      <c r="F61" s="65">
        <v>158.7</v>
      </c>
      <c r="G61" s="59"/>
      <c r="H61" s="59"/>
      <c r="I61" s="60" t="s">
        <v>38</v>
      </c>
      <c r="J61" s="61">
        <f t="shared" si="0"/>
        <v>1</v>
      </c>
      <c r="K61" s="59" t="s">
        <v>39</v>
      </c>
      <c r="L61" s="59" t="s">
        <v>4</v>
      </c>
      <c r="M61" s="62"/>
      <c r="N61" s="59"/>
      <c r="O61" s="59"/>
      <c r="P61" s="63"/>
      <c r="Q61" s="59"/>
      <c r="R61" s="59"/>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38">
        <f t="shared" si="1"/>
        <v>3491</v>
      </c>
      <c r="BB61" s="64">
        <f t="shared" si="2"/>
        <v>3491</v>
      </c>
      <c r="BC61" s="43" t="str">
        <f t="shared" si="3"/>
        <v>INR  Three Thousand Four Hundred &amp; Ninety One  Only</v>
      </c>
      <c r="IA61" s="22">
        <v>1.48</v>
      </c>
      <c r="IB61" s="22" t="s">
        <v>155</v>
      </c>
      <c r="IC61" s="22" t="s">
        <v>244</v>
      </c>
      <c r="ID61" s="22">
        <v>22</v>
      </c>
      <c r="IE61" s="23" t="s">
        <v>240</v>
      </c>
      <c r="IF61" s="23"/>
      <c r="IG61" s="23"/>
      <c r="IH61" s="23"/>
      <c r="II61" s="23"/>
    </row>
    <row r="62" spans="1:243" s="22" customFormat="1" ht="81.75" customHeight="1">
      <c r="A62" s="49">
        <v>1.49</v>
      </c>
      <c r="B62" s="54" t="s">
        <v>156</v>
      </c>
      <c r="C62" s="37" t="s">
        <v>100</v>
      </c>
      <c r="D62" s="67">
        <v>2</v>
      </c>
      <c r="E62" s="68" t="s">
        <v>241</v>
      </c>
      <c r="F62" s="65">
        <v>899.3</v>
      </c>
      <c r="G62" s="59"/>
      <c r="H62" s="59"/>
      <c r="I62" s="60" t="s">
        <v>38</v>
      </c>
      <c r="J62" s="61">
        <f t="shared" si="0"/>
        <v>1</v>
      </c>
      <c r="K62" s="59" t="s">
        <v>39</v>
      </c>
      <c r="L62" s="59" t="s">
        <v>4</v>
      </c>
      <c r="M62" s="62"/>
      <c r="N62" s="59"/>
      <c r="O62" s="59"/>
      <c r="P62" s="63"/>
      <c r="Q62" s="59"/>
      <c r="R62" s="59"/>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38">
        <f t="shared" si="1"/>
        <v>1799</v>
      </c>
      <c r="BB62" s="64">
        <f t="shared" si="2"/>
        <v>1799</v>
      </c>
      <c r="BC62" s="43" t="str">
        <f t="shared" si="3"/>
        <v>INR  One Thousand Seven Hundred &amp; Ninety Nine  Only</v>
      </c>
      <c r="IA62" s="22">
        <v>1.49</v>
      </c>
      <c r="IB62" s="22" t="s">
        <v>156</v>
      </c>
      <c r="IC62" s="22" t="s">
        <v>100</v>
      </c>
      <c r="ID62" s="22">
        <v>2</v>
      </c>
      <c r="IE62" s="23" t="s">
        <v>241</v>
      </c>
      <c r="IF62" s="23"/>
      <c r="IG62" s="23"/>
      <c r="IH62" s="23"/>
      <c r="II62" s="23"/>
    </row>
    <row r="63" spans="1:243" s="22" customFormat="1" ht="72.75" customHeight="1">
      <c r="A63" s="49">
        <v>1.5</v>
      </c>
      <c r="B63" s="54" t="s">
        <v>157</v>
      </c>
      <c r="C63" s="37" t="s">
        <v>101</v>
      </c>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IA63" s="22">
        <v>1.5</v>
      </c>
      <c r="IB63" s="22" t="s">
        <v>157</v>
      </c>
      <c r="IC63" s="22" t="s">
        <v>101</v>
      </c>
      <c r="IE63" s="23"/>
      <c r="IF63" s="23"/>
      <c r="IG63" s="23"/>
      <c r="IH63" s="23"/>
      <c r="II63" s="23"/>
    </row>
    <row r="64" spans="1:243" s="22" customFormat="1" ht="33" customHeight="1">
      <c r="A64" s="49">
        <v>1.51</v>
      </c>
      <c r="B64" s="54" t="s">
        <v>158</v>
      </c>
      <c r="C64" s="37" t="s">
        <v>102</v>
      </c>
      <c r="D64" s="67">
        <v>2</v>
      </c>
      <c r="E64" s="68" t="s">
        <v>241</v>
      </c>
      <c r="F64" s="65">
        <v>205.96</v>
      </c>
      <c r="G64" s="59"/>
      <c r="H64" s="59"/>
      <c r="I64" s="60" t="s">
        <v>38</v>
      </c>
      <c r="J64" s="61">
        <f t="shared" si="0"/>
        <v>1</v>
      </c>
      <c r="K64" s="59" t="s">
        <v>39</v>
      </c>
      <c r="L64" s="59" t="s">
        <v>4</v>
      </c>
      <c r="M64" s="62"/>
      <c r="N64" s="59"/>
      <c r="O64" s="59"/>
      <c r="P64" s="63"/>
      <c r="Q64" s="59"/>
      <c r="R64" s="59"/>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38">
        <f t="shared" si="1"/>
        <v>412</v>
      </c>
      <c r="BB64" s="64">
        <f t="shared" si="2"/>
        <v>412</v>
      </c>
      <c r="BC64" s="43" t="str">
        <f t="shared" si="3"/>
        <v>INR  Four Hundred &amp; Twelve  Only</v>
      </c>
      <c r="IA64" s="22">
        <v>1.51</v>
      </c>
      <c r="IB64" s="22" t="s">
        <v>158</v>
      </c>
      <c r="IC64" s="22" t="s">
        <v>102</v>
      </c>
      <c r="ID64" s="22">
        <v>2</v>
      </c>
      <c r="IE64" s="23" t="s">
        <v>241</v>
      </c>
      <c r="IF64" s="23"/>
      <c r="IG64" s="23"/>
      <c r="IH64" s="23"/>
      <c r="II64" s="23"/>
    </row>
    <row r="65" spans="1:243" s="22" customFormat="1" ht="76.5">
      <c r="A65" s="49">
        <v>1.52</v>
      </c>
      <c r="B65" s="54" t="s">
        <v>159</v>
      </c>
      <c r="C65" s="37" t="s">
        <v>103</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IA65" s="22">
        <v>1.52</v>
      </c>
      <c r="IB65" s="22" t="s">
        <v>159</v>
      </c>
      <c r="IC65" s="22" t="s">
        <v>103</v>
      </c>
      <c r="IE65" s="23"/>
      <c r="IF65" s="23"/>
      <c r="IG65" s="23"/>
      <c r="IH65" s="23"/>
      <c r="II65" s="23"/>
    </row>
    <row r="66" spans="1:243" s="22" customFormat="1" ht="28.5">
      <c r="A66" s="49">
        <v>1.53</v>
      </c>
      <c r="B66" s="54" t="s">
        <v>160</v>
      </c>
      <c r="C66" s="37" t="s">
        <v>104</v>
      </c>
      <c r="D66" s="67">
        <v>10</v>
      </c>
      <c r="E66" s="68" t="s">
        <v>241</v>
      </c>
      <c r="F66" s="65">
        <v>79.61</v>
      </c>
      <c r="G66" s="59"/>
      <c r="H66" s="59"/>
      <c r="I66" s="60" t="s">
        <v>38</v>
      </c>
      <c r="J66" s="61">
        <f t="shared" si="0"/>
        <v>1</v>
      </c>
      <c r="K66" s="59" t="s">
        <v>39</v>
      </c>
      <c r="L66" s="59" t="s">
        <v>4</v>
      </c>
      <c r="M66" s="62"/>
      <c r="N66" s="59"/>
      <c r="O66" s="59"/>
      <c r="P66" s="63"/>
      <c r="Q66" s="59"/>
      <c r="R66" s="59"/>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38">
        <f t="shared" si="1"/>
        <v>796</v>
      </c>
      <c r="BB66" s="64">
        <f t="shared" si="2"/>
        <v>796</v>
      </c>
      <c r="BC66" s="43" t="str">
        <f t="shared" si="3"/>
        <v>INR  Seven Hundred &amp; Ninety Six  Only</v>
      </c>
      <c r="IA66" s="22">
        <v>1.53</v>
      </c>
      <c r="IB66" s="22" t="s">
        <v>160</v>
      </c>
      <c r="IC66" s="22" t="s">
        <v>104</v>
      </c>
      <c r="ID66" s="22">
        <v>10</v>
      </c>
      <c r="IE66" s="23" t="s">
        <v>241</v>
      </c>
      <c r="IF66" s="23"/>
      <c r="IG66" s="23"/>
      <c r="IH66" s="23"/>
      <c r="II66" s="23"/>
    </row>
    <row r="67" spans="1:243" s="22" customFormat="1" ht="69.75" customHeight="1">
      <c r="A67" s="49">
        <v>1.54</v>
      </c>
      <c r="B67" s="54" t="s">
        <v>161</v>
      </c>
      <c r="C67" s="37" t="s">
        <v>105</v>
      </c>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IA67" s="22">
        <v>1.54</v>
      </c>
      <c r="IB67" s="22" t="s">
        <v>161</v>
      </c>
      <c r="IC67" s="22" t="s">
        <v>105</v>
      </c>
      <c r="IE67" s="23"/>
      <c r="IF67" s="23"/>
      <c r="IG67" s="23"/>
      <c r="IH67" s="23"/>
      <c r="II67" s="23"/>
    </row>
    <row r="68" spans="1:243" s="22" customFormat="1" ht="28.5">
      <c r="A68" s="49">
        <v>1.55</v>
      </c>
      <c r="B68" s="54" t="s">
        <v>162</v>
      </c>
      <c r="C68" s="37" t="s">
        <v>106</v>
      </c>
      <c r="D68" s="67">
        <v>12</v>
      </c>
      <c r="E68" s="68" t="s">
        <v>241</v>
      </c>
      <c r="F68" s="65">
        <v>52.65</v>
      </c>
      <c r="G68" s="59"/>
      <c r="H68" s="59"/>
      <c r="I68" s="60" t="s">
        <v>38</v>
      </c>
      <c r="J68" s="61">
        <f t="shared" si="0"/>
        <v>1</v>
      </c>
      <c r="K68" s="59" t="s">
        <v>39</v>
      </c>
      <c r="L68" s="59" t="s">
        <v>4</v>
      </c>
      <c r="M68" s="62"/>
      <c r="N68" s="59"/>
      <c r="O68" s="59"/>
      <c r="P68" s="63"/>
      <c r="Q68" s="59"/>
      <c r="R68" s="59"/>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38">
        <f t="shared" si="1"/>
        <v>632</v>
      </c>
      <c r="BB68" s="64">
        <f t="shared" si="2"/>
        <v>632</v>
      </c>
      <c r="BC68" s="43" t="str">
        <f t="shared" si="3"/>
        <v>INR  Six Hundred &amp; Thirty Two  Only</v>
      </c>
      <c r="IA68" s="22">
        <v>1.55</v>
      </c>
      <c r="IB68" s="22" t="s">
        <v>162</v>
      </c>
      <c r="IC68" s="22" t="s">
        <v>106</v>
      </c>
      <c r="ID68" s="22">
        <v>12</v>
      </c>
      <c r="IE68" s="23" t="s">
        <v>241</v>
      </c>
      <c r="IF68" s="23"/>
      <c r="IG68" s="23"/>
      <c r="IH68" s="23"/>
      <c r="II68" s="23"/>
    </row>
    <row r="69" spans="1:243" s="22" customFormat="1" ht="76.5">
      <c r="A69" s="49">
        <v>1.56</v>
      </c>
      <c r="B69" s="54" t="s">
        <v>163</v>
      </c>
      <c r="C69" s="37" t="s">
        <v>107</v>
      </c>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IA69" s="22">
        <v>1.56</v>
      </c>
      <c r="IB69" s="22" t="s">
        <v>163</v>
      </c>
      <c r="IC69" s="22" t="s">
        <v>107</v>
      </c>
      <c r="IE69" s="23"/>
      <c r="IF69" s="23"/>
      <c r="IG69" s="23"/>
      <c r="IH69" s="23"/>
      <c r="II69" s="23"/>
    </row>
    <row r="70" spans="1:243" s="22" customFormat="1" ht="15.75">
      <c r="A70" s="49">
        <v>1.57</v>
      </c>
      <c r="B70" s="54" t="s">
        <v>164</v>
      </c>
      <c r="C70" s="37" t="s">
        <v>108</v>
      </c>
      <c r="D70" s="67">
        <v>2</v>
      </c>
      <c r="E70" s="68" t="s">
        <v>241</v>
      </c>
      <c r="F70" s="65">
        <v>54.58</v>
      </c>
      <c r="G70" s="59"/>
      <c r="H70" s="59"/>
      <c r="I70" s="60" t="s">
        <v>38</v>
      </c>
      <c r="J70" s="61">
        <f t="shared" si="0"/>
        <v>1</v>
      </c>
      <c r="K70" s="59" t="s">
        <v>39</v>
      </c>
      <c r="L70" s="59" t="s">
        <v>4</v>
      </c>
      <c r="M70" s="62"/>
      <c r="N70" s="59"/>
      <c r="O70" s="59"/>
      <c r="P70" s="63"/>
      <c r="Q70" s="59"/>
      <c r="R70" s="59"/>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38">
        <f t="shared" si="1"/>
        <v>109</v>
      </c>
      <c r="BB70" s="64">
        <f t="shared" si="2"/>
        <v>109</v>
      </c>
      <c r="BC70" s="43" t="str">
        <f t="shared" si="3"/>
        <v>INR  One Hundred &amp; Nine  Only</v>
      </c>
      <c r="IA70" s="22">
        <v>1.57</v>
      </c>
      <c r="IB70" s="22" t="s">
        <v>164</v>
      </c>
      <c r="IC70" s="22" t="s">
        <v>108</v>
      </c>
      <c r="ID70" s="22">
        <v>2</v>
      </c>
      <c r="IE70" s="23" t="s">
        <v>241</v>
      </c>
      <c r="IF70" s="23"/>
      <c r="IG70" s="23"/>
      <c r="IH70" s="23"/>
      <c r="II70" s="23"/>
    </row>
    <row r="71" spans="1:243" s="22" customFormat="1" ht="89.25">
      <c r="A71" s="49">
        <v>1.58</v>
      </c>
      <c r="B71" s="54" t="s">
        <v>165</v>
      </c>
      <c r="C71" s="37" t="s">
        <v>245</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IA71" s="22">
        <v>1.58</v>
      </c>
      <c r="IB71" s="22" t="s">
        <v>165</v>
      </c>
      <c r="IC71" s="22" t="s">
        <v>245</v>
      </c>
      <c r="IE71" s="23"/>
      <c r="IF71" s="23"/>
      <c r="IG71" s="23"/>
      <c r="IH71" s="23"/>
      <c r="II71" s="23"/>
    </row>
    <row r="72" spans="1:243" s="22" customFormat="1" ht="28.5">
      <c r="A72" s="49">
        <v>1.59</v>
      </c>
      <c r="B72" s="54" t="s">
        <v>166</v>
      </c>
      <c r="C72" s="37" t="s">
        <v>246</v>
      </c>
      <c r="D72" s="67">
        <v>1</v>
      </c>
      <c r="E72" s="68" t="s">
        <v>241</v>
      </c>
      <c r="F72" s="65">
        <v>158.31</v>
      </c>
      <c r="G72" s="59"/>
      <c r="H72" s="59"/>
      <c r="I72" s="60" t="s">
        <v>38</v>
      </c>
      <c r="J72" s="61">
        <f t="shared" si="0"/>
        <v>1</v>
      </c>
      <c r="K72" s="59" t="s">
        <v>39</v>
      </c>
      <c r="L72" s="59" t="s">
        <v>4</v>
      </c>
      <c r="M72" s="62"/>
      <c r="N72" s="59"/>
      <c r="O72" s="59"/>
      <c r="P72" s="63"/>
      <c r="Q72" s="59"/>
      <c r="R72" s="59"/>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38">
        <f t="shared" si="1"/>
        <v>158</v>
      </c>
      <c r="BB72" s="64">
        <f t="shared" si="2"/>
        <v>158</v>
      </c>
      <c r="BC72" s="43" t="str">
        <f t="shared" si="3"/>
        <v>INR  One Hundred &amp; Fifty Eight  Only</v>
      </c>
      <c r="IA72" s="22">
        <v>1.59</v>
      </c>
      <c r="IB72" s="22" t="s">
        <v>166</v>
      </c>
      <c r="IC72" s="22" t="s">
        <v>246</v>
      </c>
      <c r="ID72" s="22">
        <v>1</v>
      </c>
      <c r="IE72" s="23" t="s">
        <v>241</v>
      </c>
      <c r="IF72" s="23"/>
      <c r="IG72" s="23"/>
      <c r="IH72" s="23"/>
      <c r="II72" s="23"/>
    </row>
    <row r="73" spans="1:243" s="22" customFormat="1" ht="15.75">
      <c r="A73" s="49">
        <v>1.6</v>
      </c>
      <c r="B73" s="54" t="s">
        <v>167</v>
      </c>
      <c r="C73" s="37" t="s">
        <v>247</v>
      </c>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IA73" s="22">
        <v>1.6</v>
      </c>
      <c r="IB73" s="22" t="s">
        <v>167</v>
      </c>
      <c r="IC73" s="22" t="s">
        <v>247</v>
      </c>
      <c r="IE73" s="23"/>
      <c r="IF73" s="23"/>
      <c r="IG73" s="23"/>
      <c r="IH73" s="23"/>
      <c r="II73" s="23"/>
    </row>
    <row r="74" spans="1:243" s="22" customFormat="1" ht="25.5">
      <c r="A74" s="49">
        <v>1.61</v>
      </c>
      <c r="B74" s="54" t="s">
        <v>168</v>
      </c>
      <c r="C74" s="37" t="s">
        <v>248</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IA74" s="22">
        <v>1.61</v>
      </c>
      <c r="IB74" s="22" t="s">
        <v>168</v>
      </c>
      <c r="IC74" s="22" t="s">
        <v>248</v>
      </c>
      <c r="IE74" s="23"/>
      <c r="IF74" s="23"/>
      <c r="IG74" s="23"/>
      <c r="IH74" s="23"/>
      <c r="II74" s="23"/>
    </row>
    <row r="75" spans="1:243" s="22" customFormat="1" ht="28.5">
      <c r="A75" s="49">
        <v>1.62</v>
      </c>
      <c r="B75" s="54" t="s">
        <v>150</v>
      </c>
      <c r="C75" s="37" t="s">
        <v>249</v>
      </c>
      <c r="D75" s="67">
        <v>2.1</v>
      </c>
      <c r="E75" s="68" t="s">
        <v>63</v>
      </c>
      <c r="F75" s="65">
        <v>3932.18</v>
      </c>
      <c r="G75" s="59"/>
      <c r="H75" s="59"/>
      <c r="I75" s="60" t="s">
        <v>38</v>
      </c>
      <c r="J75" s="61">
        <f t="shared" si="0"/>
        <v>1</v>
      </c>
      <c r="K75" s="59" t="s">
        <v>39</v>
      </c>
      <c r="L75" s="59" t="s">
        <v>4</v>
      </c>
      <c r="M75" s="62"/>
      <c r="N75" s="59"/>
      <c r="O75" s="59"/>
      <c r="P75" s="63"/>
      <c r="Q75" s="59"/>
      <c r="R75" s="59"/>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38">
        <f t="shared" si="1"/>
        <v>8258</v>
      </c>
      <c r="BB75" s="64">
        <f t="shared" si="2"/>
        <v>8258</v>
      </c>
      <c r="BC75" s="43" t="str">
        <f t="shared" si="3"/>
        <v>INR  Eight Thousand Two Hundred &amp; Fifty Eight  Only</v>
      </c>
      <c r="IA75" s="22">
        <v>1.62</v>
      </c>
      <c r="IB75" s="22" t="s">
        <v>150</v>
      </c>
      <c r="IC75" s="22" t="s">
        <v>249</v>
      </c>
      <c r="ID75" s="22">
        <v>2.1</v>
      </c>
      <c r="IE75" s="23" t="s">
        <v>63</v>
      </c>
      <c r="IF75" s="23"/>
      <c r="IG75" s="23"/>
      <c r="IH75" s="23"/>
      <c r="II75" s="23"/>
    </row>
    <row r="76" spans="1:243" s="22" customFormat="1" ht="15.75">
      <c r="A76" s="49">
        <v>1.63</v>
      </c>
      <c r="B76" s="54" t="s">
        <v>169</v>
      </c>
      <c r="C76" s="37" t="s">
        <v>250</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IA76" s="22">
        <v>1.63</v>
      </c>
      <c r="IB76" s="22" t="s">
        <v>169</v>
      </c>
      <c r="IC76" s="22" t="s">
        <v>250</v>
      </c>
      <c r="IE76" s="23"/>
      <c r="IF76" s="23"/>
      <c r="IG76" s="23"/>
      <c r="IH76" s="23"/>
      <c r="II76" s="23"/>
    </row>
    <row r="77" spans="1:243" s="22" customFormat="1" ht="25.5">
      <c r="A77" s="49">
        <v>1.64</v>
      </c>
      <c r="B77" s="54" t="s">
        <v>168</v>
      </c>
      <c r="C77" s="37" t="s">
        <v>251</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IA77" s="22">
        <v>1.64</v>
      </c>
      <c r="IB77" s="22" t="s">
        <v>168</v>
      </c>
      <c r="IC77" s="22" t="s">
        <v>251</v>
      </c>
      <c r="IE77" s="23"/>
      <c r="IF77" s="23"/>
      <c r="IG77" s="23"/>
      <c r="IH77" s="23"/>
      <c r="II77" s="23"/>
    </row>
    <row r="78" spans="1:243" s="22" customFormat="1" ht="28.5">
      <c r="A78" s="49">
        <v>1.65</v>
      </c>
      <c r="B78" s="54" t="s">
        <v>150</v>
      </c>
      <c r="C78" s="37" t="s">
        <v>252</v>
      </c>
      <c r="D78" s="67">
        <v>1.8</v>
      </c>
      <c r="E78" s="68" t="s">
        <v>63</v>
      </c>
      <c r="F78" s="65">
        <v>3512.54</v>
      </c>
      <c r="G78" s="59"/>
      <c r="H78" s="59"/>
      <c r="I78" s="60" t="s">
        <v>38</v>
      </c>
      <c r="J78" s="61">
        <f t="shared" si="0"/>
        <v>1</v>
      </c>
      <c r="K78" s="59" t="s">
        <v>39</v>
      </c>
      <c r="L78" s="59" t="s">
        <v>4</v>
      </c>
      <c r="M78" s="62"/>
      <c r="N78" s="59"/>
      <c r="O78" s="59"/>
      <c r="P78" s="63"/>
      <c r="Q78" s="59"/>
      <c r="R78" s="59"/>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38">
        <f t="shared" si="1"/>
        <v>6323</v>
      </c>
      <c r="BB78" s="64">
        <f t="shared" si="2"/>
        <v>6323</v>
      </c>
      <c r="BC78" s="43" t="str">
        <f t="shared" si="3"/>
        <v>INR  Six Thousand Three Hundred &amp; Twenty Three  Only</v>
      </c>
      <c r="IA78" s="22">
        <v>1.65</v>
      </c>
      <c r="IB78" s="22" t="s">
        <v>150</v>
      </c>
      <c r="IC78" s="22" t="s">
        <v>252</v>
      </c>
      <c r="ID78" s="22">
        <v>1.8</v>
      </c>
      <c r="IE78" s="23" t="s">
        <v>63</v>
      </c>
      <c r="IF78" s="23"/>
      <c r="IG78" s="23"/>
      <c r="IH78" s="23"/>
      <c r="II78" s="23"/>
    </row>
    <row r="79" spans="1:243" s="22" customFormat="1" ht="15.75">
      <c r="A79" s="49">
        <v>1.66</v>
      </c>
      <c r="B79" s="54" t="s">
        <v>170</v>
      </c>
      <c r="C79" s="37" t="s">
        <v>253</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IA79" s="22">
        <v>1.66</v>
      </c>
      <c r="IB79" s="22" t="s">
        <v>170</v>
      </c>
      <c r="IC79" s="22" t="s">
        <v>253</v>
      </c>
      <c r="IE79" s="23"/>
      <c r="IF79" s="23"/>
      <c r="IG79" s="23"/>
      <c r="IH79" s="23"/>
      <c r="II79" s="23"/>
    </row>
    <row r="80" spans="1:243" s="22" customFormat="1" ht="63.75">
      <c r="A80" s="49">
        <v>1.67</v>
      </c>
      <c r="B80" s="54" t="s">
        <v>171</v>
      </c>
      <c r="C80" s="37" t="s">
        <v>254</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IA80" s="22">
        <v>1.67</v>
      </c>
      <c r="IB80" s="22" t="s">
        <v>171</v>
      </c>
      <c r="IC80" s="22" t="s">
        <v>254</v>
      </c>
      <c r="IE80" s="23"/>
      <c r="IF80" s="23"/>
      <c r="IG80" s="23"/>
      <c r="IH80" s="23"/>
      <c r="II80" s="23"/>
    </row>
    <row r="81" spans="1:243" s="22" customFormat="1" ht="28.5">
      <c r="A81" s="49">
        <v>1.68</v>
      </c>
      <c r="B81" s="54" t="s">
        <v>172</v>
      </c>
      <c r="C81" s="37" t="s">
        <v>255</v>
      </c>
      <c r="D81" s="67">
        <v>285</v>
      </c>
      <c r="E81" s="68" t="s">
        <v>240</v>
      </c>
      <c r="F81" s="65">
        <v>124.77</v>
      </c>
      <c r="G81" s="59"/>
      <c r="H81" s="59"/>
      <c r="I81" s="60" t="s">
        <v>38</v>
      </c>
      <c r="J81" s="61">
        <f>IF(I81="Less(-)",-1,1)</f>
        <v>1</v>
      </c>
      <c r="K81" s="59" t="s">
        <v>39</v>
      </c>
      <c r="L81" s="59" t="s">
        <v>4</v>
      </c>
      <c r="M81" s="62"/>
      <c r="N81" s="59"/>
      <c r="O81" s="59"/>
      <c r="P81" s="63"/>
      <c r="Q81" s="59"/>
      <c r="R81" s="59"/>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38">
        <f aca="true" t="shared" si="4" ref="BA81:BA137">ROUND(total_amount_ba($B$2,$D$2,D81,F81,J81,K81,M81),0)</f>
        <v>35559</v>
      </c>
      <c r="BB81" s="64">
        <f aca="true" t="shared" si="5" ref="BB81:BB137">BA81+SUM(N81:AZ81)</f>
        <v>35559</v>
      </c>
      <c r="BC81" s="43" t="str">
        <f aca="true" t="shared" si="6" ref="BC81:BC137">SpellNumber(L81,BB81)</f>
        <v>INR  Thirty Five Thousand Five Hundred &amp; Fifty Nine  Only</v>
      </c>
      <c r="IA81" s="22">
        <v>1.68</v>
      </c>
      <c r="IB81" s="22" t="s">
        <v>172</v>
      </c>
      <c r="IC81" s="22" t="s">
        <v>255</v>
      </c>
      <c r="ID81" s="22">
        <v>285</v>
      </c>
      <c r="IE81" s="23" t="s">
        <v>240</v>
      </c>
      <c r="IF81" s="23"/>
      <c r="IG81" s="23"/>
      <c r="IH81" s="23"/>
      <c r="II81" s="23"/>
    </row>
    <row r="82" spans="1:243" s="22" customFormat="1" ht="76.5">
      <c r="A82" s="49">
        <v>1.69</v>
      </c>
      <c r="B82" s="54" t="s">
        <v>173</v>
      </c>
      <c r="C82" s="37" t="s">
        <v>256</v>
      </c>
      <c r="D82" s="67">
        <v>10</v>
      </c>
      <c r="E82" s="68" t="s">
        <v>240</v>
      </c>
      <c r="F82" s="65">
        <v>68.57</v>
      </c>
      <c r="G82" s="59"/>
      <c r="H82" s="59"/>
      <c r="I82" s="60" t="s">
        <v>38</v>
      </c>
      <c r="J82" s="61">
        <f>IF(I82="Less(-)",-1,1)</f>
        <v>1</v>
      </c>
      <c r="K82" s="59" t="s">
        <v>39</v>
      </c>
      <c r="L82" s="59" t="s">
        <v>4</v>
      </c>
      <c r="M82" s="62"/>
      <c r="N82" s="59"/>
      <c r="O82" s="59"/>
      <c r="P82" s="63"/>
      <c r="Q82" s="59"/>
      <c r="R82" s="59"/>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38">
        <f t="shared" si="4"/>
        <v>686</v>
      </c>
      <c r="BB82" s="64">
        <f t="shared" si="5"/>
        <v>686</v>
      </c>
      <c r="BC82" s="43" t="str">
        <f t="shared" si="6"/>
        <v>INR  Six Hundred &amp; Eighty Six  Only</v>
      </c>
      <c r="IA82" s="22">
        <v>1.69</v>
      </c>
      <c r="IB82" s="22" t="s">
        <v>173</v>
      </c>
      <c r="IC82" s="22" t="s">
        <v>256</v>
      </c>
      <c r="ID82" s="22">
        <v>10</v>
      </c>
      <c r="IE82" s="23" t="s">
        <v>240</v>
      </c>
      <c r="IF82" s="23"/>
      <c r="IG82" s="23"/>
      <c r="IH82" s="23"/>
      <c r="II82" s="23"/>
    </row>
    <row r="83" spans="1:243" s="22" customFormat="1" ht="76.5">
      <c r="A83" s="49">
        <v>1.7</v>
      </c>
      <c r="B83" s="54" t="s">
        <v>174</v>
      </c>
      <c r="C83" s="37" t="s">
        <v>257</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IA83" s="22">
        <v>1.7</v>
      </c>
      <c r="IB83" s="22" t="s">
        <v>174</v>
      </c>
      <c r="IC83" s="22" t="s">
        <v>257</v>
      </c>
      <c r="IE83" s="23"/>
      <c r="IF83" s="23"/>
      <c r="IG83" s="23"/>
      <c r="IH83" s="23"/>
      <c r="II83" s="23"/>
    </row>
    <row r="84" spans="1:243" s="22" customFormat="1" ht="70.5" customHeight="1">
      <c r="A84" s="49">
        <v>1.71</v>
      </c>
      <c r="B84" s="54" t="s">
        <v>175</v>
      </c>
      <c r="C84" s="37" t="s">
        <v>258</v>
      </c>
      <c r="D84" s="67">
        <v>50</v>
      </c>
      <c r="E84" s="68" t="s">
        <v>240</v>
      </c>
      <c r="F84" s="65">
        <v>100.53</v>
      </c>
      <c r="G84" s="59"/>
      <c r="H84" s="59"/>
      <c r="I84" s="60" t="s">
        <v>38</v>
      </c>
      <c r="J84" s="61">
        <f>IF(I84="Less(-)",-1,1)</f>
        <v>1</v>
      </c>
      <c r="K84" s="59" t="s">
        <v>39</v>
      </c>
      <c r="L84" s="59" t="s">
        <v>4</v>
      </c>
      <c r="M84" s="62"/>
      <c r="N84" s="59"/>
      <c r="O84" s="59"/>
      <c r="P84" s="63"/>
      <c r="Q84" s="59"/>
      <c r="R84" s="59"/>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38">
        <f t="shared" si="4"/>
        <v>5027</v>
      </c>
      <c r="BB84" s="64">
        <f t="shared" si="5"/>
        <v>5027</v>
      </c>
      <c r="BC84" s="43" t="str">
        <f t="shared" si="6"/>
        <v>INR  Five Thousand  &amp;Twenty Seven  Only</v>
      </c>
      <c r="IA84" s="22">
        <v>1.71</v>
      </c>
      <c r="IB84" s="22" t="s">
        <v>175</v>
      </c>
      <c r="IC84" s="22" t="s">
        <v>258</v>
      </c>
      <c r="ID84" s="22">
        <v>50</v>
      </c>
      <c r="IE84" s="23" t="s">
        <v>240</v>
      </c>
      <c r="IF84" s="23"/>
      <c r="IG84" s="23"/>
      <c r="IH84" s="23"/>
      <c r="II84" s="23"/>
    </row>
    <row r="85" spans="1:243" s="22" customFormat="1" ht="89.25">
      <c r="A85" s="49">
        <v>1.72</v>
      </c>
      <c r="B85" s="54" t="s">
        <v>176</v>
      </c>
      <c r="C85" s="37" t="s">
        <v>259</v>
      </c>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IA85" s="22">
        <v>1.72</v>
      </c>
      <c r="IB85" s="22" t="s">
        <v>176</v>
      </c>
      <c r="IC85" s="22" t="s">
        <v>259</v>
      </c>
      <c r="IE85" s="23"/>
      <c r="IF85" s="23"/>
      <c r="IG85" s="23"/>
      <c r="IH85" s="23"/>
      <c r="II85" s="23"/>
    </row>
    <row r="86" spans="1:243" s="22" customFormat="1" ht="28.5">
      <c r="A86" s="49">
        <v>1.73</v>
      </c>
      <c r="B86" s="54" t="s">
        <v>177</v>
      </c>
      <c r="C86" s="37" t="s">
        <v>260</v>
      </c>
      <c r="D86" s="67">
        <v>83</v>
      </c>
      <c r="E86" s="68" t="s">
        <v>240</v>
      </c>
      <c r="F86" s="65">
        <v>135.82</v>
      </c>
      <c r="G86" s="59"/>
      <c r="H86" s="59"/>
      <c r="I86" s="60" t="s">
        <v>38</v>
      </c>
      <c r="J86" s="61">
        <f>IF(I86="Less(-)",-1,1)</f>
        <v>1</v>
      </c>
      <c r="K86" s="59" t="s">
        <v>39</v>
      </c>
      <c r="L86" s="59" t="s">
        <v>4</v>
      </c>
      <c r="M86" s="62"/>
      <c r="N86" s="59"/>
      <c r="O86" s="59"/>
      <c r="P86" s="63"/>
      <c r="Q86" s="59"/>
      <c r="R86" s="59"/>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38">
        <f t="shared" si="4"/>
        <v>11273</v>
      </c>
      <c r="BB86" s="64">
        <f t="shared" si="5"/>
        <v>11273</v>
      </c>
      <c r="BC86" s="43" t="str">
        <f t="shared" si="6"/>
        <v>INR  Eleven Thousand Two Hundred &amp; Seventy Three  Only</v>
      </c>
      <c r="IA86" s="22">
        <v>1.73</v>
      </c>
      <c r="IB86" s="22" t="s">
        <v>177</v>
      </c>
      <c r="IC86" s="22" t="s">
        <v>260</v>
      </c>
      <c r="ID86" s="22">
        <v>83</v>
      </c>
      <c r="IE86" s="23" t="s">
        <v>240</v>
      </c>
      <c r="IF86" s="23"/>
      <c r="IG86" s="23"/>
      <c r="IH86" s="23"/>
      <c r="II86" s="23"/>
    </row>
    <row r="87" spans="1:243" s="22" customFormat="1" ht="107.25" customHeight="1">
      <c r="A87" s="49">
        <v>1.74</v>
      </c>
      <c r="B87" s="54" t="s">
        <v>178</v>
      </c>
      <c r="C87" s="37" t="s">
        <v>261</v>
      </c>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IA87" s="22">
        <v>1.74</v>
      </c>
      <c r="IB87" s="22" t="s">
        <v>178</v>
      </c>
      <c r="IC87" s="22" t="s">
        <v>261</v>
      </c>
      <c r="IE87" s="23"/>
      <c r="IF87" s="23"/>
      <c r="IG87" s="23"/>
      <c r="IH87" s="23"/>
      <c r="II87" s="23"/>
    </row>
    <row r="88" spans="1:243" s="22" customFormat="1" ht="28.5">
      <c r="A88" s="49">
        <v>1.75</v>
      </c>
      <c r="B88" s="54" t="s">
        <v>179</v>
      </c>
      <c r="C88" s="37" t="s">
        <v>262</v>
      </c>
      <c r="D88" s="67">
        <v>12</v>
      </c>
      <c r="E88" s="68" t="s">
        <v>241</v>
      </c>
      <c r="F88" s="65">
        <v>97.94</v>
      </c>
      <c r="G88" s="59"/>
      <c r="H88" s="59"/>
      <c r="I88" s="60" t="s">
        <v>38</v>
      </c>
      <c r="J88" s="61">
        <f>IF(I88="Less(-)",-1,1)</f>
        <v>1</v>
      </c>
      <c r="K88" s="59" t="s">
        <v>39</v>
      </c>
      <c r="L88" s="59" t="s">
        <v>4</v>
      </c>
      <c r="M88" s="62"/>
      <c r="N88" s="59"/>
      <c r="O88" s="59"/>
      <c r="P88" s="63"/>
      <c r="Q88" s="59"/>
      <c r="R88" s="59"/>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38">
        <f t="shared" si="4"/>
        <v>1175</v>
      </c>
      <c r="BB88" s="64">
        <f t="shared" si="5"/>
        <v>1175</v>
      </c>
      <c r="BC88" s="43" t="str">
        <f t="shared" si="6"/>
        <v>INR  One Thousand One Hundred &amp; Seventy Five  Only</v>
      </c>
      <c r="IA88" s="22">
        <v>1.75</v>
      </c>
      <c r="IB88" s="22" t="s">
        <v>179</v>
      </c>
      <c r="IC88" s="22" t="s">
        <v>262</v>
      </c>
      <c r="ID88" s="22">
        <v>12</v>
      </c>
      <c r="IE88" s="23" t="s">
        <v>241</v>
      </c>
      <c r="IF88" s="23"/>
      <c r="IG88" s="23"/>
      <c r="IH88" s="23"/>
      <c r="II88" s="23"/>
    </row>
    <row r="89" spans="1:243" s="22" customFormat="1" ht="15.75">
      <c r="A89" s="49">
        <v>1.76</v>
      </c>
      <c r="B89" s="54" t="s">
        <v>180</v>
      </c>
      <c r="C89" s="37" t="s">
        <v>263</v>
      </c>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IA89" s="22">
        <v>1.76</v>
      </c>
      <c r="IB89" s="22" t="s">
        <v>180</v>
      </c>
      <c r="IC89" s="22" t="s">
        <v>263</v>
      </c>
      <c r="IE89" s="23"/>
      <c r="IF89" s="23"/>
      <c r="IG89" s="23"/>
      <c r="IH89" s="23"/>
      <c r="II89" s="23"/>
    </row>
    <row r="90" spans="1:243" s="22" customFormat="1" ht="76.5">
      <c r="A90" s="49">
        <v>1.77</v>
      </c>
      <c r="B90" s="54" t="s">
        <v>181</v>
      </c>
      <c r="C90" s="37" t="s">
        <v>264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IA90" s="22">
        <v>1.77</v>
      </c>
      <c r="IB90" s="22" t="s">
        <v>181</v>
      </c>
      <c r="IC90" s="22" t="s">
        <v>264</v>
      </c>
      <c r="IE90" s="23"/>
      <c r="IF90" s="23"/>
      <c r="IG90" s="23"/>
      <c r="IH90" s="23"/>
      <c r="II90" s="23"/>
    </row>
    <row r="91" spans="1:243" s="22" customFormat="1" ht="28.5">
      <c r="A91" s="49">
        <v>1.78</v>
      </c>
      <c r="B91" s="54" t="s">
        <v>182</v>
      </c>
      <c r="C91" s="37" t="s">
        <v>265</v>
      </c>
      <c r="D91" s="67">
        <v>18</v>
      </c>
      <c r="E91" s="68" t="s">
        <v>63</v>
      </c>
      <c r="F91" s="65">
        <v>477.86</v>
      </c>
      <c r="G91" s="59"/>
      <c r="H91" s="59"/>
      <c r="I91" s="60" t="s">
        <v>38</v>
      </c>
      <c r="J91" s="61">
        <f>IF(I91="Less(-)",-1,1)</f>
        <v>1</v>
      </c>
      <c r="K91" s="59" t="s">
        <v>39</v>
      </c>
      <c r="L91" s="59" t="s">
        <v>4</v>
      </c>
      <c r="M91" s="62"/>
      <c r="N91" s="59"/>
      <c r="O91" s="59"/>
      <c r="P91" s="63"/>
      <c r="Q91" s="59"/>
      <c r="R91" s="59"/>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38">
        <f t="shared" si="4"/>
        <v>8601</v>
      </c>
      <c r="BB91" s="64">
        <f t="shared" si="5"/>
        <v>8601</v>
      </c>
      <c r="BC91" s="43" t="str">
        <f t="shared" si="6"/>
        <v>INR  Eight Thousand Six Hundred &amp; One  Only</v>
      </c>
      <c r="IA91" s="22">
        <v>1.78</v>
      </c>
      <c r="IB91" s="22" t="s">
        <v>182</v>
      </c>
      <c r="IC91" s="22" t="s">
        <v>265</v>
      </c>
      <c r="ID91" s="22">
        <v>18</v>
      </c>
      <c r="IE91" s="23" t="s">
        <v>63</v>
      </c>
      <c r="IF91" s="23"/>
      <c r="IG91" s="23"/>
      <c r="IH91" s="23"/>
      <c r="II91" s="23"/>
    </row>
    <row r="92" spans="1:243" s="22" customFormat="1" ht="25.5">
      <c r="A92" s="49">
        <v>1.79</v>
      </c>
      <c r="B92" s="54" t="s">
        <v>183</v>
      </c>
      <c r="C92" s="37" t="s">
        <v>266</v>
      </c>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IA92" s="22">
        <v>1.79</v>
      </c>
      <c r="IB92" s="22" t="s">
        <v>183</v>
      </c>
      <c r="IC92" s="22" t="s">
        <v>266</v>
      </c>
      <c r="IE92" s="23"/>
      <c r="IF92" s="23"/>
      <c r="IG92" s="23"/>
      <c r="IH92" s="23"/>
      <c r="II92" s="23"/>
    </row>
    <row r="93" spans="1:243" s="22" customFormat="1" ht="28.5">
      <c r="A93" s="49">
        <v>1.8</v>
      </c>
      <c r="B93" s="54" t="s">
        <v>184</v>
      </c>
      <c r="C93" s="37" t="s">
        <v>267</v>
      </c>
      <c r="D93" s="67">
        <v>22</v>
      </c>
      <c r="E93" s="68" t="s">
        <v>237</v>
      </c>
      <c r="F93" s="65">
        <v>69.71</v>
      </c>
      <c r="G93" s="59"/>
      <c r="H93" s="59"/>
      <c r="I93" s="60" t="s">
        <v>38</v>
      </c>
      <c r="J93" s="61">
        <f>IF(I93="Less(-)",-1,1)</f>
        <v>1</v>
      </c>
      <c r="K93" s="59" t="s">
        <v>39</v>
      </c>
      <c r="L93" s="59" t="s">
        <v>4</v>
      </c>
      <c r="M93" s="62"/>
      <c r="N93" s="59"/>
      <c r="O93" s="59"/>
      <c r="P93" s="63"/>
      <c r="Q93" s="59"/>
      <c r="R93" s="59"/>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38">
        <f t="shared" si="4"/>
        <v>1534</v>
      </c>
      <c r="BB93" s="64">
        <f t="shared" si="5"/>
        <v>1534</v>
      </c>
      <c r="BC93" s="43" t="str">
        <f t="shared" si="6"/>
        <v>INR  One Thousand Five Hundred &amp; Thirty Four  Only</v>
      </c>
      <c r="IA93" s="22">
        <v>1.8</v>
      </c>
      <c r="IB93" s="22" t="s">
        <v>184</v>
      </c>
      <c r="IC93" s="22" t="s">
        <v>267</v>
      </c>
      <c r="ID93" s="22">
        <v>22</v>
      </c>
      <c r="IE93" s="23" t="s">
        <v>237</v>
      </c>
      <c r="IF93" s="23"/>
      <c r="IG93" s="23"/>
      <c r="IH93" s="23"/>
      <c r="II93" s="23"/>
    </row>
    <row r="94" spans="1:243" s="22" customFormat="1" ht="133.5" customHeight="1">
      <c r="A94" s="49">
        <v>1.81</v>
      </c>
      <c r="B94" s="54" t="s">
        <v>185</v>
      </c>
      <c r="C94" s="37" t="s">
        <v>268</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IA94" s="22">
        <v>1.81</v>
      </c>
      <c r="IB94" s="22" t="s">
        <v>185</v>
      </c>
      <c r="IC94" s="22" t="s">
        <v>268</v>
      </c>
      <c r="IE94" s="23"/>
      <c r="IF94" s="23"/>
      <c r="IG94" s="23"/>
      <c r="IH94" s="23"/>
      <c r="II94" s="23"/>
    </row>
    <row r="95" spans="1:243" s="22" customFormat="1" ht="28.5">
      <c r="A95" s="49">
        <v>1.82</v>
      </c>
      <c r="B95" s="54" t="s">
        <v>186</v>
      </c>
      <c r="C95" s="37" t="s">
        <v>269</v>
      </c>
      <c r="D95" s="67">
        <v>14</v>
      </c>
      <c r="E95" s="68" t="s">
        <v>63</v>
      </c>
      <c r="F95" s="65">
        <v>1242.13</v>
      </c>
      <c r="G95" s="59"/>
      <c r="H95" s="59"/>
      <c r="I95" s="60" t="s">
        <v>38</v>
      </c>
      <c r="J95" s="61">
        <f>IF(I95="Less(-)",-1,1)</f>
        <v>1</v>
      </c>
      <c r="K95" s="59" t="s">
        <v>39</v>
      </c>
      <c r="L95" s="59" t="s">
        <v>4</v>
      </c>
      <c r="M95" s="62"/>
      <c r="N95" s="59"/>
      <c r="O95" s="59"/>
      <c r="P95" s="63"/>
      <c r="Q95" s="59"/>
      <c r="R95" s="59"/>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38">
        <f t="shared" si="4"/>
        <v>17390</v>
      </c>
      <c r="BB95" s="64">
        <f t="shared" si="5"/>
        <v>17390</v>
      </c>
      <c r="BC95" s="43" t="str">
        <f t="shared" si="6"/>
        <v>INR  Seventeen Thousand Three Hundred &amp; Ninety  Only</v>
      </c>
      <c r="IA95" s="22">
        <v>1.82</v>
      </c>
      <c r="IB95" s="22" t="s">
        <v>186</v>
      </c>
      <c r="IC95" s="22" t="s">
        <v>269</v>
      </c>
      <c r="ID95" s="22">
        <v>14</v>
      </c>
      <c r="IE95" s="23" t="s">
        <v>63</v>
      </c>
      <c r="IF95" s="23"/>
      <c r="IG95" s="23"/>
      <c r="IH95" s="23"/>
      <c r="II95" s="23"/>
    </row>
    <row r="96" spans="1:243" s="22" customFormat="1" ht="143.25" customHeight="1">
      <c r="A96" s="49">
        <v>1.83</v>
      </c>
      <c r="B96" s="54" t="s">
        <v>187</v>
      </c>
      <c r="C96" s="37" t="s">
        <v>270</v>
      </c>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IA96" s="22">
        <v>1.83</v>
      </c>
      <c r="IB96" s="22" t="s">
        <v>187</v>
      </c>
      <c r="IC96" s="22" t="s">
        <v>270</v>
      </c>
      <c r="IE96" s="23"/>
      <c r="IF96" s="23"/>
      <c r="IG96" s="23"/>
      <c r="IH96" s="23"/>
      <c r="II96" s="23"/>
    </row>
    <row r="97" spans="1:243" s="22" customFormat="1" ht="28.5">
      <c r="A97" s="49">
        <v>1.84</v>
      </c>
      <c r="B97" s="54" t="s">
        <v>186</v>
      </c>
      <c r="C97" s="37" t="s">
        <v>271</v>
      </c>
      <c r="D97" s="67">
        <v>1.5</v>
      </c>
      <c r="E97" s="68" t="s">
        <v>63</v>
      </c>
      <c r="F97" s="65">
        <v>1285.84</v>
      </c>
      <c r="G97" s="59"/>
      <c r="H97" s="59"/>
      <c r="I97" s="60" t="s">
        <v>38</v>
      </c>
      <c r="J97" s="61">
        <f>IF(I97="Less(-)",-1,1)</f>
        <v>1</v>
      </c>
      <c r="K97" s="59" t="s">
        <v>39</v>
      </c>
      <c r="L97" s="59" t="s">
        <v>4</v>
      </c>
      <c r="M97" s="62"/>
      <c r="N97" s="59"/>
      <c r="O97" s="59"/>
      <c r="P97" s="63"/>
      <c r="Q97" s="59"/>
      <c r="R97" s="59"/>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38">
        <f t="shared" si="4"/>
        <v>1929</v>
      </c>
      <c r="BB97" s="64">
        <f t="shared" si="5"/>
        <v>1929</v>
      </c>
      <c r="BC97" s="43" t="str">
        <f t="shared" si="6"/>
        <v>INR  One Thousand Nine Hundred &amp; Twenty Nine  Only</v>
      </c>
      <c r="IA97" s="22">
        <v>1.84</v>
      </c>
      <c r="IB97" s="22" t="s">
        <v>186</v>
      </c>
      <c r="IC97" s="22" t="s">
        <v>271</v>
      </c>
      <c r="ID97" s="22">
        <v>1.5</v>
      </c>
      <c r="IE97" s="23" t="s">
        <v>63</v>
      </c>
      <c r="IF97" s="23"/>
      <c r="IG97" s="23"/>
      <c r="IH97" s="23"/>
      <c r="II97" s="23"/>
    </row>
    <row r="98" spans="1:243" s="22" customFormat="1" ht="15.75">
      <c r="A98" s="49">
        <v>1.85</v>
      </c>
      <c r="B98" s="54" t="s">
        <v>188</v>
      </c>
      <c r="C98" s="37" t="s">
        <v>272</v>
      </c>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IA98" s="22">
        <v>1.85</v>
      </c>
      <c r="IB98" s="22" t="s">
        <v>188</v>
      </c>
      <c r="IC98" s="22" t="s">
        <v>272</v>
      </c>
      <c r="IE98" s="23"/>
      <c r="IF98" s="23"/>
      <c r="IG98" s="23"/>
      <c r="IH98" s="23"/>
      <c r="II98" s="23"/>
    </row>
    <row r="99" spans="1:243" s="22" customFormat="1" ht="15.75">
      <c r="A99" s="49">
        <v>1.86</v>
      </c>
      <c r="B99" s="54" t="s">
        <v>189</v>
      </c>
      <c r="C99" s="37" t="s">
        <v>273</v>
      </c>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IA99" s="22">
        <v>1.86</v>
      </c>
      <c r="IB99" s="22" t="s">
        <v>189</v>
      </c>
      <c r="IC99" s="22" t="s">
        <v>273</v>
      </c>
      <c r="IE99" s="23"/>
      <c r="IF99" s="23"/>
      <c r="IG99" s="23"/>
      <c r="IH99" s="23"/>
      <c r="II99" s="23"/>
    </row>
    <row r="100" spans="1:243" s="22" customFormat="1" ht="28.5">
      <c r="A100" s="49">
        <v>1.87</v>
      </c>
      <c r="B100" s="54" t="s">
        <v>190</v>
      </c>
      <c r="C100" s="37" t="s">
        <v>274</v>
      </c>
      <c r="D100" s="67">
        <v>6.5</v>
      </c>
      <c r="E100" s="68" t="s">
        <v>63</v>
      </c>
      <c r="F100" s="65">
        <v>258.09</v>
      </c>
      <c r="G100" s="59"/>
      <c r="H100" s="59"/>
      <c r="I100" s="60" t="s">
        <v>38</v>
      </c>
      <c r="J100" s="61">
        <f>IF(I100="Less(-)",-1,1)</f>
        <v>1</v>
      </c>
      <c r="K100" s="59" t="s">
        <v>39</v>
      </c>
      <c r="L100" s="59" t="s">
        <v>4</v>
      </c>
      <c r="M100" s="62"/>
      <c r="N100" s="59"/>
      <c r="O100" s="59"/>
      <c r="P100" s="63"/>
      <c r="Q100" s="59"/>
      <c r="R100" s="59"/>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38">
        <f t="shared" si="4"/>
        <v>1678</v>
      </c>
      <c r="BB100" s="64">
        <f t="shared" si="5"/>
        <v>1678</v>
      </c>
      <c r="BC100" s="43" t="str">
        <f t="shared" si="6"/>
        <v>INR  One Thousand Six Hundred &amp; Seventy Eight  Only</v>
      </c>
      <c r="IA100" s="22">
        <v>1.87</v>
      </c>
      <c r="IB100" s="22" t="s">
        <v>190</v>
      </c>
      <c r="IC100" s="22" t="s">
        <v>274</v>
      </c>
      <c r="ID100" s="22">
        <v>6.5</v>
      </c>
      <c r="IE100" s="23" t="s">
        <v>63</v>
      </c>
      <c r="IF100" s="23"/>
      <c r="IG100" s="23"/>
      <c r="IH100" s="23"/>
      <c r="II100" s="23"/>
    </row>
    <row r="101" spans="1:243" s="22" customFormat="1" ht="25.5">
      <c r="A101" s="49">
        <v>1.88</v>
      </c>
      <c r="B101" s="54" t="s">
        <v>191</v>
      </c>
      <c r="C101" s="37" t="s">
        <v>275</v>
      </c>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IA101" s="22">
        <v>1.88</v>
      </c>
      <c r="IB101" s="22" t="s">
        <v>191</v>
      </c>
      <c r="IC101" s="22" t="s">
        <v>275</v>
      </c>
      <c r="IE101" s="23"/>
      <c r="IF101" s="23"/>
      <c r="IG101" s="23"/>
      <c r="IH101" s="23"/>
      <c r="II101" s="23"/>
    </row>
    <row r="102" spans="1:243" s="22" customFormat="1" ht="28.5">
      <c r="A102" s="49">
        <v>1.89</v>
      </c>
      <c r="B102" s="54" t="s">
        <v>190</v>
      </c>
      <c r="C102" s="37" t="s">
        <v>276</v>
      </c>
      <c r="D102" s="67">
        <v>36</v>
      </c>
      <c r="E102" s="68" t="s">
        <v>63</v>
      </c>
      <c r="F102" s="65">
        <v>297.33</v>
      </c>
      <c r="G102" s="59"/>
      <c r="H102" s="59"/>
      <c r="I102" s="60" t="s">
        <v>38</v>
      </c>
      <c r="J102" s="61">
        <f>IF(I102="Less(-)",-1,1)</f>
        <v>1</v>
      </c>
      <c r="K102" s="59" t="s">
        <v>39</v>
      </c>
      <c r="L102" s="59" t="s">
        <v>4</v>
      </c>
      <c r="M102" s="62"/>
      <c r="N102" s="59"/>
      <c r="O102" s="59"/>
      <c r="P102" s="63"/>
      <c r="Q102" s="59"/>
      <c r="R102" s="59"/>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38">
        <f t="shared" si="4"/>
        <v>10704</v>
      </c>
      <c r="BB102" s="64">
        <f t="shared" si="5"/>
        <v>10704</v>
      </c>
      <c r="BC102" s="43" t="str">
        <f t="shared" si="6"/>
        <v>INR  Ten Thousand Seven Hundred &amp; Four  Only</v>
      </c>
      <c r="IA102" s="22">
        <v>1.89</v>
      </c>
      <c r="IB102" s="22" t="s">
        <v>190</v>
      </c>
      <c r="IC102" s="22" t="s">
        <v>276</v>
      </c>
      <c r="ID102" s="22">
        <v>36</v>
      </c>
      <c r="IE102" s="23" t="s">
        <v>63</v>
      </c>
      <c r="IF102" s="23"/>
      <c r="IG102" s="23"/>
      <c r="IH102" s="23"/>
      <c r="II102" s="23"/>
    </row>
    <row r="103" spans="1:243" s="22" customFormat="1" ht="25.5">
      <c r="A103" s="49">
        <v>1.9</v>
      </c>
      <c r="B103" s="54" t="s">
        <v>192</v>
      </c>
      <c r="C103" s="37" t="s">
        <v>277</v>
      </c>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IA103" s="22">
        <v>1.9</v>
      </c>
      <c r="IB103" s="22" t="s">
        <v>192</v>
      </c>
      <c r="IC103" s="22" t="s">
        <v>277</v>
      </c>
      <c r="IE103" s="23"/>
      <c r="IF103" s="23"/>
      <c r="IG103" s="23"/>
      <c r="IH103" s="23"/>
      <c r="II103" s="23"/>
    </row>
    <row r="104" spans="1:243" s="22" customFormat="1" ht="15.75">
      <c r="A104" s="49">
        <v>1.91</v>
      </c>
      <c r="B104" s="54" t="s">
        <v>193</v>
      </c>
      <c r="C104" s="37" t="s">
        <v>278</v>
      </c>
      <c r="D104" s="67">
        <v>3</v>
      </c>
      <c r="E104" s="68" t="s">
        <v>63</v>
      </c>
      <c r="F104" s="65">
        <v>316.79</v>
      </c>
      <c r="G104" s="59"/>
      <c r="H104" s="59"/>
      <c r="I104" s="60" t="s">
        <v>38</v>
      </c>
      <c r="J104" s="61">
        <f>IF(I104="Less(-)",-1,1)</f>
        <v>1</v>
      </c>
      <c r="K104" s="59" t="s">
        <v>39</v>
      </c>
      <c r="L104" s="59" t="s">
        <v>4</v>
      </c>
      <c r="M104" s="62"/>
      <c r="N104" s="59"/>
      <c r="O104" s="59"/>
      <c r="P104" s="63"/>
      <c r="Q104" s="59"/>
      <c r="R104" s="59"/>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38">
        <f t="shared" si="4"/>
        <v>950</v>
      </c>
      <c r="BB104" s="64">
        <f t="shared" si="5"/>
        <v>950</v>
      </c>
      <c r="BC104" s="43" t="str">
        <f t="shared" si="6"/>
        <v>INR  Nine Hundred &amp; Fifty  Only</v>
      </c>
      <c r="IA104" s="22">
        <v>1.91</v>
      </c>
      <c r="IB104" s="22" t="s">
        <v>193</v>
      </c>
      <c r="IC104" s="22" t="s">
        <v>278</v>
      </c>
      <c r="ID104" s="22">
        <v>3</v>
      </c>
      <c r="IE104" s="23" t="s">
        <v>63</v>
      </c>
      <c r="IF104" s="23"/>
      <c r="IG104" s="23"/>
      <c r="IH104" s="23"/>
      <c r="II104" s="23"/>
    </row>
    <row r="105" spans="1:243" s="22" customFormat="1" ht="38.25">
      <c r="A105" s="49">
        <v>1.92</v>
      </c>
      <c r="B105" s="54" t="s">
        <v>194</v>
      </c>
      <c r="C105" s="37" t="s">
        <v>279</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IA105" s="22">
        <v>1.92</v>
      </c>
      <c r="IB105" s="22" t="s">
        <v>194</v>
      </c>
      <c r="IC105" s="22" t="s">
        <v>279</v>
      </c>
      <c r="IE105" s="23"/>
      <c r="IF105" s="23"/>
      <c r="IG105" s="23"/>
      <c r="IH105" s="23"/>
      <c r="II105" s="23"/>
    </row>
    <row r="106" spans="1:243" s="22" customFormat="1" ht="28.5">
      <c r="A106" s="49">
        <v>1.93</v>
      </c>
      <c r="B106" s="54" t="s">
        <v>195</v>
      </c>
      <c r="C106" s="37" t="s">
        <v>280</v>
      </c>
      <c r="D106" s="67">
        <v>34</v>
      </c>
      <c r="E106" s="68" t="s">
        <v>63</v>
      </c>
      <c r="F106" s="65">
        <v>115.26</v>
      </c>
      <c r="G106" s="59"/>
      <c r="H106" s="59"/>
      <c r="I106" s="60" t="s">
        <v>38</v>
      </c>
      <c r="J106" s="61">
        <f>IF(I106="Less(-)",-1,1)</f>
        <v>1</v>
      </c>
      <c r="K106" s="59" t="s">
        <v>39</v>
      </c>
      <c r="L106" s="59" t="s">
        <v>4</v>
      </c>
      <c r="M106" s="62"/>
      <c r="N106" s="59"/>
      <c r="O106" s="59"/>
      <c r="P106" s="63"/>
      <c r="Q106" s="59"/>
      <c r="R106" s="59"/>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38">
        <f t="shared" si="4"/>
        <v>3919</v>
      </c>
      <c r="BB106" s="64">
        <f t="shared" si="5"/>
        <v>3919</v>
      </c>
      <c r="BC106" s="43" t="str">
        <f t="shared" si="6"/>
        <v>INR  Three Thousand Nine Hundred &amp; Nineteen  Only</v>
      </c>
      <c r="IA106" s="22">
        <v>1.93</v>
      </c>
      <c r="IB106" s="22" t="s">
        <v>195</v>
      </c>
      <c r="IC106" s="22" t="s">
        <v>280</v>
      </c>
      <c r="ID106" s="22">
        <v>34</v>
      </c>
      <c r="IE106" s="23" t="s">
        <v>63</v>
      </c>
      <c r="IF106" s="23"/>
      <c r="IG106" s="23"/>
      <c r="IH106" s="23"/>
      <c r="II106" s="23"/>
    </row>
    <row r="107" spans="1:243" s="22" customFormat="1" ht="76.5">
      <c r="A107" s="49">
        <v>1.94</v>
      </c>
      <c r="B107" s="54" t="s">
        <v>196</v>
      </c>
      <c r="C107" s="37" t="s">
        <v>281</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IA107" s="22">
        <v>1.94</v>
      </c>
      <c r="IB107" s="22" t="s">
        <v>196</v>
      </c>
      <c r="IC107" s="22" t="s">
        <v>281</v>
      </c>
      <c r="IE107" s="23"/>
      <c r="IF107" s="23"/>
      <c r="IG107" s="23"/>
      <c r="IH107" s="23"/>
      <c r="II107" s="23"/>
    </row>
    <row r="108" spans="1:243" s="22" customFormat="1" ht="28.5">
      <c r="A108" s="49">
        <v>1.95</v>
      </c>
      <c r="B108" s="54" t="s">
        <v>195</v>
      </c>
      <c r="C108" s="37" t="s">
        <v>282</v>
      </c>
      <c r="D108" s="67">
        <v>49</v>
      </c>
      <c r="E108" s="68" t="s">
        <v>63</v>
      </c>
      <c r="F108" s="65">
        <v>81.32</v>
      </c>
      <c r="G108" s="59"/>
      <c r="H108" s="59"/>
      <c r="I108" s="60" t="s">
        <v>38</v>
      </c>
      <c r="J108" s="61">
        <f>IF(I108="Less(-)",-1,1)</f>
        <v>1</v>
      </c>
      <c r="K108" s="59" t="s">
        <v>39</v>
      </c>
      <c r="L108" s="59" t="s">
        <v>4</v>
      </c>
      <c r="M108" s="62"/>
      <c r="N108" s="59"/>
      <c r="O108" s="59"/>
      <c r="P108" s="63"/>
      <c r="Q108" s="59"/>
      <c r="R108" s="59"/>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38">
        <f t="shared" si="4"/>
        <v>3985</v>
      </c>
      <c r="BB108" s="64">
        <f t="shared" si="5"/>
        <v>3985</v>
      </c>
      <c r="BC108" s="43" t="str">
        <f t="shared" si="6"/>
        <v>INR  Three Thousand Nine Hundred &amp; Eighty Five  Only</v>
      </c>
      <c r="IA108" s="22">
        <v>1.95</v>
      </c>
      <c r="IB108" s="22" t="s">
        <v>195</v>
      </c>
      <c r="IC108" s="22" t="s">
        <v>282</v>
      </c>
      <c r="ID108" s="22">
        <v>49</v>
      </c>
      <c r="IE108" s="23" t="s">
        <v>63</v>
      </c>
      <c r="IF108" s="23"/>
      <c r="IG108" s="23"/>
      <c r="IH108" s="23"/>
      <c r="II108" s="23"/>
    </row>
    <row r="109" spans="1:243" s="22" customFormat="1" ht="63.75">
      <c r="A109" s="49">
        <v>1.96</v>
      </c>
      <c r="B109" s="54" t="s">
        <v>197</v>
      </c>
      <c r="C109" s="37" t="s">
        <v>283</v>
      </c>
      <c r="D109" s="67">
        <v>54</v>
      </c>
      <c r="E109" s="68" t="s">
        <v>63</v>
      </c>
      <c r="F109" s="65">
        <v>108.59</v>
      </c>
      <c r="G109" s="59"/>
      <c r="H109" s="59"/>
      <c r="I109" s="60" t="s">
        <v>38</v>
      </c>
      <c r="J109" s="61">
        <f>IF(I109="Less(-)",-1,1)</f>
        <v>1</v>
      </c>
      <c r="K109" s="59" t="s">
        <v>39</v>
      </c>
      <c r="L109" s="59" t="s">
        <v>4</v>
      </c>
      <c r="M109" s="62"/>
      <c r="N109" s="59"/>
      <c r="O109" s="59"/>
      <c r="P109" s="63"/>
      <c r="Q109" s="59"/>
      <c r="R109" s="59"/>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38">
        <f t="shared" si="4"/>
        <v>5864</v>
      </c>
      <c r="BB109" s="64">
        <f t="shared" si="5"/>
        <v>5864</v>
      </c>
      <c r="BC109" s="43" t="str">
        <f t="shared" si="6"/>
        <v>INR  Five Thousand Eight Hundred &amp; Sixty Four  Only</v>
      </c>
      <c r="IA109" s="22">
        <v>1.96</v>
      </c>
      <c r="IB109" s="22" t="s">
        <v>197</v>
      </c>
      <c r="IC109" s="22" t="s">
        <v>283</v>
      </c>
      <c r="ID109" s="22">
        <v>54</v>
      </c>
      <c r="IE109" s="23" t="s">
        <v>63</v>
      </c>
      <c r="IF109" s="23"/>
      <c r="IG109" s="23"/>
      <c r="IH109" s="23"/>
      <c r="II109" s="23"/>
    </row>
    <row r="110" spans="1:243" s="22" customFormat="1" ht="63.75">
      <c r="A110" s="49">
        <v>1.97</v>
      </c>
      <c r="B110" s="54" t="s">
        <v>198</v>
      </c>
      <c r="C110" s="37" t="s">
        <v>284</v>
      </c>
      <c r="D110" s="67">
        <v>6</v>
      </c>
      <c r="E110" s="68" t="s">
        <v>63</v>
      </c>
      <c r="F110" s="65">
        <v>14.34</v>
      </c>
      <c r="G110" s="59"/>
      <c r="H110" s="59"/>
      <c r="I110" s="60" t="s">
        <v>38</v>
      </c>
      <c r="J110" s="61">
        <f>IF(I110="Less(-)",-1,1)</f>
        <v>1</v>
      </c>
      <c r="K110" s="59" t="s">
        <v>39</v>
      </c>
      <c r="L110" s="59" t="s">
        <v>4</v>
      </c>
      <c r="M110" s="62"/>
      <c r="N110" s="59"/>
      <c r="O110" s="59"/>
      <c r="P110" s="63"/>
      <c r="Q110" s="59"/>
      <c r="R110" s="59"/>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38">
        <f t="shared" si="4"/>
        <v>86</v>
      </c>
      <c r="BB110" s="64">
        <f t="shared" si="5"/>
        <v>86</v>
      </c>
      <c r="BC110" s="43" t="str">
        <f t="shared" si="6"/>
        <v>INR  Eighty Six Only</v>
      </c>
      <c r="IA110" s="22">
        <v>1.97</v>
      </c>
      <c r="IB110" s="22" t="s">
        <v>198</v>
      </c>
      <c r="IC110" s="22" t="s">
        <v>284</v>
      </c>
      <c r="ID110" s="22">
        <v>6</v>
      </c>
      <c r="IE110" s="23" t="s">
        <v>63</v>
      </c>
      <c r="IF110" s="23"/>
      <c r="IG110" s="23"/>
      <c r="IH110" s="23"/>
      <c r="II110" s="23"/>
    </row>
    <row r="111" spans="1:243" s="22" customFormat="1" ht="25.5">
      <c r="A111" s="49">
        <v>1.98</v>
      </c>
      <c r="B111" s="54" t="s">
        <v>199</v>
      </c>
      <c r="C111" s="37" t="s">
        <v>285</v>
      </c>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IA111" s="22">
        <v>1.98</v>
      </c>
      <c r="IB111" s="22" t="s">
        <v>199</v>
      </c>
      <c r="IC111" s="22" t="s">
        <v>285</v>
      </c>
      <c r="IE111" s="23"/>
      <c r="IF111" s="23"/>
      <c r="IG111" s="23"/>
      <c r="IH111" s="23"/>
      <c r="II111" s="23"/>
    </row>
    <row r="112" spans="1:243" s="22" customFormat="1" ht="38.25">
      <c r="A112" s="49">
        <v>1.99</v>
      </c>
      <c r="B112" s="54" t="s">
        <v>200</v>
      </c>
      <c r="C112" s="37" t="s">
        <v>286</v>
      </c>
      <c r="D112" s="67">
        <v>52</v>
      </c>
      <c r="E112" s="68" t="s">
        <v>63</v>
      </c>
      <c r="F112" s="65">
        <v>97.85</v>
      </c>
      <c r="G112" s="59"/>
      <c r="H112" s="59"/>
      <c r="I112" s="60" t="s">
        <v>38</v>
      </c>
      <c r="J112" s="61">
        <f>IF(I112="Less(-)",-1,1)</f>
        <v>1</v>
      </c>
      <c r="K112" s="59" t="s">
        <v>39</v>
      </c>
      <c r="L112" s="59" t="s">
        <v>4</v>
      </c>
      <c r="M112" s="62"/>
      <c r="N112" s="59"/>
      <c r="O112" s="59"/>
      <c r="P112" s="63"/>
      <c r="Q112" s="59"/>
      <c r="R112" s="59"/>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38">
        <f t="shared" si="4"/>
        <v>5088</v>
      </c>
      <c r="BB112" s="64">
        <f t="shared" si="5"/>
        <v>5088</v>
      </c>
      <c r="BC112" s="43" t="str">
        <f t="shared" si="6"/>
        <v>INR  Five Thousand  &amp;Eighty Eight  Only</v>
      </c>
      <c r="IA112" s="22">
        <v>1.99</v>
      </c>
      <c r="IB112" s="22" t="s">
        <v>200</v>
      </c>
      <c r="IC112" s="22" t="s">
        <v>286</v>
      </c>
      <c r="ID112" s="22">
        <v>52</v>
      </c>
      <c r="IE112" s="23" t="s">
        <v>63</v>
      </c>
      <c r="IF112" s="23"/>
      <c r="IG112" s="23"/>
      <c r="IH112" s="23"/>
      <c r="II112" s="23"/>
    </row>
    <row r="113" spans="1:243" s="22" customFormat="1" ht="15.75">
      <c r="A113" s="49">
        <v>2</v>
      </c>
      <c r="B113" s="54" t="s">
        <v>201</v>
      </c>
      <c r="C113" s="37" t="s">
        <v>287</v>
      </c>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IA113" s="22">
        <v>2</v>
      </c>
      <c r="IB113" s="22" t="s">
        <v>201</v>
      </c>
      <c r="IC113" s="22" t="s">
        <v>287</v>
      </c>
      <c r="IE113" s="23"/>
      <c r="IF113" s="23"/>
      <c r="IG113" s="23"/>
      <c r="IH113" s="23"/>
      <c r="II113" s="23"/>
    </row>
    <row r="114" spans="1:243" s="22" customFormat="1" ht="51">
      <c r="A114" s="49">
        <v>2.01</v>
      </c>
      <c r="B114" s="54" t="s">
        <v>202</v>
      </c>
      <c r="C114" s="37" t="s">
        <v>288</v>
      </c>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IA114" s="22">
        <v>2.01</v>
      </c>
      <c r="IB114" s="22" t="s">
        <v>202</v>
      </c>
      <c r="IC114" s="22" t="s">
        <v>288</v>
      </c>
      <c r="IE114" s="23"/>
      <c r="IF114" s="23"/>
      <c r="IG114" s="23"/>
      <c r="IH114" s="23"/>
      <c r="II114" s="23"/>
    </row>
    <row r="115" spans="1:243" s="22" customFormat="1" ht="28.5">
      <c r="A115" s="49">
        <v>2.02</v>
      </c>
      <c r="B115" s="54" t="s">
        <v>203</v>
      </c>
      <c r="C115" s="37" t="s">
        <v>289</v>
      </c>
      <c r="D115" s="67">
        <v>1.5</v>
      </c>
      <c r="E115" s="68" t="s">
        <v>109</v>
      </c>
      <c r="F115" s="65">
        <v>1759.84</v>
      </c>
      <c r="G115" s="59"/>
      <c r="H115" s="59"/>
      <c r="I115" s="60" t="s">
        <v>38</v>
      </c>
      <c r="J115" s="61">
        <f>IF(I115="Less(-)",-1,1)</f>
        <v>1</v>
      </c>
      <c r="K115" s="59" t="s">
        <v>39</v>
      </c>
      <c r="L115" s="59" t="s">
        <v>4</v>
      </c>
      <c r="M115" s="62"/>
      <c r="N115" s="59"/>
      <c r="O115" s="59"/>
      <c r="P115" s="63"/>
      <c r="Q115" s="59"/>
      <c r="R115" s="59"/>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38">
        <f t="shared" si="4"/>
        <v>2640</v>
      </c>
      <c r="BB115" s="64">
        <f t="shared" si="5"/>
        <v>2640</v>
      </c>
      <c r="BC115" s="43" t="str">
        <f t="shared" si="6"/>
        <v>INR  Two Thousand Six Hundred &amp; Forty  Only</v>
      </c>
      <c r="IA115" s="22">
        <v>2.02</v>
      </c>
      <c r="IB115" s="22" t="s">
        <v>203</v>
      </c>
      <c r="IC115" s="22" t="s">
        <v>289</v>
      </c>
      <c r="ID115" s="22">
        <v>1.5</v>
      </c>
      <c r="IE115" s="23" t="s">
        <v>109</v>
      </c>
      <c r="IF115" s="23"/>
      <c r="IG115" s="23"/>
      <c r="IH115" s="23"/>
      <c r="II115" s="23"/>
    </row>
    <row r="116" spans="1:243" s="22" customFormat="1" ht="28.5">
      <c r="A116" s="49">
        <v>2.03</v>
      </c>
      <c r="B116" s="54" t="s">
        <v>204</v>
      </c>
      <c r="C116" s="37" t="s">
        <v>290</v>
      </c>
      <c r="D116" s="67">
        <v>0.5</v>
      </c>
      <c r="E116" s="68" t="s">
        <v>109</v>
      </c>
      <c r="F116" s="65">
        <v>1086.89</v>
      </c>
      <c r="G116" s="59"/>
      <c r="H116" s="59"/>
      <c r="I116" s="60" t="s">
        <v>38</v>
      </c>
      <c r="J116" s="61">
        <f>IF(I116="Less(-)",-1,1)</f>
        <v>1</v>
      </c>
      <c r="K116" s="59" t="s">
        <v>39</v>
      </c>
      <c r="L116" s="59" t="s">
        <v>4</v>
      </c>
      <c r="M116" s="62"/>
      <c r="N116" s="59"/>
      <c r="O116" s="59"/>
      <c r="P116" s="63"/>
      <c r="Q116" s="59"/>
      <c r="R116" s="59"/>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38">
        <f t="shared" si="4"/>
        <v>543</v>
      </c>
      <c r="BB116" s="64">
        <f t="shared" si="5"/>
        <v>543</v>
      </c>
      <c r="BC116" s="43" t="str">
        <f t="shared" si="6"/>
        <v>INR  Five Hundred &amp; Forty Three  Only</v>
      </c>
      <c r="IA116" s="22">
        <v>2.03</v>
      </c>
      <c r="IB116" s="22" t="s">
        <v>204</v>
      </c>
      <c r="IC116" s="22" t="s">
        <v>290</v>
      </c>
      <c r="ID116" s="22">
        <v>0.5</v>
      </c>
      <c r="IE116" s="23" t="s">
        <v>109</v>
      </c>
      <c r="IF116" s="23"/>
      <c r="IG116" s="23"/>
      <c r="IH116" s="23"/>
      <c r="II116" s="23"/>
    </row>
    <row r="117" spans="1:243" s="22" customFormat="1" ht="76.5">
      <c r="A117" s="49">
        <v>2.04</v>
      </c>
      <c r="B117" s="54" t="s">
        <v>205</v>
      </c>
      <c r="C117" s="37" t="s">
        <v>291</v>
      </c>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IA117" s="22">
        <v>2.04</v>
      </c>
      <c r="IB117" s="22" t="s">
        <v>205</v>
      </c>
      <c r="IC117" s="22" t="s">
        <v>291</v>
      </c>
      <c r="IE117" s="23"/>
      <c r="IF117" s="23"/>
      <c r="IG117" s="23"/>
      <c r="IH117" s="23"/>
      <c r="II117" s="23"/>
    </row>
    <row r="118" spans="1:243" s="22" customFormat="1" ht="28.5">
      <c r="A118" s="49">
        <v>2.05</v>
      </c>
      <c r="B118" s="54" t="s">
        <v>206</v>
      </c>
      <c r="C118" s="37" t="s">
        <v>292</v>
      </c>
      <c r="D118" s="67">
        <v>3.7</v>
      </c>
      <c r="E118" s="68" t="s">
        <v>109</v>
      </c>
      <c r="F118" s="65">
        <v>1489.22</v>
      </c>
      <c r="G118" s="59"/>
      <c r="H118" s="59"/>
      <c r="I118" s="60" t="s">
        <v>38</v>
      </c>
      <c r="J118" s="61">
        <f>IF(I118="Less(-)",-1,1)</f>
        <v>1</v>
      </c>
      <c r="K118" s="59" t="s">
        <v>39</v>
      </c>
      <c r="L118" s="59" t="s">
        <v>4</v>
      </c>
      <c r="M118" s="62"/>
      <c r="N118" s="59"/>
      <c r="O118" s="59"/>
      <c r="P118" s="63"/>
      <c r="Q118" s="59"/>
      <c r="R118" s="59"/>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38">
        <f t="shared" si="4"/>
        <v>5510</v>
      </c>
      <c r="BB118" s="64">
        <f t="shared" si="5"/>
        <v>5510</v>
      </c>
      <c r="BC118" s="43" t="str">
        <f t="shared" si="6"/>
        <v>INR  Five Thousand Five Hundred &amp; Ten  Only</v>
      </c>
      <c r="IA118" s="22">
        <v>2.05</v>
      </c>
      <c r="IB118" s="22" t="s">
        <v>206</v>
      </c>
      <c r="IC118" s="22" t="s">
        <v>292</v>
      </c>
      <c r="ID118" s="22">
        <v>3.7</v>
      </c>
      <c r="IE118" s="23" t="s">
        <v>109</v>
      </c>
      <c r="IF118" s="23"/>
      <c r="IG118" s="23"/>
      <c r="IH118" s="23"/>
      <c r="II118" s="23"/>
    </row>
    <row r="119" spans="1:243" s="22" customFormat="1" ht="63.75">
      <c r="A119" s="49">
        <v>2.06</v>
      </c>
      <c r="B119" s="54" t="s">
        <v>207</v>
      </c>
      <c r="C119" s="37" t="s">
        <v>293</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IA119" s="22">
        <v>2.06</v>
      </c>
      <c r="IB119" s="22" t="s">
        <v>207</v>
      </c>
      <c r="IC119" s="22" t="s">
        <v>293</v>
      </c>
      <c r="IE119" s="23"/>
      <c r="IF119" s="23"/>
      <c r="IG119" s="23"/>
      <c r="IH119" s="23"/>
      <c r="II119" s="23"/>
    </row>
    <row r="120" spans="1:243" s="22" customFormat="1" ht="28.5">
      <c r="A120" s="49">
        <v>2.07</v>
      </c>
      <c r="B120" s="54" t="s">
        <v>208</v>
      </c>
      <c r="C120" s="37" t="s">
        <v>294</v>
      </c>
      <c r="D120" s="67">
        <v>3</v>
      </c>
      <c r="E120" s="68" t="s">
        <v>241</v>
      </c>
      <c r="F120" s="65">
        <v>265.41</v>
      </c>
      <c r="G120" s="59"/>
      <c r="H120" s="59"/>
      <c r="I120" s="60" t="s">
        <v>38</v>
      </c>
      <c r="J120" s="61">
        <f>IF(I120="Less(-)",-1,1)</f>
        <v>1</v>
      </c>
      <c r="K120" s="59" t="s">
        <v>39</v>
      </c>
      <c r="L120" s="59" t="s">
        <v>4</v>
      </c>
      <c r="M120" s="62"/>
      <c r="N120" s="59"/>
      <c r="O120" s="59"/>
      <c r="P120" s="63"/>
      <c r="Q120" s="59"/>
      <c r="R120" s="59"/>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38">
        <f t="shared" si="4"/>
        <v>796</v>
      </c>
      <c r="BB120" s="64">
        <f t="shared" si="5"/>
        <v>796</v>
      </c>
      <c r="BC120" s="43" t="str">
        <f t="shared" si="6"/>
        <v>INR  Seven Hundred &amp; Ninety Six  Only</v>
      </c>
      <c r="IA120" s="22">
        <v>2.07</v>
      </c>
      <c r="IB120" s="22" t="s">
        <v>208</v>
      </c>
      <c r="IC120" s="22" t="s">
        <v>294</v>
      </c>
      <c r="ID120" s="22">
        <v>3</v>
      </c>
      <c r="IE120" s="23" t="s">
        <v>241</v>
      </c>
      <c r="IF120" s="23"/>
      <c r="IG120" s="23"/>
      <c r="IH120" s="23"/>
      <c r="II120" s="23"/>
    </row>
    <row r="121" spans="1:243" s="22" customFormat="1" ht="63.75">
      <c r="A121" s="49">
        <v>2.08</v>
      </c>
      <c r="B121" s="54" t="s">
        <v>209</v>
      </c>
      <c r="C121" s="37" t="s">
        <v>295</v>
      </c>
      <c r="D121" s="67">
        <v>35</v>
      </c>
      <c r="E121" s="68" t="s">
        <v>63</v>
      </c>
      <c r="F121" s="65">
        <v>39.5</v>
      </c>
      <c r="G121" s="59"/>
      <c r="H121" s="59"/>
      <c r="I121" s="60" t="s">
        <v>38</v>
      </c>
      <c r="J121" s="61">
        <f>IF(I121="Less(-)",-1,1)</f>
        <v>1</v>
      </c>
      <c r="K121" s="59" t="s">
        <v>39</v>
      </c>
      <c r="L121" s="59" t="s">
        <v>4</v>
      </c>
      <c r="M121" s="62"/>
      <c r="N121" s="59"/>
      <c r="O121" s="59"/>
      <c r="P121" s="63"/>
      <c r="Q121" s="59"/>
      <c r="R121" s="59"/>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38">
        <f t="shared" si="4"/>
        <v>1383</v>
      </c>
      <c r="BB121" s="64">
        <f t="shared" si="5"/>
        <v>1383</v>
      </c>
      <c r="BC121" s="43" t="str">
        <f t="shared" si="6"/>
        <v>INR  One Thousand Three Hundred &amp; Eighty Three  Only</v>
      </c>
      <c r="IA121" s="22">
        <v>2.08</v>
      </c>
      <c r="IB121" s="22" t="s">
        <v>209</v>
      </c>
      <c r="IC121" s="22" t="s">
        <v>295</v>
      </c>
      <c r="ID121" s="22">
        <v>35</v>
      </c>
      <c r="IE121" s="23" t="s">
        <v>63</v>
      </c>
      <c r="IF121" s="23"/>
      <c r="IG121" s="23"/>
      <c r="IH121" s="23"/>
      <c r="II121" s="23"/>
    </row>
    <row r="122" spans="1:243" s="22" customFormat="1" ht="92.25" customHeight="1">
      <c r="A122" s="49">
        <v>2.09</v>
      </c>
      <c r="B122" s="54" t="s">
        <v>210</v>
      </c>
      <c r="C122" s="37" t="s">
        <v>296</v>
      </c>
      <c r="D122" s="67">
        <v>7</v>
      </c>
      <c r="E122" s="68" t="s">
        <v>109</v>
      </c>
      <c r="F122" s="65">
        <v>192.33</v>
      </c>
      <c r="G122" s="59"/>
      <c r="H122" s="59"/>
      <c r="I122" s="60" t="s">
        <v>38</v>
      </c>
      <c r="J122" s="61">
        <f>IF(I122="Less(-)",-1,1)</f>
        <v>1</v>
      </c>
      <c r="K122" s="59" t="s">
        <v>39</v>
      </c>
      <c r="L122" s="59" t="s">
        <v>4</v>
      </c>
      <c r="M122" s="62"/>
      <c r="N122" s="59"/>
      <c r="O122" s="59"/>
      <c r="P122" s="63"/>
      <c r="Q122" s="59"/>
      <c r="R122" s="59"/>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38">
        <f t="shared" si="4"/>
        <v>1346</v>
      </c>
      <c r="BB122" s="64">
        <f t="shared" si="5"/>
        <v>1346</v>
      </c>
      <c r="BC122" s="43" t="str">
        <f t="shared" si="6"/>
        <v>INR  One Thousand Three Hundred &amp; Forty Six  Only</v>
      </c>
      <c r="IA122" s="22">
        <v>2.09</v>
      </c>
      <c r="IB122" s="22" t="s">
        <v>210</v>
      </c>
      <c r="IC122" s="22" t="s">
        <v>296</v>
      </c>
      <c r="ID122" s="22">
        <v>7</v>
      </c>
      <c r="IE122" s="23" t="s">
        <v>109</v>
      </c>
      <c r="IF122" s="23"/>
      <c r="IG122" s="23"/>
      <c r="IH122" s="23"/>
      <c r="II122" s="23"/>
    </row>
    <row r="123" spans="1:243" s="22" customFormat="1" ht="15.75">
      <c r="A123" s="49">
        <v>2.1</v>
      </c>
      <c r="B123" s="54" t="s">
        <v>211</v>
      </c>
      <c r="C123" s="37" t="s">
        <v>297</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IA123" s="22">
        <v>2.1</v>
      </c>
      <c r="IB123" s="22" t="s">
        <v>211</v>
      </c>
      <c r="IC123" s="22" t="s">
        <v>297</v>
      </c>
      <c r="IE123" s="23"/>
      <c r="IF123" s="23"/>
      <c r="IG123" s="23"/>
      <c r="IH123" s="23"/>
      <c r="II123" s="23"/>
    </row>
    <row r="124" spans="1:243" s="22" customFormat="1" ht="25.5">
      <c r="A124" s="49">
        <v>2.11</v>
      </c>
      <c r="B124" s="54" t="s">
        <v>212</v>
      </c>
      <c r="C124" s="37" t="s">
        <v>298</v>
      </c>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IA124" s="22">
        <v>2.11</v>
      </c>
      <c r="IB124" s="22" t="s">
        <v>212</v>
      </c>
      <c r="IC124" s="22" t="s">
        <v>298</v>
      </c>
      <c r="IE124" s="23"/>
      <c r="IF124" s="23"/>
      <c r="IG124" s="23"/>
      <c r="IH124" s="23"/>
      <c r="II124" s="23"/>
    </row>
    <row r="125" spans="1:243" s="22" customFormat="1" ht="15.75">
      <c r="A125" s="49">
        <v>2.12</v>
      </c>
      <c r="B125" s="54" t="s">
        <v>213</v>
      </c>
      <c r="C125" s="37" t="s">
        <v>299</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IA125" s="22">
        <v>2.12</v>
      </c>
      <c r="IB125" s="22" t="s">
        <v>213</v>
      </c>
      <c r="IC125" s="22" t="s">
        <v>299</v>
      </c>
      <c r="IE125" s="23"/>
      <c r="IF125" s="23"/>
      <c r="IG125" s="23"/>
      <c r="IH125" s="23"/>
      <c r="II125" s="23"/>
    </row>
    <row r="126" spans="1:243" s="22" customFormat="1" ht="28.5">
      <c r="A126" s="49">
        <v>2.13</v>
      </c>
      <c r="B126" s="54" t="s">
        <v>214</v>
      </c>
      <c r="C126" s="37" t="s">
        <v>300</v>
      </c>
      <c r="D126" s="67">
        <v>3</v>
      </c>
      <c r="E126" s="68" t="s">
        <v>237</v>
      </c>
      <c r="F126" s="65">
        <v>892.63</v>
      </c>
      <c r="G126" s="59"/>
      <c r="H126" s="59"/>
      <c r="I126" s="60" t="s">
        <v>38</v>
      </c>
      <c r="J126" s="61">
        <f>IF(I126="Less(-)",-1,1)</f>
        <v>1</v>
      </c>
      <c r="K126" s="59" t="s">
        <v>39</v>
      </c>
      <c r="L126" s="59" t="s">
        <v>4</v>
      </c>
      <c r="M126" s="62"/>
      <c r="N126" s="59"/>
      <c r="O126" s="59"/>
      <c r="P126" s="63"/>
      <c r="Q126" s="59"/>
      <c r="R126" s="59"/>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38">
        <f t="shared" si="4"/>
        <v>2678</v>
      </c>
      <c r="BB126" s="64">
        <f t="shared" si="5"/>
        <v>2678</v>
      </c>
      <c r="BC126" s="43" t="str">
        <f t="shared" si="6"/>
        <v>INR  Two Thousand Six Hundred &amp; Seventy Eight  Only</v>
      </c>
      <c r="IA126" s="22">
        <v>2.13</v>
      </c>
      <c r="IB126" s="22" t="s">
        <v>214</v>
      </c>
      <c r="IC126" s="22" t="s">
        <v>300</v>
      </c>
      <c r="ID126" s="22">
        <v>3</v>
      </c>
      <c r="IE126" s="23" t="s">
        <v>237</v>
      </c>
      <c r="IF126" s="23"/>
      <c r="IG126" s="23"/>
      <c r="IH126" s="23"/>
      <c r="II126" s="23"/>
    </row>
    <row r="127" spans="1:243" s="22" customFormat="1" ht="15.75">
      <c r="A127" s="49">
        <v>2.14</v>
      </c>
      <c r="B127" s="54" t="s">
        <v>215</v>
      </c>
      <c r="C127" s="37" t="s">
        <v>301</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IA127" s="22">
        <v>2.14</v>
      </c>
      <c r="IB127" s="22" t="s">
        <v>215</v>
      </c>
      <c r="IC127" s="22" t="s">
        <v>301</v>
      </c>
      <c r="IE127" s="23"/>
      <c r="IF127" s="23"/>
      <c r="IG127" s="23"/>
      <c r="IH127" s="23"/>
      <c r="II127" s="23"/>
    </row>
    <row r="128" spans="1:243" s="22" customFormat="1" ht="101.25" customHeight="1">
      <c r="A128" s="49">
        <v>2.15</v>
      </c>
      <c r="B128" s="54" t="s">
        <v>216</v>
      </c>
      <c r="C128" s="37" t="s">
        <v>302</v>
      </c>
      <c r="D128" s="67">
        <v>2</v>
      </c>
      <c r="E128" s="68" t="s">
        <v>241</v>
      </c>
      <c r="F128" s="65">
        <v>330.64</v>
      </c>
      <c r="G128" s="59"/>
      <c r="H128" s="59"/>
      <c r="I128" s="60" t="s">
        <v>38</v>
      </c>
      <c r="J128" s="61">
        <f>IF(I128="Less(-)",-1,1)</f>
        <v>1</v>
      </c>
      <c r="K128" s="59" t="s">
        <v>39</v>
      </c>
      <c r="L128" s="59" t="s">
        <v>4</v>
      </c>
      <c r="M128" s="62"/>
      <c r="N128" s="59"/>
      <c r="O128" s="59"/>
      <c r="P128" s="63"/>
      <c r="Q128" s="59"/>
      <c r="R128" s="59"/>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38">
        <f t="shared" si="4"/>
        <v>661</v>
      </c>
      <c r="BB128" s="64">
        <f t="shared" si="5"/>
        <v>661</v>
      </c>
      <c r="BC128" s="43" t="str">
        <f t="shared" si="6"/>
        <v>INR  Six Hundred &amp; Sixty One  Only</v>
      </c>
      <c r="IA128" s="22">
        <v>2.15</v>
      </c>
      <c r="IB128" s="22" t="s">
        <v>216</v>
      </c>
      <c r="IC128" s="22" t="s">
        <v>302</v>
      </c>
      <c r="ID128" s="22">
        <v>2</v>
      </c>
      <c r="IE128" s="23" t="s">
        <v>241</v>
      </c>
      <c r="IF128" s="23"/>
      <c r="IG128" s="23"/>
      <c r="IH128" s="23"/>
      <c r="II128" s="23"/>
    </row>
    <row r="129" spans="1:243" s="22" customFormat="1" ht="43.5" customHeight="1">
      <c r="A129" s="49">
        <v>2.16</v>
      </c>
      <c r="B129" s="54" t="s">
        <v>217</v>
      </c>
      <c r="C129" s="37" t="s">
        <v>303</v>
      </c>
      <c r="D129" s="67">
        <v>5.6</v>
      </c>
      <c r="E129" s="68" t="s">
        <v>237</v>
      </c>
      <c r="F129" s="65">
        <v>150.64</v>
      </c>
      <c r="G129" s="59"/>
      <c r="H129" s="59"/>
      <c r="I129" s="60" t="s">
        <v>38</v>
      </c>
      <c r="J129" s="61">
        <f>IF(I129="Less(-)",-1,1)</f>
        <v>1</v>
      </c>
      <c r="K129" s="59" t="s">
        <v>39</v>
      </c>
      <c r="L129" s="59" t="s">
        <v>4</v>
      </c>
      <c r="M129" s="62"/>
      <c r="N129" s="59"/>
      <c r="O129" s="59"/>
      <c r="P129" s="63"/>
      <c r="Q129" s="59"/>
      <c r="R129" s="59"/>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38">
        <f t="shared" si="4"/>
        <v>844</v>
      </c>
      <c r="BB129" s="64">
        <f t="shared" si="5"/>
        <v>844</v>
      </c>
      <c r="BC129" s="43" t="str">
        <f t="shared" si="6"/>
        <v>INR  Eight Hundred &amp; Forty Four  Only</v>
      </c>
      <c r="IA129" s="22">
        <v>2.16</v>
      </c>
      <c r="IB129" s="22" t="s">
        <v>217</v>
      </c>
      <c r="IC129" s="22" t="s">
        <v>303</v>
      </c>
      <c r="ID129" s="22">
        <v>5.6</v>
      </c>
      <c r="IE129" s="23" t="s">
        <v>237</v>
      </c>
      <c r="IF129" s="23"/>
      <c r="IG129" s="23"/>
      <c r="IH129" s="23"/>
      <c r="II129" s="23"/>
    </row>
    <row r="130" spans="1:243" s="22" customFormat="1" ht="15.75">
      <c r="A130" s="49">
        <v>2.17</v>
      </c>
      <c r="B130" s="54" t="s">
        <v>218</v>
      </c>
      <c r="C130" s="37" t="s">
        <v>304</v>
      </c>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IA130" s="22">
        <v>2.17</v>
      </c>
      <c r="IB130" s="22" t="s">
        <v>218</v>
      </c>
      <c r="IC130" s="22" t="s">
        <v>304</v>
      </c>
      <c r="IE130" s="23"/>
      <c r="IF130" s="23"/>
      <c r="IG130" s="23"/>
      <c r="IH130" s="23"/>
      <c r="II130" s="23"/>
    </row>
    <row r="131" spans="1:243" s="22" customFormat="1" ht="76.5">
      <c r="A131" s="49">
        <v>2.18</v>
      </c>
      <c r="B131" s="54" t="s">
        <v>219</v>
      </c>
      <c r="C131" s="37" t="s">
        <v>305</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IA131" s="22">
        <v>2.18</v>
      </c>
      <c r="IB131" s="22" t="s">
        <v>219</v>
      </c>
      <c r="IC131" s="22" t="s">
        <v>305</v>
      </c>
      <c r="IE131" s="23"/>
      <c r="IF131" s="23"/>
      <c r="IG131" s="23"/>
      <c r="IH131" s="23"/>
      <c r="II131" s="23"/>
    </row>
    <row r="132" spans="1:243" s="22" customFormat="1" ht="28.5">
      <c r="A132" s="49">
        <v>2.19</v>
      </c>
      <c r="B132" s="54" t="s">
        <v>220</v>
      </c>
      <c r="C132" s="37" t="s">
        <v>306</v>
      </c>
      <c r="D132" s="67">
        <v>5.6</v>
      </c>
      <c r="E132" s="68" t="s">
        <v>237</v>
      </c>
      <c r="F132" s="65">
        <v>228.15</v>
      </c>
      <c r="G132" s="59"/>
      <c r="H132" s="59"/>
      <c r="I132" s="60" t="s">
        <v>38</v>
      </c>
      <c r="J132" s="61">
        <f>IF(I132="Less(-)",-1,1)</f>
        <v>1</v>
      </c>
      <c r="K132" s="59" t="s">
        <v>39</v>
      </c>
      <c r="L132" s="59" t="s">
        <v>4</v>
      </c>
      <c r="M132" s="62"/>
      <c r="N132" s="59"/>
      <c r="O132" s="59"/>
      <c r="P132" s="63"/>
      <c r="Q132" s="59"/>
      <c r="R132" s="59"/>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38">
        <f t="shared" si="4"/>
        <v>1278</v>
      </c>
      <c r="BB132" s="64">
        <f t="shared" si="5"/>
        <v>1278</v>
      </c>
      <c r="BC132" s="43" t="str">
        <f t="shared" si="6"/>
        <v>INR  One Thousand Two Hundred &amp; Seventy Eight  Only</v>
      </c>
      <c r="IA132" s="22">
        <v>2.19</v>
      </c>
      <c r="IB132" s="22" t="s">
        <v>220</v>
      </c>
      <c r="IC132" s="22" t="s">
        <v>306</v>
      </c>
      <c r="ID132" s="22">
        <v>5.6</v>
      </c>
      <c r="IE132" s="23" t="s">
        <v>237</v>
      </c>
      <c r="IF132" s="23"/>
      <c r="IG132" s="23"/>
      <c r="IH132" s="23"/>
      <c r="II132" s="23"/>
    </row>
    <row r="133" spans="1:243" s="22" customFormat="1" ht="202.5" customHeight="1">
      <c r="A133" s="49">
        <v>2.2</v>
      </c>
      <c r="B133" s="54" t="s">
        <v>221</v>
      </c>
      <c r="C133" s="37" t="s">
        <v>307</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IA133" s="22">
        <v>2.2</v>
      </c>
      <c r="IB133" s="22" t="s">
        <v>221</v>
      </c>
      <c r="IC133" s="22" t="s">
        <v>307</v>
      </c>
      <c r="IE133" s="23"/>
      <c r="IF133" s="23"/>
      <c r="IG133" s="23"/>
      <c r="IH133" s="23"/>
      <c r="II133" s="23"/>
    </row>
    <row r="134" spans="1:243" s="22" customFormat="1" ht="28.5">
      <c r="A134" s="49">
        <v>2.21</v>
      </c>
      <c r="B134" s="54" t="s">
        <v>222</v>
      </c>
      <c r="C134" s="37" t="s">
        <v>308</v>
      </c>
      <c r="D134" s="67">
        <v>16</v>
      </c>
      <c r="E134" s="68" t="s">
        <v>63</v>
      </c>
      <c r="F134" s="65">
        <v>1033.98</v>
      </c>
      <c r="G134" s="59"/>
      <c r="H134" s="59"/>
      <c r="I134" s="60" t="s">
        <v>38</v>
      </c>
      <c r="J134" s="61">
        <f>IF(I134="Less(-)",-1,1)</f>
        <v>1</v>
      </c>
      <c r="K134" s="59" t="s">
        <v>39</v>
      </c>
      <c r="L134" s="59" t="s">
        <v>4</v>
      </c>
      <c r="M134" s="62"/>
      <c r="N134" s="59"/>
      <c r="O134" s="59"/>
      <c r="P134" s="63"/>
      <c r="Q134" s="59"/>
      <c r="R134" s="59"/>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38">
        <f t="shared" si="4"/>
        <v>16544</v>
      </c>
      <c r="BB134" s="64">
        <f t="shared" si="5"/>
        <v>16544</v>
      </c>
      <c r="BC134" s="43" t="str">
        <f t="shared" si="6"/>
        <v>INR  Sixteen Thousand Five Hundred &amp; Forty Four  Only</v>
      </c>
      <c r="IA134" s="22">
        <v>2.21</v>
      </c>
      <c r="IB134" s="22" t="s">
        <v>222</v>
      </c>
      <c r="IC134" s="22" t="s">
        <v>308</v>
      </c>
      <c r="ID134" s="22">
        <v>16</v>
      </c>
      <c r="IE134" s="23" t="s">
        <v>63</v>
      </c>
      <c r="IF134" s="23"/>
      <c r="IG134" s="23"/>
      <c r="IH134" s="23"/>
      <c r="II134" s="23"/>
    </row>
    <row r="135" spans="1:243" s="22" customFormat="1" ht="15.75">
      <c r="A135" s="49">
        <v>2.22</v>
      </c>
      <c r="B135" s="54" t="s">
        <v>223</v>
      </c>
      <c r="C135" s="37" t="s">
        <v>309</v>
      </c>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IA135" s="22">
        <v>2.22</v>
      </c>
      <c r="IB135" s="22" t="s">
        <v>223</v>
      </c>
      <c r="IC135" s="22" t="s">
        <v>309</v>
      </c>
      <c r="IE135" s="23"/>
      <c r="IF135" s="23"/>
      <c r="IG135" s="23"/>
      <c r="IH135" s="23"/>
      <c r="II135" s="23"/>
    </row>
    <row r="136" spans="1:243" s="22" customFormat="1" ht="114.75">
      <c r="A136" s="49">
        <v>2.23</v>
      </c>
      <c r="B136" s="54" t="s">
        <v>224</v>
      </c>
      <c r="C136" s="37" t="s">
        <v>310</v>
      </c>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IA136" s="22">
        <v>2.23</v>
      </c>
      <c r="IB136" s="22" t="s">
        <v>224</v>
      </c>
      <c r="IC136" s="22" t="s">
        <v>310</v>
      </c>
      <c r="IE136" s="23"/>
      <c r="IF136" s="23"/>
      <c r="IG136" s="23"/>
      <c r="IH136" s="23"/>
      <c r="II136" s="23"/>
    </row>
    <row r="137" spans="1:243" s="22" customFormat="1" ht="28.5">
      <c r="A137" s="49">
        <v>2.24</v>
      </c>
      <c r="B137" s="54" t="s">
        <v>225</v>
      </c>
      <c r="C137" s="37" t="s">
        <v>311</v>
      </c>
      <c r="D137" s="67">
        <v>5</v>
      </c>
      <c r="E137" s="68" t="s">
        <v>63</v>
      </c>
      <c r="F137" s="65">
        <v>419.11</v>
      </c>
      <c r="G137" s="59"/>
      <c r="H137" s="59"/>
      <c r="I137" s="60" t="s">
        <v>38</v>
      </c>
      <c r="J137" s="61">
        <f>IF(I137="Less(-)",-1,1)</f>
        <v>1</v>
      </c>
      <c r="K137" s="59" t="s">
        <v>39</v>
      </c>
      <c r="L137" s="59" t="s">
        <v>4</v>
      </c>
      <c r="M137" s="62"/>
      <c r="N137" s="59"/>
      <c r="O137" s="59"/>
      <c r="P137" s="63"/>
      <c r="Q137" s="59"/>
      <c r="R137" s="59"/>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38">
        <f t="shared" si="4"/>
        <v>2096</v>
      </c>
      <c r="BB137" s="64">
        <f t="shared" si="5"/>
        <v>2096</v>
      </c>
      <c r="BC137" s="43" t="str">
        <f t="shared" si="6"/>
        <v>INR  Two Thousand  &amp;Ninety Six  Only</v>
      </c>
      <c r="IA137" s="22">
        <v>2.24</v>
      </c>
      <c r="IB137" s="22" t="s">
        <v>225</v>
      </c>
      <c r="IC137" s="22" t="s">
        <v>311</v>
      </c>
      <c r="ID137" s="22">
        <v>5</v>
      </c>
      <c r="IE137" s="23" t="s">
        <v>63</v>
      </c>
      <c r="IF137" s="23"/>
      <c r="IG137" s="23"/>
      <c r="IH137" s="23"/>
      <c r="II137" s="23"/>
    </row>
    <row r="138" spans="1:243" s="22" customFormat="1" ht="15.75">
      <c r="A138" s="49">
        <v>2.25</v>
      </c>
      <c r="B138" s="54" t="s">
        <v>226</v>
      </c>
      <c r="C138" s="37" t="s">
        <v>312</v>
      </c>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IA138" s="22">
        <v>2.25</v>
      </c>
      <c r="IB138" s="22" t="s">
        <v>226</v>
      </c>
      <c r="IC138" s="22" t="s">
        <v>312</v>
      </c>
      <c r="IE138" s="23"/>
      <c r="IF138" s="23"/>
      <c r="IG138" s="23"/>
      <c r="IH138" s="23"/>
      <c r="II138" s="23"/>
    </row>
    <row r="139" spans="1:243" s="22" customFormat="1" ht="63.75">
      <c r="A139" s="49">
        <v>2.26</v>
      </c>
      <c r="B139" s="54" t="s">
        <v>227</v>
      </c>
      <c r="C139" s="37" t="s">
        <v>313</v>
      </c>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IA139" s="22">
        <v>2.26</v>
      </c>
      <c r="IB139" s="22" t="s">
        <v>227</v>
      </c>
      <c r="IC139" s="22" t="s">
        <v>313</v>
      </c>
      <c r="IE139" s="23"/>
      <c r="IF139" s="23"/>
      <c r="IG139" s="23"/>
      <c r="IH139" s="23"/>
      <c r="II139" s="23"/>
    </row>
    <row r="140" spans="1:243" s="22" customFormat="1" ht="63.75">
      <c r="A140" s="49">
        <v>2.27</v>
      </c>
      <c r="B140" s="54" t="s">
        <v>228</v>
      </c>
      <c r="C140" s="37" t="s">
        <v>314</v>
      </c>
      <c r="D140" s="67">
        <v>2.2</v>
      </c>
      <c r="E140" s="68" t="s">
        <v>63</v>
      </c>
      <c r="F140" s="65">
        <v>103.24</v>
      </c>
      <c r="G140" s="59"/>
      <c r="H140" s="59"/>
      <c r="I140" s="60" t="s">
        <v>38</v>
      </c>
      <c r="J140" s="61">
        <f>IF(I140="Less(-)",-1,1)</f>
        <v>1</v>
      </c>
      <c r="K140" s="59" t="s">
        <v>39</v>
      </c>
      <c r="L140" s="59" t="s">
        <v>4</v>
      </c>
      <c r="M140" s="62"/>
      <c r="N140" s="59"/>
      <c r="O140" s="59"/>
      <c r="P140" s="63"/>
      <c r="Q140" s="59"/>
      <c r="R140" s="59"/>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38">
        <f aca="true" t="shared" si="7" ref="BA140:BA147">ROUND(total_amount_ba($B$2,$D$2,D140,F140,J140,K140,M140),0)</f>
        <v>227</v>
      </c>
      <c r="BB140" s="64">
        <f aca="true" t="shared" si="8" ref="BB140:BB147">BA140+SUM(N140:AZ140)</f>
        <v>227</v>
      </c>
      <c r="BC140" s="43" t="str">
        <f aca="true" t="shared" si="9" ref="BC140:BC147">SpellNumber(L140,BB140)</f>
        <v>INR  Two Hundred &amp; Twenty Seven  Only</v>
      </c>
      <c r="IA140" s="22">
        <v>2.27</v>
      </c>
      <c r="IB140" s="22" t="s">
        <v>228</v>
      </c>
      <c r="IC140" s="22" t="s">
        <v>314</v>
      </c>
      <c r="ID140" s="22">
        <v>2.2</v>
      </c>
      <c r="IE140" s="23" t="s">
        <v>63</v>
      </c>
      <c r="IF140" s="23"/>
      <c r="IG140" s="23"/>
      <c r="IH140" s="23"/>
      <c r="II140" s="23"/>
    </row>
    <row r="141" spans="1:243" s="22" customFormat="1" ht="90.75" customHeight="1">
      <c r="A141" s="49">
        <v>2.28</v>
      </c>
      <c r="B141" s="54" t="s">
        <v>229</v>
      </c>
      <c r="C141" s="37" t="s">
        <v>315</v>
      </c>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IA141" s="22">
        <v>2.28</v>
      </c>
      <c r="IB141" s="22" t="s">
        <v>229</v>
      </c>
      <c r="IC141" s="22" t="s">
        <v>315</v>
      </c>
      <c r="IE141" s="23"/>
      <c r="IF141" s="23"/>
      <c r="IG141" s="23"/>
      <c r="IH141" s="23"/>
      <c r="II141" s="23"/>
    </row>
    <row r="142" spans="1:243" s="22" customFormat="1" ht="28.5">
      <c r="A142" s="49">
        <v>2.29</v>
      </c>
      <c r="B142" s="54" t="s">
        <v>230</v>
      </c>
      <c r="C142" s="37" t="s">
        <v>316</v>
      </c>
      <c r="D142" s="67">
        <v>2.2</v>
      </c>
      <c r="E142" s="68" t="s">
        <v>63</v>
      </c>
      <c r="F142" s="65">
        <v>291.98</v>
      </c>
      <c r="G142" s="59"/>
      <c r="H142" s="59"/>
      <c r="I142" s="60" t="s">
        <v>38</v>
      </c>
      <c r="J142" s="61">
        <f>IF(I142="Less(-)",-1,1)</f>
        <v>1</v>
      </c>
      <c r="K142" s="59" t="s">
        <v>39</v>
      </c>
      <c r="L142" s="59" t="s">
        <v>4</v>
      </c>
      <c r="M142" s="62"/>
      <c r="N142" s="59"/>
      <c r="O142" s="59"/>
      <c r="P142" s="63"/>
      <c r="Q142" s="59"/>
      <c r="R142" s="59"/>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38">
        <f t="shared" si="7"/>
        <v>642</v>
      </c>
      <c r="BB142" s="64">
        <f t="shared" si="8"/>
        <v>642</v>
      </c>
      <c r="BC142" s="43" t="str">
        <f t="shared" si="9"/>
        <v>INR  Six Hundred &amp; Forty Two  Only</v>
      </c>
      <c r="IA142" s="22">
        <v>2.29</v>
      </c>
      <c r="IB142" s="22" t="s">
        <v>230</v>
      </c>
      <c r="IC142" s="22" t="s">
        <v>316</v>
      </c>
      <c r="ID142" s="22">
        <v>2.2</v>
      </c>
      <c r="IE142" s="23" t="s">
        <v>63</v>
      </c>
      <c r="IF142" s="23"/>
      <c r="IG142" s="23"/>
      <c r="IH142" s="23"/>
      <c r="II142" s="23"/>
    </row>
    <row r="143" spans="1:243" s="22" customFormat="1" ht="15.75">
      <c r="A143" s="49">
        <v>2.3</v>
      </c>
      <c r="B143" s="54" t="s">
        <v>231</v>
      </c>
      <c r="C143" s="37" t="s">
        <v>317</v>
      </c>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IA143" s="22">
        <v>2.3</v>
      </c>
      <c r="IB143" s="22" t="s">
        <v>231</v>
      </c>
      <c r="IC143" s="22" t="s">
        <v>317</v>
      </c>
      <c r="IE143" s="23"/>
      <c r="IF143" s="23"/>
      <c r="IG143" s="23"/>
      <c r="IH143" s="23"/>
      <c r="II143" s="23"/>
    </row>
    <row r="144" spans="1:243" s="22" customFormat="1" ht="63.75">
      <c r="A144" s="49">
        <v>2.31</v>
      </c>
      <c r="B144" s="54" t="s">
        <v>232</v>
      </c>
      <c r="C144" s="37" t="s">
        <v>318</v>
      </c>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IA144" s="22">
        <v>2.31</v>
      </c>
      <c r="IB144" s="22" t="s">
        <v>232</v>
      </c>
      <c r="IC144" s="22" t="s">
        <v>318</v>
      </c>
      <c r="IE144" s="23"/>
      <c r="IF144" s="23"/>
      <c r="IG144" s="23"/>
      <c r="IH144" s="23"/>
      <c r="II144" s="23"/>
    </row>
    <row r="145" spans="1:243" s="22" customFormat="1" ht="28.5">
      <c r="A145" s="49">
        <v>2.32</v>
      </c>
      <c r="B145" s="54" t="s">
        <v>233</v>
      </c>
      <c r="C145" s="37" t="s">
        <v>319</v>
      </c>
      <c r="D145" s="67">
        <v>3</v>
      </c>
      <c r="E145" s="68" t="s">
        <v>237</v>
      </c>
      <c r="F145" s="65">
        <v>785.18</v>
      </c>
      <c r="G145" s="59"/>
      <c r="H145" s="59"/>
      <c r="I145" s="60" t="s">
        <v>38</v>
      </c>
      <c r="J145" s="61">
        <f>IF(I145="Less(-)",-1,1)</f>
        <v>1</v>
      </c>
      <c r="K145" s="59" t="s">
        <v>39</v>
      </c>
      <c r="L145" s="59" t="s">
        <v>4</v>
      </c>
      <c r="M145" s="62"/>
      <c r="N145" s="59"/>
      <c r="O145" s="59"/>
      <c r="P145" s="63"/>
      <c r="Q145" s="59"/>
      <c r="R145" s="59"/>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38">
        <f t="shared" si="7"/>
        <v>2356</v>
      </c>
      <c r="BB145" s="64">
        <f t="shared" si="8"/>
        <v>2356</v>
      </c>
      <c r="BC145" s="43" t="str">
        <f t="shared" si="9"/>
        <v>INR  Two Thousand Three Hundred &amp; Fifty Six  Only</v>
      </c>
      <c r="IA145" s="22">
        <v>2.32</v>
      </c>
      <c r="IB145" s="22" t="s">
        <v>233</v>
      </c>
      <c r="IC145" s="22" t="s">
        <v>319</v>
      </c>
      <c r="ID145" s="22">
        <v>3</v>
      </c>
      <c r="IE145" s="23" t="s">
        <v>237</v>
      </c>
      <c r="IF145" s="23"/>
      <c r="IG145" s="23"/>
      <c r="IH145" s="23"/>
      <c r="II145" s="23"/>
    </row>
    <row r="146" spans="1:243" s="22" customFormat="1" ht="15.75">
      <c r="A146" s="49">
        <v>2.33</v>
      </c>
      <c r="B146" s="54" t="s">
        <v>234</v>
      </c>
      <c r="C146" s="37" t="s">
        <v>320</v>
      </c>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IA146" s="22">
        <v>2.33</v>
      </c>
      <c r="IB146" s="22" t="s">
        <v>234</v>
      </c>
      <c r="IC146" s="22" t="s">
        <v>320</v>
      </c>
      <c r="IE146" s="23"/>
      <c r="IF146" s="23"/>
      <c r="IG146" s="23"/>
      <c r="IH146" s="23"/>
      <c r="II146" s="23"/>
    </row>
    <row r="147" spans="1:243" s="22" customFormat="1" ht="409.5">
      <c r="A147" s="49">
        <v>2.34</v>
      </c>
      <c r="B147" s="54" t="s">
        <v>235</v>
      </c>
      <c r="C147" s="37" t="s">
        <v>321</v>
      </c>
      <c r="D147" s="67">
        <v>7.2</v>
      </c>
      <c r="E147" s="68" t="s">
        <v>109</v>
      </c>
      <c r="F147" s="65">
        <v>4985.93</v>
      </c>
      <c r="G147" s="59"/>
      <c r="H147" s="59"/>
      <c r="I147" s="60" t="s">
        <v>38</v>
      </c>
      <c r="J147" s="61">
        <f>IF(I147="Less(-)",-1,1)</f>
        <v>1</v>
      </c>
      <c r="K147" s="59" t="s">
        <v>39</v>
      </c>
      <c r="L147" s="59" t="s">
        <v>4</v>
      </c>
      <c r="M147" s="62"/>
      <c r="N147" s="59"/>
      <c r="O147" s="59"/>
      <c r="P147" s="63"/>
      <c r="Q147" s="59"/>
      <c r="R147" s="59"/>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38">
        <f t="shared" si="7"/>
        <v>35899</v>
      </c>
      <c r="BB147" s="64">
        <f t="shared" si="8"/>
        <v>35899</v>
      </c>
      <c r="BC147" s="43" t="str">
        <f t="shared" si="9"/>
        <v>INR  Thirty Five Thousand Eight Hundred &amp; Ninety Nine  Only</v>
      </c>
      <c r="IA147" s="22">
        <v>2.34</v>
      </c>
      <c r="IB147" s="50" t="s">
        <v>235</v>
      </c>
      <c r="IC147" s="22" t="s">
        <v>321</v>
      </c>
      <c r="ID147" s="22">
        <v>7.2</v>
      </c>
      <c r="IE147" s="23" t="s">
        <v>109</v>
      </c>
      <c r="IF147" s="23"/>
      <c r="IG147" s="23"/>
      <c r="IH147" s="23"/>
      <c r="II147" s="23"/>
    </row>
    <row r="148" spans="1:55" ht="28.5">
      <c r="A148" s="55" t="s">
        <v>46</v>
      </c>
      <c r="B148" s="56"/>
      <c r="C148" s="57"/>
      <c r="D148" s="39"/>
      <c r="E148" s="39"/>
      <c r="F148" s="39"/>
      <c r="G148" s="39"/>
      <c r="H148" s="45"/>
      <c r="I148" s="45"/>
      <c r="J148" s="45"/>
      <c r="K148" s="45"/>
      <c r="L148" s="46"/>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47">
        <f>SUM(BA14:BA147)</f>
        <v>353045</v>
      </c>
      <c r="BB148" s="48">
        <f>SUM(BB14:BB147)</f>
        <v>353045</v>
      </c>
      <c r="BC148" s="58" t="str">
        <f>SpellNumber(L148,BB148)</f>
        <v>  Three Lakh Fifty Three Thousand  &amp;Forty Five  Only</v>
      </c>
    </row>
    <row r="149" spans="1:55" ht="36.75" customHeight="1">
      <c r="A149" s="25" t="s">
        <v>47</v>
      </c>
      <c r="B149" s="26"/>
      <c r="C149" s="27"/>
      <c r="D149" s="28"/>
      <c r="E149" s="40" t="s">
        <v>52</v>
      </c>
      <c r="F149" s="41"/>
      <c r="G149" s="29"/>
      <c r="H149" s="30"/>
      <c r="I149" s="30"/>
      <c r="J149" s="30"/>
      <c r="K149" s="31"/>
      <c r="L149" s="32"/>
      <c r="M149" s="33"/>
      <c r="N149" s="34"/>
      <c r="O149" s="22"/>
      <c r="P149" s="22"/>
      <c r="Q149" s="22"/>
      <c r="R149" s="22"/>
      <c r="S149" s="22"/>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5">
        <f>IF(ISBLANK(F149),0,IF(E149="Excess (+)",ROUND(BA148+(BA148*F149),2),IF(E149="Less (-)",ROUND(BA148+(BA148*F149*(-1)),2),IF(E149="At Par",BA148,0))))</f>
        <v>0</v>
      </c>
      <c r="BB149" s="36">
        <f>ROUND(BA149,0)</f>
        <v>0</v>
      </c>
      <c r="BC149" s="21" t="str">
        <f>SpellNumber($E$2,BB149)</f>
        <v>INR Zero Only</v>
      </c>
    </row>
    <row r="150" spans="1:55" ht="33.75" customHeight="1">
      <c r="A150" s="24" t="s">
        <v>48</v>
      </c>
      <c r="B150" s="24"/>
      <c r="C150" s="78" t="str">
        <f>SpellNumber($E$2,BB149)</f>
        <v>INR Zero Only</v>
      </c>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row>
    <row r="151" ht="15"/>
    <row r="152" ht="15"/>
    <row r="154" ht="15"/>
    <row r="155" ht="15"/>
    <row r="157" ht="15"/>
    <row r="159" ht="15"/>
    <row r="160" ht="15"/>
    <row r="161" ht="15"/>
    <row r="162" ht="15"/>
    <row r="163" ht="15"/>
    <row r="165" ht="15"/>
    <row r="166" ht="15"/>
    <row r="168" ht="15"/>
    <row r="169" ht="15"/>
    <row r="170" ht="15"/>
    <row r="171" ht="15"/>
    <row r="172" ht="15"/>
    <row r="173" ht="15"/>
    <row r="174" ht="15"/>
    <row r="175" ht="15"/>
    <row r="176" ht="15"/>
    <row r="177" ht="15"/>
    <row r="178" ht="15"/>
    <row r="179" ht="15"/>
    <row r="180" ht="15"/>
    <row r="181" ht="15"/>
    <row r="183" ht="15"/>
    <row r="184" ht="15"/>
    <row r="185" ht="15"/>
    <row r="186" ht="15"/>
    <row r="187" ht="15"/>
    <row r="188" ht="15"/>
    <row r="189" ht="15"/>
    <row r="190" ht="15"/>
    <row r="191" ht="15"/>
    <row r="192" ht="15"/>
    <row r="193" ht="15"/>
    <row r="194" ht="15"/>
    <row r="196" ht="15"/>
    <row r="198" ht="15"/>
    <row r="199" ht="15"/>
    <row r="201" ht="15"/>
    <row r="203" ht="15"/>
    <row r="204" ht="15"/>
    <row r="205" ht="15"/>
    <row r="206" ht="15"/>
    <row r="208" ht="15"/>
    <row r="209" ht="15"/>
    <row r="210" ht="15"/>
    <row r="211" ht="15"/>
    <row r="212" ht="15"/>
    <row r="213" ht="15"/>
    <row r="215" ht="15"/>
    <row r="216" ht="15"/>
    <row r="218" ht="15"/>
    <row r="219" ht="15"/>
    <row r="220" ht="15"/>
    <row r="222" ht="15"/>
    <row r="223" ht="15"/>
    <row r="224" ht="15"/>
    <row r="225" ht="15"/>
    <row r="226" ht="15"/>
    <row r="228" ht="15"/>
    <row r="229" ht="15"/>
    <row r="230" ht="15"/>
    <row r="231" ht="15"/>
    <row r="232" ht="15"/>
    <row r="233" ht="15"/>
    <row r="234" ht="15"/>
    <row r="235" ht="15"/>
    <row r="236" ht="15"/>
    <row r="237" ht="15"/>
    <row r="238" ht="15"/>
    <row r="239" ht="15"/>
    <row r="241" ht="15"/>
    <row r="242" ht="15"/>
    <row r="243" ht="15"/>
    <row r="244" ht="15"/>
    <row r="245" ht="15"/>
    <row r="246" ht="15"/>
    <row r="247" ht="15"/>
    <row r="248" ht="15"/>
    <row r="249" ht="15"/>
    <row r="250" ht="15"/>
    <row r="252" ht="15"/>
    <row r="253" ht="15"/>
    <row r="254" ht="15"/>
    <row r="255" ht="15"/>
    <row r="256" ht="15"/>
    <row r="257" ht="15"/>
    <row r="258" ht="15"/>
    <row r="259" ht="15"/>
    <row r="260" ht="15"/>
    <row r="261" ht="15"/>
    <row r="263" ht="15"/>
    <row r="264" ht="15"/>
    <row r="265" ht="15"/>
    <row r="266" ht="15"/>
    <row r="267" ht="15"/>
    <row r="268" ht="15"/>
    <row r="269" ht="15"/>
    <row r="271" ht="15"/>
    <row r="272" ht="15"/>
    <row r="273" ht="15"/>
    <row r="274" ht="15"/>
    <row r="275" ht="15"/>
    <row r="277" ht="15"/>
    <row r="278" ht="15"/>
    <row r="279" ht="15"/>
    <row r="281" ht="15"/>
    <row r="282" ht="15"/>
    <row r="283" ht="15"/>
    <row r="284" ht="15"/>
    <row r="285" ht="15"/>
    <row r="286" ht="15"/>
    <row r="288" ht="15"/>
    <row r="289" ht="15"/>
    <row r="290" ht="15"/>
    <row r="291" ht="15"/>
    <row r="292" ht="15"/>
    <row r="293" ht="15"/>
    <row r="295" ht="15"/>
    <row r="296" ht="15"/>
    <row r="297" ht="15"/>
    <row r="298" ht="15"/>
    <row r="299" ht="15"/>
    <row r="300" ht="15"/>
    <row r="302" ht="15"/>
    <row r="303" ht="15"/>
    <row r="304" ht="15"/>
    <row r="305" ht="15"/>
    <row r="307" ht="15"/>
    <row r="308" ht="15"/>
    <row r="309" ht="15"/>
    <row r="310" ht="15"/>
    <row r="311" ht="15"/>
    <row r="312" ht="15"/>
    <row r="314" ht="15"/>
    <row r="315" ht="15"/>
    <row r="316" ht="15"/>
    <row r="317" ht="15"/>
    <row r="318" ht="15"/>
    <row r="319" ht="15"/>
    <row r="321" ht="15"/>
    <row r="322" ht="15"/>
    <row r="323" ht="15"/>
    <row r="324" ht="15"/>
    <row r="326" ht="15"/>
    <row r="327" ht="15"/>
    <row r="328" ht="15"/>
    <row r="330" ht="15"/>
    <row r="331" ht="15"/>
    <row r="332" ht="15"/>
    <row r="333" ht="15"/>
    <row r="335" ht="15"/>
    <row r="336" ht="15"/>
    <row r="337" ht="15"/>
    <row r="338" ht="15"/>
    <row r="339" ht="15"/>
    <row r="341" ht="15"/>
    <row r="342" ht="15"/>
    <row r="343" ht="15"/>
    <row r="344" ht="15"/>
    <row r="345" ht="15"/>
    <row r="346" ht="15"/>
    <row r="347" ht="15"/>
    <row r="348" ht="15"/>
    <row r="349" ht="15"/>
    <row r="351" ht="15"/>
    <row r="352" ht="15"/>
    <row r="353" ht="15"/>
    <row r="354" ht="15"/>
    <row r="355" ht="15"/>
    <row r="356" ht="15"/>
    <row r="358" ht="15"/>
    <row r="359" ht="15"/>
    <row r="360" ht="15"/>
    <row r="361" ht="15"/>
    <row r="362" ht="15"/>
    <row r="363" ht="15"/>
    <row r="364" ht="15"/>
    <row r="365" ht="15"/>
    <row r="366" ht="15"/>
    <row r="368" ht="15"/>
    <row r="369" ht="15"/>
    <row r="370" ht="15"/>
    <row r="371" ht="15"/>
    <row r="372" ht="15"/>
    <row r="374" ht="15"/>
    <row r="375" ht="15"/>
    <row r="376" ht="15"/>
    <row r="378" ht="15"/>
    <row r="379" ht="15"/>
    <row r="380" ht="15"/>
    <row r="381" ht="15"/>
    <row r="382" ht="15"/>
    <row r="383" ht="15"/>
    <row r="384" ht="15"/>
    <row r="385" ht="15"/>
    <row r="386" ht="15"/>
    <row r="387" ht="15"/>
    <row r="389" ht="15"/>
    <row r="390" ht="15"/>
    <row r="391" ht="15"/>
    <row r="392" ht="15"/>
    <row r="393" ht="15"/>
    <row r="394" ht="15"/>
    <row r="395" ht="15"/>
    <row r="396" ht="15"/>
    <row r="397" ht="15"/>
    <row r="398" ht="15"/>
    <row r="399" ht="15"/>
    <row r="401" ht="15"/>
    <row r="402" ht="15"/>
    <row r="404" ht="15"/>
    <row r="405" ht="15"/>
    <row r="406" ht="15"/>
    <row r="408" ht="15"/>
    <row r="409" ht="15"/>
    <row r="411" ht="15"/>
    <row r="412" ht="15"/>
    <row r="413" ht="15"/>
    <row r="415" ht="15"/>
    <row r="416" ht="15"/>
    <row r="417" ht="15"/>
    <row r="418" ht="15"/>
    <row r="420" ht="15"/>
    <row r="422" ht="15"/>
    <row r="423" ht="15"/>
    <row r="424" ht="15"/>
    <row r="425" ht="15"/>
    <row r="426" ht="15"/>
    <row r="427" ht="15"/>
    <row r="429" ht="15"/>
    <row r="430" ht="15"/>
    <row r="431" ht="15"/>
    <row r="432" ht="15"/>
    <row r="434" ht="15"/>
    <row r="435" ht="15"/>
    <row r="436" ht="15"/>
    <row r="438" ht="15"/>
    <row r="439" ht="15"/>
    <row r="441" ht="15"/>
    <row r="442" ht="15"/>
    <row r="443" ht="15"/>
    <row r="444" ht="15"/>
    <row r="445" ht="15"/>
    <row r="446" ht="15"/>
    <row r="448" ht="15"/>
    <row r="449" ht="15"/>
    <row r="451" ht="15"/>
    <row r="453" ht="15"/>
    <row r="454" ht="15"/>
    <row r="455" ht="15"/>
    <row r="456" ht="15"/>
    <row r="457" ht="15"/>
    <row r="458" ht="15"/>
    <row r="459" ht="15"/>
    <row r="460" ht="15"/>
    <row r="461" ht="15"/>
    <row r="462" ht="15"/>
    <row r="463" ht="15"/>
    <row r="465" ht="15"/>
    <row r="466" ht="15"/>
    <row r="468" ht="15"/>
    <row r="470" ht="15"/>
    <row r="471" ht="15"/>
    <row r="472" ht="15"/>
    <row r="473" ht="15"/>
    <row r="474" ht="15"/>
    <row r="475" ht="15"/>
    <row r="476" ht="15"/>
    <row r="477" ht="15"/>
    <row r="478" ht="15"/>
    <row r="480" ht="15"/>
    <row r="481" ht="15"/>
    <row r="482" ht="15"/>
    <row r="483" ht="15"/>
    <row r="484" ht="15"/>
    <row r="485" ht="15"/>
    <row r="487" ht="15"/>
    <row r="488" ht="15"/>
    <row r="489" ht="15"/>
    <row r="490" ht="15"/>
    <row r="491" ht="15"/>
    <row r="492" ht="15"/>
    <row r="493" ht="15"/>
    <row r="494" ht="15"/>
    <row r="495" ht="15"/>
    <row r="496" ht="15"/>
    <row r="497" ht="15"/>
    <row r="498" ht="15"/>
    <row r="499" ht="15"/>
    <row r="500" ht="15"/>
    <row r="501" ht="15"/>
    <row r="503" ht="15"/>
    <row r="504" ht="15"/>
    <row r="505" ht="15"/>
    <row r="506" ht="15"/>
    <row r="507" ht="15"/>
    <row r="508" ht="15"/>
    <row r="509" ht="15"/>
    <row r="510" ht="15"/>
    <row r="511" ht="15"/>
    <row r="513" ht="15"/>
    <row r="514" ht="15"/>
    <row r="515" ht="15"/>
    <row r="516" ht="15"/>
    <row r="517" ht="15"/>
    <row r="518" ht="15"/>
    <row r="520" ht="15"/>
    <row r="521" ht="15"/>
    <row r="522" ht="15"/>
    <row r="523" ht="15"/>
    <row r="524" ht="15"/>
    <row r="525" ht="15"/>
    <row r="526" ht="15"/>
    <row r="528" ht="15"/>
    <row r="529" ht="15"/>
    <row r="530" ht="15"/>
    <row r="531" ht="15"/>
    <row r="532" ht="15"/>
  </sheetData>
  <sheetProtection password="D850" sheet="1"/>
  <autoFilter ref="A11:BC150"/>
  <mergeCells count="78">
    <mergeCell ref="D143:BC143"/>
    <mergeCell ref="D144:BC144"/>
    <mergeCell ref="D127:BC127"/>
    <mergeCell ref="D130:BC130"/>
    <mergeCell ref="D131:BC131"/>
    <mergeCell ref="D133:BC133"/>
    <mergeCell ref="D135:BC135"/>
    <mergeCell ref="D146:BC146"/>
    <mergeCell ref="D136:BC136"/>
    <mergeCell ref="D138:BC138"/>
    <mergeCell ref="D139:BC139"/>
    <mergeCell ref="D141:BC141"/>
    <mergeCell ref="D114:BC114"/>
    <mergeCell ref="D117:BC117"/>
    <mergeCell ref="D119:BC119"/>
    <mergeCell ref="D123:BC123"/>
    <mergeCell ref="D124:BC124"/>
    <mergeCell ref="D125:BC125"/>
    <mergeCell ref="D101:BC101"/>
    <mergeCell ref="D103:BC103"/>
    <mergeCell ref="D111:BC111"/>
    <mergeCell ref="D105:BC105"/>
    <mergeCell ref="D107:BC107"/>
    <mergeCell ref="D113:BC113"/>
    <mergeCell ref="D90:BC90"/>
    <mergeCell ref="D92:BC92"/>
    <mergeCell ref="D94:BC94"/>
    <mergeCell ref="D96:BC96"/>
    <mergeCell ref="D98:BC98"/>
    <mergeCell ref="D99:BC99"/>
    <mergeCell ref="D79:BC79"/>
    <mergeCell ref="D80:BC80"/>
    <mergeCell ref="D83:BC83"/>
    <mergeCell ref="D85:BC85"/>
    <mergeCell ref="D87:BC87"/>
    <mergeCell ref="D89:BC89"/>
    <mergeCell ref="D69:BC69"/>
    <mergeCell ref="D71:BC71"/>
    <mergeCell ref="D73:BC73"/>
    <mergeCell ref="D74:BC74"/>
    <mergeCell ref="D76:BC76"/>
    <mergeCell ref="D77:BC77"/>
    <mergeCell ref="D53:BC53"/>
    <mergeCell ref="D56:BC56"/>
    <mergeCell ref="D58:BC58"/>
    <mergeCell ref="D60:BC60"/>
    <mergeCell ref="D63:BC63"/>
    <mergeCell ref="D67:BC67"/>
    <mergeCell ref="D43:BC43"/>
    <mergeCell ref="D45:BC45"/>
    <mergeCell ref="D48:BC48"/>
    <mergeCell ref="D50:BC50"/>
    <mergeCell ref="D42:BC42"/>
    <mergeCell ref="D52:BC52"/>
    <mergeCell ref="D24:BC24"/>
    <mergeCell ref="D25:BC25"/>
    <mergeCell ref="D31:BC31"/>
    <mergeCell ref="D32:BC32"/>
    <mergeCell ref="D34:BC34"/>
    <mergeCell ref="D37:BC37"/>
    <mergeCell ref="C150:BC150"/>
    <mergeCell ref="D14:BC14"/>
    <mergeCell ref="D65:BC65"/>
    <mergeCell ref="D55:BC55"/>
    <mergeCell ref="D22:BC22"/>
    <mergeCell ref="D40:BC40"/>
    <mergeCell ref="D15:BC15"/>
    <mergeCell ref="D17:BC17"/>
    <mergeCell ref="D19:BC19"/>
    <mergeCell ref="D20:BC20"/>
    <mergeCell ref="A1:L1"/>
    <mergeCell ref="A4:BC4"/>
    <mergeCell ref="A5:BC5"/>
    <mergeCell ref="A6:BC6"/>
    <mergeCell ref="A7:BC7"/>
    <mergeCell ref="D13:BC13"/>
    <mergeCell ref="B8:BC8"/>
    <mergeCell ref="A9:BC9"/>
  </mergeCells>
  <conditionalFormatting sqref="B14:B16 B24:B43 B48:B71 B80:B93 B111:B147">
    <cfRule type="duplicateValues" priority="1" dxfId="1" stopIfTrue="1">
      <formula>AND(COUNTIF($B$14:$B$16,B14)+COUNTIF($B$24:$B$43,B14)+COUNTIF($B$48:$B$71,B14)+COUNTIF($B$80:$B$93,B14)+COUNTIF($B$111:$B$147,B14)&gt;1,NOT(ISBLANK(B14)))</formula>
    </cfRule>
  </conditionalFormatting>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9">
      <formula1>IF(E149="Select",-1,IF(E149="At Par",0,0))</formula1>
      <formula2>IF(E149="Select",-1,IF(E149="At Par",0,0.99))</formula2>
    </dataValidation>
    <dataValidation type="list" allowBlank="1" showErrorMessage="1" sqref="E1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9">
      <formula1>0</formula1>
      <formula2>99.9</formula2>
    </dataValidation>
    <dataValidation type="list" allowBlank="1" showErrorMessage="1" sqref="D13:D15 K16 D17 K18 D19:D20 K21 D22 K23 D24:D25 K26:K30 D31:D32 K33 D34 K35:K36 D37 K38:K39 D40 K41 D42:D43 K44 D45 K46:K47 D48 K49 D50 K51 D52:D53 K54 D55:D56 K57 D58 K59 D60 K61:K62 D63 K64 D65 K66 D67 K68 D69 K70 D71 K72 D73:D74 K75 D76:D77 K78 D79:D80 K81:K82 D83 K84 D85 K86 D87 K88 D89:D90 K91 D92 K93 D94 K95 D96 K97 D98:D99 K100 D101 K102 D103 D107 D111 K112 D113:D114 K115:K116 D117 K118 D119 K120:K122 D123:D125 K126 D127 K128:K129 D130:D131 K132 D133 K134 D135:D136 K137 D138:D139 K140 D141 K142 D143:D144 K104 D105 K106 K108:K110 K145 K147 D14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1:H21 G23:H23 G26:H30 G33:H33 G35:H36 G38:H39 G41:H41 G44:H44 G46:H47 G49:H49 G51:H51 G54:H54 G57:H57 G59:H59 G61:H62 G64:H64 G66:H66 G68:H68 G70:H70 G72:H72 G75:H75 G78:H78 G81:H82 G84:H84 G86:H86 G88:H88 G91:H91 G93:H93 G95:H95 G97:H97 G100:H100 G102:H102 G108:H110 G112:H112 G115:H116 G118:H118 G120:H122 G126:H126 G128:H129 G132:H132 G134:H134 G137:H137 G140:H140 G142:H142 G104:H104 G106:H106 G145:H145 G147:H147">
      <formula1>0</formula1>
      <formula2>999999999999999</formula2>
    </dataValidation>
    <dataValidation allowBlank="1" showInputMessage="1" showErrorMessage="1" promptTitle="Addition / Deduction" prompt="Please Choose the correct One" sqref="J16 J18 J21 J23 J26:J30 J33 J35:J36 J38:J39 J41 J44 J46:J47 J49 J51 J54 J57 J59 J61:J62 J64 J66 J68 J70 J72 J75 J78 J81:J82 J84 J86 J88 J91 J93 J95 J97 J100 J102 J108:J110 J112 J115:J116 J118 J120:J122 J126 J128:J129 J132 J134 J137 J140 J142 J104 J106 J145 J147">
      <formula1>0</formula1>
      <formula2>0</formula2>
    </dataValidation>
    <dataValidation type="list" showErrorMessage="1" sqref="I16 I18 I21 I23 I26:I30 I33 I35:I36 I38:I39 I41 I44 I46:I47 I49 I51 I54 I57 I59 I61:I62 I64 I66 I68 I70 I72 I75 I78 I81:I82 I84 I86 I88 I91 I93 I95 I97 I100 I102 I108:I110 I112 I115:I116 I118 I120:I122 I126 I128:I129 I132 I134 I137 I140 I142 I104 I106 I145 I1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1:O21 N23:O23 N26:O30 N33:O33 N35:O36 N38:O39 N41:O41 N44:O44 N46:O47 N49:O49 N51:O51 N54:O54 N57:O57 N59:O59 N61:O62 N64:O64 N66:O66 N68:O68 N70:O70 N72:O72 N75:O75 N78:O78 N81:O82 N84:O84 N86:O86 N88:O88 N91:O91 N93:O93 N95:O95 N97:O97 N100:O100 N102:O102 N108:O110 N112:O112 N115:O116 N118:O118 N120:O122 N126:O126 N128:O129 N132:O132 N134:O134 N137:O137 N140:O140 N142:O142 N104:O104 N106:O106 N145:O145 N147:O1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 R23 R26:R30 R33 R35:R36 R38:R39 R41 R44 R46:R47 R49 R51 R54 R57 R59 R61:R62 R64 R66 R68 R70 R72 R75 R78 R81:R82 R84 R86 R88 R91 R93 R95 R97 R100 R102 R108:R110 R112 R115:R116 R118 R120:R122 R126 R128:R129 R132 R134 R137 R140 R142 R104 R106 R145 R1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 Q23 Q26:Q30 Q33 Q35:Q36 Q38:Q39 Q41 Q44 Q46:Q47 Q49 Q51 Q54 Q57 Q59 Q61:Q62 Q64 Q66 Q68 Q70 Q72 Q75 Q78 Q81:Q82 Q84 Q86 Q88 Q91 Q93 Q95 Q97 Q100 Q102 Q108:Q110 Q112 Q115:Q116 Q118 Q120:Q122 Q126 Q128:Q129 Q132 Q134 Q137 Q140 Q142 Q104 Q106 Q145 Q1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 M23 M26:M30 M33 M35:M36 M38:M39 M41 M44 M46:M47 M49 M51 M54 M57 M59 M61:M62 M64 M66 M68 M70 M72 M75 M78 M81:M82 M84 M86 M88 M91 M93 M95 M97 M100 M102 M108:M110 M112 M115:M116 M118 M120:M122 M126 M128:M129 M132 M134 M137 M140 M142 M104 M106 M145 M147">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1 D23 D26:D30 D33 D35:D36 D38:D39 D41 D44 D46:D47 D49 D51 D54 D57 D59 D61:D62 D64 D66 D68 D70 D72 D75 D78 D81:D82 D84 D86 D88 D91 D93 D95 D97 D100 D102 D108:D110 D112 D115:D116 D118 D120:D122 D126 D128:D129 D132 D134 D137 D140 D142 D104 D106 D145 D14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1 F23 F26:F30 F33 F35:F36 F38:F39 F41 F44 F46:F47 F49 F51 F54 F57 F59 F61:F62 F64 F66 F68 F70 F72 F75 F78 F81:F82 F84 F86 F88 F91 F93 F95 F97 F100 F102 F108:F110 F112 F115:F116 F118 F120:F122 F126 F128:F129 F132 F134 F137 F140 F142 F104 F106 F145 F147">
      <formula1>0</formula1>
      <formula2>999999999999999</formula2>
    </dataValidation>
    <dataValidation type="list" allowBlank="1" showInputMessage="1" showErrorMessage="1" sqref="L135 L136 L137 L138 L139 L140 L141 L142 L143 L144 L14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16 L117 L118 L119 L120 L121 L122 L123 L124 L125 L126 L127 L128 L129 L130 L131 L132 L133 L134 L147 L146">
      <formula1>"INR"</formula1>
    </dataValidation>
    <dataValidation allowBlank="1" showInputMessage="1" showErrorMessage="1" promptTitle="Itemcode/Make" prompt="Please enter text" sqref="C14:C147">
      <formula1>0</formula1>
      <formula2>0</formula2>
    </dataValidation>
    <dataValidation type="decimal" allowBlank="1" showInputMessage="1" showErrorMessage="1" errorTitle="Invalid Entry" error="Only Numeric Values are allowed. " sqref="A14:A14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2023-06-07T09:26:41Z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