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'BoQ1'!$A$11:$BC$83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<sst xmlns="http://schemas.openxmlformats.org/spreadsheetml/2006/main" count="577" uniqueCount="201">
  <si>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</si>
  <si>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</si>
  <si>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</si>
  <si>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</si>
  <si>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</si>
  <si>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</si>
  <si>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</si>
  <si>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</si>
  <si>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</si>
  <si>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</si>
  <si>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</si>
  <si>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</si>
  <si>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</si>
  <si>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</si>
  <si>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</si>
  <si>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</si>
  <si>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</si>
  <si>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</si>
  <si>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</si>
  <si>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</si>
  <si>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</si>
  <si>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</si>
  <si>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</si>
  <si>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</si>
  <si>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</si>
  <si>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</si>
  <si>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</si>
  <si>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</si>
  <si>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</si>
  <si>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</si>
  <si>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</si>
  <si>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</si>
  <si>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</si>
  <si>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</si>
  <si>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</si>
  <si>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</si>
  <si>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</si>
  <si>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</si>
  <si>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</si>
  <si>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</si>
  <si>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</si>
  <si>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</si>
  <si>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</si>
  <si>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</si>
  <si>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</si>
  <si>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</si>
  <si>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</si>
  <si>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</si>
  <si>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</si>
  <si>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</si>
  <si>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</si>
  <si>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</si>
  <si>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</si>
  <si>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</si>
  <si>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</si>
  <si>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</si>
  <si>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</si>
  <si>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</si>
  <si>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</si>
  <si>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</si>
  <si>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</si>
  <si>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</si>
  <si>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</si>
  <si>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</si>
  <si>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</si>
  <si>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</si>
  <si>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</si>
  <si>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</si>
  <si>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</si>
  <si>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</si>
  <si>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</si>
  <si>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</si>
  <si>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</si>
  <si>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</si>
  <si>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</si>
  <si>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</si>
  <si>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</si>
  <si>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</si>
  <si>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6 mm cement plaster of mix :</t>
  </si>
  <si>
    <t>1:3 (1 cement : 3 fine sand)</t>
  </si>
  <si>
    <t>Painting with synthetic enamel paint of approved brand and manufacture to give an even shade :</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</si>
  <si>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</si>
  <si>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</si>
  <si>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</si>
  <si>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</si>
  <si>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</si>
  <si>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Dismantling doors, windows and clerestory windows (steel or wood) shutter including chowkhats, architrave, holdfasts etc. complete and stacking within 50 metres lead :</t>
  </si>
  <si>
    <t>Of area beyond 3 sq. metres</t>
  </si>
  <si>
    <t>WATER SUPPLY</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</si>
  <si>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</si>
  <si>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</si>
  <si>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</si>
  <si>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</si>
  <si>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</si>
  <si>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</si>
  <si>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</si>
  <si>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</si>
  <si>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</si>
  <si>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</si>
  <si>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</si>
  <si>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</si>
  <si>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</si>
  <si>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</si>
  <si>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</si>
  <si>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</si>
  <si>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</si>
  <si>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</si>
  <si>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</si>
  <si>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</si>
  <si>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</si>
  <si>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</si>
  <si>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</si>
  <si>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</si>
  <si>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</si>
  <si>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</si>
  <si>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</si>
  <si>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</si>
  <si>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</si>
  <si>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</si>
  <si>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</si>
  <si>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</si>
  <si>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</si>
  <si>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</si>
  <si>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</si>
  <si>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</si>
  <si>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</si>
  <si>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</si>
  <si>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</si>
  <si>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</si>
  <si>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</si>
  <si>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</si>
  <si>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</si>
  <si>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</si>
  <si>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</si>
  <si>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</si>
  <si>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</si>
  <si>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</si>
  <si>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</si>
  <si>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</si>
  <si>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</si>
  <si>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</si>
  <si>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</si>
  <si>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</si>
  <si>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</si>
  <si>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</si>
  <si>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</si>
  <si>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</si>
  <si>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</si>
  <si>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</si>
  <si>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CONCRETE WORK</t>
  </si>
  <si>
    <t>STEEL WORK</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</si>
  <si>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</si>
  <si>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</si>
  <si>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</si>
  <si>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</si>
  <si>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</si>
  <si>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Each</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</si>
  <si>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</si>
  <si>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</si>
  <si>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</si>
  <si>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Columns, piers, abutments, pillars, posts and struts</t>
  </si>
  <si>
    <t>Lintels, beams, plinth beams, girders, bressumers and cantilevers</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</si>
  <si>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</si>
  <si>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</si>
  <si>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Providing and fixing M.S. grills of required pattern in frames of windows etc. with M.S. flats, square or round bars etc. including priming coat with approved steel primer all complete.</t>
  </si>
  <si>
    <t>Fixed to steel windows by welding</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</si>
  <si>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</si>
  <si>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</si>
  <si>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</si>
  <si>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</si>
  <si>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</si>
  <si>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</si>
  <si>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</si>
  <si>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</si>
  <si>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15 mm cement plaster 1:3 (1 cement: 3 coarse sand) finished with a floating coat of neat cement on the rough side of single or half brick wall.</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</si>
  <si>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</si>
  <si>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</si>
  <si>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</si>
  <si>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</si>
  <si>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Dismantling roofing including ridges, hips, valleys and gutters etc., and stacking the material within 50 metres lead of:</t>
  </si>
  <si>
    <t>G.S. Sheet</t>
  </si>
  <si>
    <t>Dismantling C.I. or asbestos rain water pipe with fittings and clamps including stacking the material within 50 metres lead :</t>
  </si>
  <si>
    <t>150 mm dia pipe</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</si>
  <si>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</si>
  <si>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</si>
  <si>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Making chases up to 7.5x7.5 cm in walls including making good and finishing with matching surface after housing G.I. pipe etc.</t>
  </si>
  <si>
    <t xml:space="preserve">Providing and fixing on wall face unplasticised Rigid PVC rain water pipes conforming to IS : 13592 Type A, including jointing with seal ring conforming to IS : 5382, leaving 10 mm gap for thermal expansion, (i) Single socketed pipes. 200 mm diameter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</si>
  <si>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Coupler 200 mm.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</si>
  <si>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Shoe (Plain) 200 mm Shoe      </t>
  </si>
  <si>
    <t xml:space="preserve">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 200 mm      </t>
  </si>
  <si>
    <t xml:space="preserve">Supplying and fixing double skin insulated Roofing system comprising of Hi- Rib profiled external sheets manufactured out of 0.5mm TCT SMP coated galvalume steel ( 150 GSM Zinc aluminum alloy coating mass total of both side, AZ-150 as per as 1397 ) having 550 Mpa yield strength . The sheets shall have 1000.1020 mm cover width, 28-30mm high crests at 200-250 mm wide pan with special male / female using 3 small ribs. The inner sheets shall be 0.5mm Hi-Rib smp coated Galvalume hi- tensile steel in similar dimensions / size and fixed to the to the structure by means of corrosion protected self drilling, self tapping fasteners. The subgrits of size 50mm x 50mm x 50mm manufactured out of 1.6mm G.I. “z” shape would be fixed to inner sheeting face side at purlin location by means of Galvanized polymer coated self drilling, self tapping fasteners thru the crest. The outer sheets shall be fixed glass wool insulation of (24 kg – density) wrapped in black polythene shall be fixed in the cavity between two sheets. The sheets shall be supplied in custom lengths.  </t>
  </si>
  <si>
    <t xml:space="preserve">Supplying and fixing Plain ridge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</si>
  <si>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Crimping ridge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</si>
  <si>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Eave Gutter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</si>
  <si>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U flashing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</si>
  <si>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Gutter cap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</si>
  <si>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Recover the cost of precoated galvanised iron profile sheets which will received from dismantling of roofing.</t>
  </si>
  <si>
    <t>Rmt</t>
  </si>
  <si>
    <t>mt</t>
  </si>
  <si>
    <t>Name of Work: Replacement of old roof sheet and gutter with double skin insulated roof sheet in MSE workshop ( Part of workshop-2).</t>
  </si>
  <si>
    <t>Contract No:   46/C/D2/2021-22/01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</si>
</sst>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3"/>
  <sheetViews>
    <sheetView showGridLines="0" zoomScale="85" zoomScaleNormal="85" zoomScalePageLayoutView="0" workbookViewId="0" topLeftCell="A1">
      <selection activeCell="BI12" sqref="BI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199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200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149</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149</v>
      </c>
      <c r="IC13" s="22" t="s">
        <v>55</v>
      </c>
      <c r="IE13" s="23"/>
      <c r="IF13" s="23" t="s">
        <v>34</v>
      </c>
      <c r="IG13" s="23" t="s">
        <v>35</v>
      </c>
      <c r="IH13" s="23">
        <v>10</v>
      </c>
      <c r="II13" s="23" t="s">
        <v>36</v>
      </c>
    </row>
    <row r="14" spans="1:243" s="22" customFormat="1" ht="213.75">
      <c r="A14" s="59">
        <v>1.01</v>
      </c>
      <c r="B14" s="64" t="s">
        <v>157</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157</v>
      </c>
      <c r="IC14" s="22" t="s">
        <v>56</v>
      </c>
      <c r="IE14" s="23"/>
      <c r="IF14" s="23" t="s">
        <v>40</v>
      </c>
      <c r="IG14" s="23" t="s">
        <v>35</v>
      </c>
      <c r="IH14" s="23">
        <v>123.223</v>
      </c>
      <c r="II14" s="23" t="s">
        <v>37</v>
      </c>
    </row>
    <row r="15" spans="1:243" s="22" customFormat="1" ht="71.25">
      <c r="A15" s="59">
        <v>1.02</v>
      </c>
      <c r="B15" s="60" t="s">
        <v>158</v>
      </c>
      <c r="C15" s="39" t="s">
        <v>57</v>
      </c>
      <c r="D15" s="61">
        <v>0.5</v>
      </c>
      <c r="E15" s="62" t="s">
        <v>64</v>
      </c>
      <c r="F15" s="63">
        <v>7870.62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3935</v>
      </c>
      <c r="BB15" s="54">
        <f>BA15+SUM(N15:AZ15)</f>
        <v>3935</v>
      </c>
      <c r="BC15" s="50" t="str">
        <f>SpellNumber(L15,BB15)</f>
        <v>INR  Three Thousand Nine Hundred &amp; Thirty Five  Only</v>
      </c>
      <c r="IA15" s="22">
        <v>1.02</v>
      </c>
      <c r="IB15" s="22" t="s">
        <v>158</v>
      </c>
      <c r="IC15" s="22" t="s">
        <v>57</v>
      </c>
      <c r="ID15" s="22">
        <v>0.5</v>
      </c>
      <c r="IE15" s="23" t="s">
        <v>64</v>
      </c>
      <c r="IF15" s="23" t="s">
        <v>41</v>
      </c>
      <c r="IG15" s="23" t="s">
        <v>42</v>
      </c>
      <c r="IH15" s="23">
        <v>213</v>
      </c>
      <c r="II15" s="23" t="s">
        <v>37</v>
      </c>
    </row>
    <row r="16" spans="1:243" s="22" customFormat="1" ht="42.75">
      <c r="A16" s="59">
        <v>1.03</v>
      </c>
      <c r="B16" s="60" t="s">
        <v>159</v>
      </c>
      <c r="C16" s="39" t="s">
        <v>90</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1.03</v>
      </c>
      <c r="IB16" s="22" t="s">
        <v>159</v>
      </c>
      <c r="IC16" s="22" t="s">
        <v>90</v>
      </c>
      <c r="IE16" s="23"/>
      <c r="IF16" s="23"/>
      <c r="IG16" s="23"/>
      <c r="IH16" s="23"/>
      <c r="II16" s="23"/>
    </row>
    <row r="17" spans="1:243" s="22" customFormat="1" ht="28.5">
      <c r="A17" s="59">
        <v>1.04</v>
      </c>
      <c r="B17" s="60" t="s">
        <v>160</v>
      </c>
      <c r="C17" s="39" t="s">
        <v>58</v>
      </c>
      <c r="D17" s="61">
        <v>1.08</v>
      </c>
      <c r="E17" s="62" t="s">
        <v>52</v>
      </c>
      <c r="F17" s="63">
        <v>643.31</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695</v>
      </c>
      <c r="BB17" s="54">
        <f>BA17+SUM(N17:AZ17)</f>
        <v>695</v>
      </c>
      <c r="BC17" s="50" t="str">
        <f>SpellNumber(L17,BB17)</f>
        <v>INR  Six Hundred &amp; Ninety Five  Only</v>
      </c>
      <c r="IA17" s="22">
        <v>1.04</v>
      </c>
      <c r="IB17" s="22" t="s">
        <v>160</v>
      </c>
      <c r="IC17" s="22" t="s">
        <v>58</v>
      </c>
      <c r="ID17" s="22">
        <v>1.08</v>
      </c>
      <c r="IE17" s="23" t="s">
        <v>52</v>
      </c>
      <c r="IF17" s="23"/>
      <c r="IG17" s="23"/>
      <c r="IH17" s="23"/>
      <c r="II17" s="23"/>
    </row>
    <row r="18" spans="1:243" s="22" customFormat="1" ht="15.75">
      <c r="A18" s="59">
        <v>2</v>
      </c>
      <c r="B18" s="60" t="s">
        <v>68</v>
      </c>
      <c r="C18" s="39" t="s">
        <v>91</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v>
      </c>
      <c r="IB18" s="22" t="s">
        <v>68</v>
      </c>
      <c r="IC18" s="22" t="s">
        <v>91</v>
      </c>
      <c r="IE18" s="23"/>
      <c r="IF18" s="23"/>
      <c r="IG18" s="23"/>
      <c r="IH18" s="23"/>
      <c r="II18" s="23"/>
    </row>
    <row r="19" spans="1:243" s="22" customFormat="1" ht="175.5" customHeight="1">
      <c r="A19" s="59">
        <v>2.01</v>
      </c>
      <c r="B19" s="60" t="s">
        <v>76</v>
      </c>
      <c r="C19" s="39" t="s">
        <v>92</v>
      </c>
      <c r="D19" s="61">
        <v>0.3</v>
      </c>
      <c r="E19" s="62" t="s">
        <v>64</v>
      </c>
      <c r="F19" s="63">
        <v>8560.98</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2568</v>
      </c>
      <c r="BB19" s="54">
        <f>BA19+SUM(N19:AZ19)</f>
        <v>2568</v>
      </c>
      <c r="BC19" s="50" t="str">
        <f>SpellNumber(L19,BB19)</f>
        <v>INR  Two Thousand Five Hundred &amp; Sixty Eight  Only</v>
      </c>
      <c r="IA19" s="22">
        <v>2.01</v>
      </c>
      <c r="IB19" s="22" t="s">
        <v>76</v>
      </c>
      <c r="IC19" s="22" t="s">
        <v>92</v>
      </c>
      <c r="ID19" s="22">
        <v>0.3</v>
      </c>
      <c r="IE19" s="23" t="s">
        <v>64</v>
      </c>
      <c r="IF19" s="23"/>
      <c r="IG19" s="23"/>
      <c r="IH19" s="23"/>
      <c r="II19" s="23"/>
    </row>
    <row r="20" spans="1:243" s="22" customFormat="1" ht="42.75">
      <c r="A20" s="59">
        <v>2.02</v>
      </c>
      <c r="B20" s="60" t="s">
        <v>69</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2.02</v>
      </c>
      <c r="IB20" s="22" t="s">
        <v>69</v>
      </c>
      <c r="IC20" s="22" t="s">
        <v>59</v>
      </c>
      <c r="IE20" s="23"/>
      <c r="IF20" s="23" t="s">
        <v>34</v>
      </c>
      <c r="IG20" s="23" t="s">
        <v>43</v>
      </c>
      <c r="IH20" s="23">
        <v>10</v>
      </c>
      <c r="II20" s="23" t="s">
        <v>37</v>
      </c>
    </row>
    <row r="21" spans="1:243" s="22" customFormat="1" ht="28.5">
      <c r="A21" s="59">
        <v>2.03</v>
      </c>
      <c r="B21" s="60" t="s">
        <v>161</v>
      </c>
      <c r="C21" s="39" t="s">
        <v>93</v>
      </c>
      <c r="D21" s="61">
        <v>3.71</v>
      </c>
      <c r="E21" s="62" t="s">
        <v>52</v>
      </c>
      <c r="F21" s="63">
        <v>484.04</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1796</v>
      </c>
      <c r="BB21" s="54">
        <f>BA21+SUM(N21:AZ21)</f>
        <v>1796</v>
      </c>
      <c r="BC21" s="50" t="str">
        <f>SpellNumber(L21,BB21)</f>
        <v>INR  One Thousand Seven Hundred &amp; Ninety Six  Only</v>
      </c>
      <c r="IA21" s="22">
        <v>2.03</v>
      </c>
      <c r="IB21" s="22" t="s">
        <v>161</v>
      </c>
      <c r="IC21" s="22" t="s">
        <v>93</v>
      </c>
      <c r="ID21" s="22">
        <v>3.71</v>
      </c>
      <c r="IE21" s="23" t="s">
        <v>52</v>
      </c>
      <c r="IF21" s="23"/>
      <c r="IG21" s="23"/>
      <c r="IH21" s="23"/>
      <c r="II21" s="23"/>
    </row>
    <row r="22" spans="1:243" s="22" customFormat="1" ht="71.25">
      <c r="A22" s="59">
        <v>2.04</v>
      </c>
      <c r="B22" s="60" t="s">
        <v>70</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2.04</v>
      </c>
      <c r="IB22" s="22" t="s">
        <v>70</v>
      </c>
      <c r="IC22" s="22" t="s">
        <v>60</v>
      </c>
      <c r="IE22" s="23"/>
      <c r="IF22" s="23" t="s">
        <v>40</v>
      </c>
      <c r="IG22" s="23" t="s">
        <v>35</v>
      </c>
      <c r="IH22" s="23">
        <v>123.223</v>
      </c>
      <c r="II22" s="23" t="s">
        <v>37</v>
      </c>
    </row>
    <row r="23" spans="1:243" s="22" customFormat="1" ht="28.5">
      <c r="A23" s="59">
        <v>2.05</v>
      </c>
      <c r="B23" s="60" t="s">
        <v>71</v>
      </c>
      <c r="C23" s="39" t="s">
        <v>94</v>
      </c>
      <c r="D23" s="61">
        <v>40</v>
      </c>
      <c r="E23" s="62" t="s">
        <v>66</v>
      </c>
      <c r="F23" s="63">
        <v>73.21</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2928</v>
      </c>
      <c r="BB23" s="54">
        <f>BA23+SUM(N23:AZ23)</f>
        <v>2928</v>
      </c>
      <c r="BC23" s="50" t="str">
        <f>SpellNumber(L23,BB23)</f>
        <v>INR  Two Thousand Nine Hundred &amp; Twenty Eight  Only</v>
      </c>
      <c r="IA23" s="22">
        <v>2.05</v>
      </c>
      <c r="IB23" s="22" t="s">
        <v>71</v>
      </c>
      <c r="IC23" s="22" t="s">
        <v>94</v>
      </c>
      <c r="ID23" s="22">
        <v>40</v>
      </c>
      <c r="IE23" s="23" t="s">
        <v>66</v>
      </c>
      <c r="IF23" s="23" t="s">
        <v>44</v>
      </c>
      <c r="IG23" s="23" t="s">
        <v>45</v>
      </c>
      <c r="IH23" s="23">
        <v>10</v>
      </c>
      <c r="II23" s="23" t="s">
        <v>37</v>
      </c>
    </row>
    <row r="24" spans="1:243" s="22" customFormat="1" ht="15.75">
      <c r="A24" s="59">
        <v>3</v>
      </c>
      <c r="B24" s="60" t="s">
        <v>72</v>
      </c>
      <c r="C24" s="39" t="s">
        <v>95</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v>
      </c>
      <c r="IB24" s="22" t="s">
        <v>72</v>
      </c>
      <c r="IC24" s="22" t="s">
        <v>95</v>
      </c>
      <c r="IE24" s="23"/>
      <c r="IF24" s="23"/>
      <c r="IG24" s="23"/>
      <c r="IH24" s="23"/>
      <c r="II24" s="23"/>
    </row>
    <row r="25" spans="1:243" s="22" customFormat="1" ht="114">
      <c r="A25" s="59">
        <v>3.01</v>
      </c>
      <c r="B25" s="60" t="s">
        <v>162</v>
      </c>
      <c r="C25" s="39" t="s">
        <v>96</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3.01</v>
      </c>
      <c r="IB25" s="22" t="s">
        <v>162</v>
      </c>
      <c r="IC25" s="22" t="s">
        <v>96</v>
      </c>
      <c r="IE25" s="23"/>
      <c r="IF25" s="23" t="s">
        <v>41</v>
      </c>
      <c r="IG25" s="23" t="s">
        <v>42</v>
      </c>
      <c r="IH25" s="23">
        <v>213</v>
      </c>
      <c r="II25" s="23" t="s">
        <v>37</v>
      </c>
    </row>
    <row r="26" spans="1:243" s="22" customFormat="1" ht="28.5">
      <c r="A26" s="59">
        <v>3.02</v>
      </c>
      <c r="B26" s="60" t="s">
        <v>163</v>
      </c>
      <c r="C26" s="39" t="s">
        <v>97</v>
      </c>
      <c r="D26" s="61">
        <v>2.65</v>
      </c>
      <c r="E26" s="62" t="s">
        <v>64</v>
      </c>
      <c r="F26" s="63">
        <v>6867.16</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18198</v>
      </c>
      <c r="BB26" s="54">
        <f>BA26+SUM(N26:AZ26)</f>
        <v>18198</v>
      </c>
      <c r="BC26" s="50" t="str">
        <f>SpellNumber(L26,BB26)</f>
        <v>INR  Eighteen Thousand One Hundred &amp; Ninety Eight  Only</v>
      </c>
      <c r="IA26" s="22">
        <v>3.02</v>
      </c>
      <c r="IB26" s="22" t="s">
        <v>163</v>
      </c>
      <c r="IC26" s="22" t="s">
        <v>97</v>
      </c>
      <c r="ID26" s="22">
        <v>2.65</v>
      </c>
      <c r="IE26" s="23" t="s">
        <v>64</v>
      </c>
      <c r="IF26" s="23"/>
      <c r="IG26" s="23"/>
      <c r="IH26" s="23"/>
      <c r="II26" s="23"/>
    </row>
    <row r="27" spans="1:243" s="22" customFormat="1" ht="15.75">
      <c r="A27" s="59">
        <v>4</v>
      </c>
      <c r="B27" s="60" t="s">
        <v>77</v>
      </c>
      <c r="C27" s="39" t="s">
        <v>98</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v>
      </c>
      <c r="IB27" s="22" t="s">
        <v>77</v>
      </c>
      <c r="IC27" s="22" t="s">
        <v>98</v>
      </c>
      <c r="IE27" s="23"/>
      <c r="IF27" s="23"/>
      <c r="IG27" s="23"/>
      <c r="IH27" s="23"/>
      <c r="II27" s="23"/>
    </row>
    <row r="28" spans="1:243" s="22" customFormat="1" ht="85.5">
      <c r="A28" s="59">
        <v>4.01</v>
      </c>
      <c r="B28" s="60" t="s">
        <v>164</v>
      </c>
      <c r="C28" s="39" t="s">
        <v>99</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4.01</v>
      </c>
      <c r="IB28" s="22" t="s">
        <v>164</v>
      </c>
      <c r="IC28" s="22" t="s">
        <v>99</v>
      </c>
      <c r="IE28" s="23"/>
      <c r="IF28" s="23"/>
      <c r="IG28" s="23"/>
      <c r="IH28" s="23"/>
      <c r="II28" s="23"/>
    </row>
    <row r="29" spans="1:243" s="22" customFormat="1" ht="28.5">
      <c r="A29" s="59">
        <v>4.02</v>
      </c>
      <c r="B29" s="60" t="s">
        <v>165</v>
      </c>
      <c r="C29" s="39" t="s">
        <v>100</v>
      </c>
      <c r="D29" s="61">
        <v>60</v>
      </c>
      <c r="E29" s="62" t="s">
        <v>66</v>
      </c>
      <c r="F29" s="63">
        <v>144.93</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8696</v>
      </c>
      <c r="BB29" s="54">
        <f>BA29+SUM(N29:AZ29)</f>
        <v>8696</v>
      </c>
      <c r="BC29" s="50" t="str">
        <f>SpellNumber(L29,BB29)</f>
        <v>INR  Eight Thousand Six Hundred &amp; Ninety Six  Only</v>
      </c>
      <c r="IA29" s="22">
        <v>4.02</v>
      </c>
      <c r="IB29" s="22" t="s">
        <v>165</v>
      </c>
      <c r="IC29" s="22" t="s">
        <v>100</v>
      </c>
      <c r="ID29" s="22">
        <v>60</v>
      </c>
      <c r="IE29" s="23" t="s">
        <v>66</v>
      </c>
      <c r="IF29" s="23"/>
      <c r="IG29" s="23"/>
      <c r="IH29" s="23"/>
      <c r="II29" s="23"/>
    </row>
    <row r="30" spans="1:243" s="22" customFormat="1" ht="15.75">
      <c r="A30" s="59">
        <v>5</v>
      </c>
      <c r="B30" s="60" t="s">
        <v>150</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5</v>
      </c>
      <c r="IB30" s="22" t="s">
        <v>150</v>
      </c>
      <c r="IC30" s="22" t="s">
        <v>61</v>
      </c>
      <c r="IE30" s="23"/>
      <c r="IF30" s="23"/>
      <c r="IG30" s="23"/>
      <c r="IH30" s="23"/>
      <c r="II30" s="23"/>
    </row>
    <row r="31" spans="1:243" s="22" customFormat="1" ht="204" customHeight="1">
      <c r="A31" s="59">
        <v>5.01</v>
      </c>
      <c r="B31" s="60" t="s">
        <v>166</v>
      </c>
      <c r="C31" s="39" t="s">
        <v>101</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5.01</v>
      </c>
      <c r="IB31" s="22" t="s">
        <v>166</v>
      </c>
      <c r="IC31" s="22" t="s">
        <v>101</v>
      </c>
      <c r="IE31" s="23"/>
      <c r="IF31" s="23"/>
      <c r="IG31" s="23"/>
      <c r="IH31" s="23"/>
      <c r="II31" s="23"/>
    </row>
    <row r="32" spans="1:243" s="22" customFormat="1" ht="71.25">
      <c r="A32" s="59">
        <v>5.02</v>
      </c>
      <c r="B32" s="60" t="s">
        <v>167</v>
      </c>
      <c r="C32" s="39" t="s">
        <v>102</v>
      </c>
      <c r="D32" s="61">
        <v>116</v>
      </c>
      <c r="E32" s="62" t="s">
        <v>66</v>
      </c>
      <c r="F32" s="63">
        <v>145.98</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16934</v>
      </c>
      <c r="BB32" s="54">
        <f>BA32+SUM(N32:AZ32)</f>
        <v>16934</v>
      </c>
      <c r="BC32" s="50" t="str">
        <f>SpellNumber(L32,BB32)</f>
        <v>INR  Sixteen Thousand Nine Hundred &amp; Thirty Four  Only</v>
      </c>
      <c r="IA32" s="22">
        <v>5.02</v>
      </c>
      <c r="IB32" s="22" t="s">
        <v>167</v>
      </c>
      <c r="IC32" s="22" t="s">
        <v>102</v>
      </c>
      <c r="ID32" s="22">
        <v>116</v>
      </c>
      <c r="IE32" s="23" t="s">
        <v>66</v>
      </c>
      <c r="IF32" s="23"/>
      <c r="IG32" s="23"/>
      <c r="IH32" s="23"/>
      <c r="II32" s="23"/>
    </row>
    <row r="33" spans="1:243" s="22" customFormat="1" ht="72.75" customHeight="1">
      <c r="A33" s="59">
        <v>5.03</v>
      </c>
      <c r="B33" s="60" t="s">
        <v>168</v>
      </c>
      <c r="C33" s="39" t="s">
        <v>103</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5.03</v>
      </c>
      <c r="IB33" s="22" t="s">
        <v>168</v>
      </c>
      <c r="IC33" s="22" t="s">
        <v>103</v>
      </c>
      <c r="IE33" s="23"/>
      <c r="IF33" s="23"/>
      <c r="IG33" s="23"/>
      <c r="IH33" s="23"/>
      <c r="II33" s="23"/>
    </row>
    <row r="34" spans="1:243" s="22" customFormat="1" ht="32.25" customHeight="1">
      <c r="A34" s="59">
        <v>5.04</v>
      </c>
      <c r="B34" s="60" t="s">
        <v>169</v>
      </c>
      <c r="C34" s="39" t="s">
        <v>104</v>
      </c>
      <c r="D34" s="61">
        <v>435</v>
      </c>
      <c r="E34" s="62" t="s">
        <v>66</v>
      </c>
      <c r="F34" s="63">
        <v>114.86</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49964</v>
      </c>
      <c r="BB34" s="54">
        <f>BA34+SUM(N34:AZ34)</f>
        <v>49964</v>
      </c>
      <c r="BC34" s="50" t="str">
        <f>SpellNumber(L34,BB34)</f>
        <v>INR  Forty Nine Thousand Nine Hundred &amp; Sixty Four  Only</v>
      </c>
      <c r="IA34" s="22">
        <v>5.04</v>
      </c>
      <c r="IB34" s="22" t="s">
        <v>169</v>
      </c>
      <c r="IC34" s="22" t="s">
        <v>104</v>
      </c>
      <c r="ID34" s="22">
        <v>435</v>
      </c>
      <c r="IE34" s="23" t="s">
        <v>66</v>
      </c>
      <c r="IF34" s="23"/>
      <c r="IG34" s="23"/>
      <c r="IH34" s="23"/>
      <c r="II34" s="23"/>
    </row>
    <row r="35" spans="1:243" s="22" customFormat="1" ht="48.75" customHeight="1">
      <c r="A35" s="59">
        <v>5.05</v>
      </c>
      <c r="B35" s="60" t="s">
        <v>170</v>
      </c>
      <c r="C35" s="39" t="s">
        <v>105</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5.05</v>
      </c>
      <c r="IB35" s="22" t="s">
        <v>170</v>
      </c>
      <c r="IC35" s="22" t="s">
        <v>105</v>
      </c>
      <c r="IE35" s="23"/>
      <c r="IF35" s="23"/>
      <c r="IG35" s="23"/>
      <c r="IH35" s="23"/>
      <c r="II35" s="23"/>
    </row>
    <row r="36" spans="1:243" s="22" customFormat="1" ht="30.75" customHeight="1">
      <c r="A36" s="59">
        <v>5.06</v>
      </c>
      <c r="B36" s="60" t="s">
        <v>171</v>
      </c>
      <c r="C36" s="39" t="s">
        <v>106</v>
      </c>
      <c r="D36" s="61">
        <v>20</v>
      </c>
      <c r="E36" s="62" t="s">
        <v>52</v>
      </c>
      <c r="F36" s="63">
        <v>789.6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15792</v>
      </c>
      <c r="BB36" s="54">
        <f>BA36+SUM(N36:AZ36)</f>
        <v>15792</v>
      </c>
      <c r="BC36" s="50" t="str">
        <f>SpellNumber(L36,BB36)</f>
        <v>INR  Fifteen Thousand Seven Hundred &amp; Ninety Two  Only</v>
      </c>
      <c r="IA36" s="22">
        <v>5.06</v>
      </c>
      <c r="IB36" s="22" t="s">
        <v>171</v>
      </c>
      <c r="IC36" s="22" t="s">
        <v>106</v>
      </c>
      <c r="ID36" s="22">
        <v>20</v>
      </c>
      <c r="IE36" s="23" t="s">
        <v>52</v>
      </c>
      <c r="IF36" s="23"/>
      <c r="IG36" s="23"/>
      <c r="IH36" s="23"/>
      <c r="II36" s="23"/>
    </row>
    <row r="37" spans="1:243" s="22" customFormat="1" ht="15.75">
      <c r="A37" s="59">
        <v>6</v>
      </c>
      <c r="B37" s="60" t="s">
        <v>73</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v>
      </c>
      <c r="IB37" s="22" t="s">
        <v>73</v>
      </c>
      <c r="IC37" s="22" t="s">
        <v>62</v>
      </c>
      <c r="IE37" s="23"/>
      <c r="IF37" s="23"/>
      <c r="IG37" s="23"/>
      <c r="IH37" s="23"/>
      <c r="II37" s="23"/>
    </row>
    <row r="38" spans="1:243" s="22" customFormat="1" ht="270.75">
      <c r="A38" s="63">
        <v>6.01</v>
      </c>
      <c r="B38" s="60" t="s">
        <v>172</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6.01</v>
      </c>
      <c r="IB38" s="22" t="s">
        <v>172</v>
      </c>
      <c r="IC38" s="22" t="s">
        <v>63</v>
      </c>
      <c r="IE38" s="23"/>
      <c r="IF38" s="23"/>
      <c r="IG38" s="23"/>
      <c r="IH38" s="23"/>
      <c r="II38" s="23"/>
    </row>
    <row r="39" spans="1:243" s="22" customFormat="1" ht="42.75">
      <c r="A39" s="59">
        <v>6.02</v>
      </c>
      <c r="B39" s="60" t="s">
        <v>173</v>
      </c>
      <c r="C39" s="39" t="s">
        <v>107</v>
      </c>
      <c r="D39" s="61">
        <v>155</v>
      </c>
      <c r="E39" s="62" t="s">
        <v>52</v>
      </c>
      <c r="F39" s="63">
        <v>876.23</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135816</v>
      </c>
      <c r="BB39" s="54">
        <f>BA39+SUM(N39:AZ39)</f>
        <v>135816</v>
      </c>
      <c r="BC39" s="50" t="str">
        <f>SpellNumber(L39,BB39)</f>
        <v>INR  One Lakh Thirty Five Thousand Eight Hundred &amp; Sixteen  Only</v>
      </c>
      <c r="IA39" s="22">
        <v>6.02</v>
      </c>
      <c r="IB39" s="22" t="s">
        <v>173</v>
      </c>
      <c r="IC39" s="22" t="s">
        <v>107</v>
      </c>
      <c r="ID39" s="22">
        <v>155</v>
      </c>
      <c r="IE39" s="23" t="s">
        <v>52</v>
      </c>
      <c r="IF39" s="23"/>
      <c r="IG39" s="23"/>
      <c r="IH39" s="23"/>
      <c r="II39" s="23"/>
    </row>
    <row r="40" spans="1:243" s="22" customFormat="1" ht="15.75">
      <c r="A40" s="59">
        <v>7</v>
      </c>
      <c r="B40" s="60" t="s">
        <v>53</v>
      </c>
      <c r="C40" s="39" t="s">
        <v>108</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7</v>
      </c>
      <c r="IB40" s="22" t="s">
        <v>53</v>
      </c>
      <c r="IC40" s="22" t="s">
        <v>108</v>
      </c>
      <c r="IE40" s="23"/>
      <c r="IF40" s="23"/>
      <c r="IG40" s="23"/>
      <c r="IH40" s="23"/>
      <c r="II40" s="23"/>
    </row>
    <row r="41" spans="1:243" s="22" customFormat="1" ht="37.5" customHeight="1">
      <c r="A41" s="59">
        <v>7.01</v>
      </c>
      <c r="B41" s="60" t="s">
        <v>151</v>
      </c>
      <c r="C41" s="39" t="s">
        <v>109</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7.01</v>
      </c>
      <c r="IB41" s="22" t="s">
        <v>151</v>
      </c>
      <c r="IC41" s="22" t="s">
        <v>109</v>
      </c>
      <c r="IE41" s="23"/>
      <c r="IF41" s="23"/>
      <c r="IG41" s="23"/>
      <c r="IH41" s="23"/>
      <c r="II41" s="23"/>
    </row>
    <row r="42" spans="1:243" s="22" customFormat="1" ht="28.5">
      <c r="A42" s="59">
        <v>7.02</v>
      </c>
      <c r="B42" s="60" t="s">
        <v>152</v>
      </c>
      <c r="C42" s="39" t="s">
        <v>110</v>
      </c>
      <c r="D42" s="61">
        <v>14</v>
      </c>
      <c r="E42" s="62" t="s">
        <v>52</v>
      </c>
      <c r="F42" s="63">
        <v>266.46</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3730</v>
      </c>
      <c r="BB42" s="54">
        <f>BA42+SUM(N42:AZ42)</f>
        <v>3730</v>
      </c>
      <c r="BC42" s="50" t="str">
        <f>SpellNumber(L42,BB42)</f>
        <v>INR  Three Thousand Seven Hundred &amp; Thirty  Only</v>
      </c>
      <c r="IA42" s="22">
        <v>7.02</v>
      </c>
      <c r="IB42" s="22" t="s">
        <v>152</v>
      </c>
      <c r="IC42" s="22" t="s">
        <v>110</v>
      </c>
      <c r="ID42" s="22">
        <v>14</v>
      </c>
      <c r="IE42" s="23" t="s">
        <v>52</v>
      </c>
      <c r="IF42" s="23"/>
      <c r="IG42" s="23"/>
      <c r="IH42" s="23"/>
      <c r="II42" s="23"/>
    </row>
    <row r="43" spans="1:243" s="22" customFormat="1" ht="57">
      <c r="A43" s="59">
        <v>7.03</v>
      </c>
      <c r="B43" s="60" t="s">
        <v>174</v>
      </c>
      <c r="C43" s="39" t="s">
        <v>111</v>
      </c>
      <c r="D43" s="61">
        <v>65</v>
      </c>
      <c r="E43" s="62" t="s">
        <v>52</v>
      </c>
      <c r="F43" s="63">
        <v>346.69</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22535</v>
      </c>
      <c r="BB43" s="54">
        <f>BA43+SUM(N43:AZ43)</f>
        <v>22535</v>
      </c>
      <c r="BC43" s="50" t="str">
        <f>SpellNumber(L43,BB43)</f>
        <v>INR  Twenty Two Thousand Five Hundred &amp; Thirty Five  Only</v>
      </c>
      <c r="IA43" s="22">
        <v>7.03</v>
      </c>
      <c r="IB43" s="22" t="s">
        <v>174</v>
      </c>
      <c r="IC43" s="22" t="s">
        <v>111</v>
      </c>
      <c r="ID43" s="22">
        <v>65</v>
      </c>
      <c r="IE43" s="23" t="s">
        <v>52</v>
      </c>
      <c r="IF43" s="23"/>
      <c r="IG43" s="23"/>
      <c r="IH43" s="23"/>
      <c r="II43" s="23"/>
    </row>
    <row r="44" spans="1:243" s="22" customFormat="1" ht="15.75">
      <c r="A44" s="59">
        <v>7.04</v>
      </c>
      <c r="B44" s="60" t="s">
        <v>78</v>
      </c>
      <c r="C44" s="39" t="s">
        <v>112</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7.04</v>
      </c>
      <c r="IB44" s="22" t="s">
        <v>78</v>
      </c>
      <c r="IC44" s="22" t="s">
        <v>112</v>
      </c>
      <c r="IE44" s="23"/>
      <c r="IF44" s="23"/>
      <c r="IG44" s="23"/>
      <c r="IH44" s="23"/>
      <c r="II44" s="23"/>
    </row>
    <row r="45" spans="1:243" s="22" customFormat="1" ht="28.5">
      <c r="A45" s="63">
        <v>7.05</v>
      </c>
      <c r="B45" s="60" t="s">
        <v>79</v>
      </c>
      <c r="C45" s="39" t="s">
        <v>113</v>
      </c>
      <c r="D45" s="61">
        <v>2</v>
      </c>
      <c r="E45" s="62" t="s">
        <v>52</v>
      </c>
      <c r="F45" s="63">
        <v>199.34</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399</v>
      </c>
      <c r="BB45" s="54">
        <f>BA45+SUM(N45:AZ45)</f>
        <v>399</v>
      </c>
      <c r="BC45" s="50" t="str">
        <f>SpellNumber(L45,BB45)</f>
        <v>INR  Three Hundred &amp; Ninety Nine  Only</v>
      </c>
      <c r="IA45" s="22">
        <v>7.05</v>
      </c>
      <c r="IB45" s="22" t="s">
        <v>79</v>
      </c>
      <c r="IC45" s="22" t="s">
        <v>113</v>
      </c>
      <c r="ID45" s="22">
        <v>2</v>
      </c>
      <c r="IE45" s="23" t="s">
        <v>52</v>
      </c>
      <c r="IF45" s="23"/>
      <c r="IG45" s="23"/>
      <c r="IH45" s="23"/>
      <c r="II45" s="23"/>
    </row>
    <row r="46" spans="1:243" s="22" customFormat="1" ht="42.75">
      <c r="A46" s="59">
        <v>7.06</v>
      </c>
      <c r="B46" s="60" t="s">
        <v>175</v>
      </c>
      <c r="C46" s="39" t="s">
        <v>114</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7.06</v>
      </c>
      <c r="IB46" s="22" t="s">
        <v>175</v>
      </c>
      <c r="IC46" s="22" t="s">
        <v>114</v>
      </c>
      <c r="IE46" s="23"/>
      <c r="IF46" s="23"/>
      <c r="IG46" s="23"/>
      <c r="IH46" s="23"/>
      <c r="II46" s="23"/>
    </row>
    <row r="47" spans="1:243" s="22" customFormat="1" ht="28.5" customHeight="1">
      <c r="A47" s="59">
        <v>7.07</v>
      </c>
      <c r="B47" s="60" t="s">
        <v>176</v>
      </c>
      <c r="C47" s="39" t="s">
        <v>115</v>
      </c>
      <c r="D47" s="61">
        <v>8</v>
      </c>
      <c r="E47" s="62" t="s">
        <v>52</v>
      </c>
      <c r="F47" s="63">
        <v>167.95</v>
      </c>
      <c r="G47" s="40"/>
      <c r="H47" s="24"/>
      <c r="I47" s="47" t="s">
        <v>38</v>
      </c>
      <c r="J47" s="48">
        <f aca="true" t="shared" si="0"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1" ref="BA47:BA77">ROUND(total_amount_ba($B$2,$D$2,D47,F47,J47,K47,M47),0)</f>
        <v>1344</v>
      </c>
      <c r="BB47" s="54">
        <f aca="true" t="shared" si="2" ref="BB47:BB77">BA47+SUM(N47:AZ47)</f>
        <v>1344</v>
      </c>
      <c r="BC47" s="50" t="str">
        <f aca="true" t="shared" si="3" ref="BC47:BC77">SpellNumber(L47,BB47)</f>
        <v>INR  One Thousand Three Hundred &amp; Forty Four  Only</v>
      </c>
      <c r="IA47" s="22">
        <v>7.07</v>
      </c>
      <c r="IB47" s="22" t="s">
        <v>176</v>
      </c>
      <c r="IC47" s="22" t="s">
        <v>115</v>
      </c>
      <c r="ID47" s="22">
        <v>8</v>
      </c>
      <c r="IE47" s="23" t="s">
        <v>52</v>
      </c>
      <c r="IF47" s="23"/>
      <c r="IG47" s="23"/>
      <c r="IH47" s="23"/>
      <c r="II47" s="23"/>
    </row>
    <row r="48" spans="1:243" s="22" customFormat="1" ht="85.5">
      <c r="A48" s="59">
        <v>7.08</v>
      </c>
      <c r="B48" s="60" t="s">
        <v>83</v>
      </c>
      <c r="C48" s="39" t="s">
        <v>116</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7.08</v>
      </c>
      <c r="IB48" s="22" t="s">
        <v>83</v>
      </c>
      <c r="IC48" s="22" t="s">
        <v>116</v>
      </c>
      <c r="IE48" s="23"/>
      <c r="IF48" s="23"/>
      <c r="IG48" s="23"/>
      <c r="IH48" s="23"/>
      <c r="II48" s="23"/>
    </row>
    <row r="49" spans="1:243" s="22" customFormat="1" ht="28.5">
      <c r="A49" s="59">
        <v>7.09</v>
      </c>
      <c r="B49" s="60" t="s">
        <v>81</v>
      </c>
      <c r="C49" s="39" t="s">
        <v>117</v>
      </c>
      <c r="D49" s="61">
        <v>50</v>
      </c>
      <c r="E49" s="62" t="s">
        <v>52</v>
      </c>
      <c r="F49" s="63">
        <v>76.41</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3821</v>
      </c>
      <c r="BB49" s="54">
        <f t="shared" si="2"/>
        <v>3821</v>
      </c>
      <c r="BC49" s="50" t="str">
        <f t="shared" si="3"/>
        <v>INR  Three Thousand Eight Hundred &amp; Twenty One  Only</v>
      </c>
      <c r="IA49" s="22">
        <v>7.09</v>
      </c>
      <c r="IB49" s="22" t="s">
        <v>81</v>
      </c>
      <c r="IC49" s="22" t="s">
        <v>117</v>
      </c>
      <c r="ID49" s="22">
        <v>50</v>
      </c>
      <c r="IE49" s="23" t="s">
        <v>52</v>
      </c>
      <c r="IF49" s="23"/>
      <c r="IG49" s="23"/>
      <c r="IH49" s="23"/>
      <c r="II49" s="23"/>
    </row>
    <row r="50" spans="1:243" s="22" customFormat="1" ht="42.75">
      <c r="A50" s="59">
        <v>7.1</v>
      </c>
      <c r="B50" s="60" t="s">
        <v>177</v>
      </c>
      <c r="C50" s="39" t="s">
        <v>118</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7.1</v>
      </c>
      <c r="IB50" s="22" t="s">
        <v>177</v>
      </c>
      <c r="IC50" s="22" t="s">
        <v>118</v>
      </c>
      <c r="IE50" s="23"/>
      <c r="IF50" s="23"/>
      <c r="IG50" s="23"/>
      <c r="IH50" s="23"/>
      <c r="II50" s="23"/>
    </row>
    <row r="51" spans="1:243" s="22" customFormat="1" ht="57">
      <c r="A51" s="59">
        <v>7.11</v>
      </c>
      <c r="B51" s="60" t="s">
        <v>178</v>
      </c>
      <c r="C51" s="39" t="s">
        <v>119</v>
      </c>
      <c r="D51" s="61">
        <v>77</v>
      </c>
      <c r="E51" s="62" t="s">
        <v>52</v>
      </c>
      <c r="F51" s="63">
        <v>141.29</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10879</v>
      </c>
      <c r="BB51" s="54">
        <f t="shared" si="2"/>
        <v>10879</v>
      </c>
      <c r="BC51" s="50" t="str">
        <f t="shared" si="3"/>
        <v>INR  Ten Thousand Eight Hundred &amp; Seventy Nine  Only</v>
      </c>
      <c r="IA51" s="22">
        <v>7.11</v>
      </c>
      <c r="IB51" s="22" t="s">
        <v>178</v>
      </c>
      <c r="IC51" s="22" t="s">
        <v>119</v>
      </c>
      <c r="ID51" s="22">
        <v>77</v>
      </c>
      <c r="IE51" s="23" t="s">
        <v>52</v>
      </c>
      <c r="IF51" s="23"/>
      <c r="IG51" s="23"/>
      <c r="IH51" s="23"/>
      <c r="II51" s="23"/>
    </row>
    <row r="52" spans="1:243" s="22" customFormat="1" ht="45.75" customHeight="1">
      <c r="A52" s="59">
        <v>7.12</v>
      </c>
      <c r="B52" s="60" t="s">
        <v>80</v>
      </c>
      <c r="C52" s="39" t="s">
        <v>120</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7.12</v>
      </c>
      <c r="IB52" s="22" t="s">
        <v>80</v>
      </c>
      <c r="IC52" s="22" t="s">
        <v>120</v>
      </c>
      <c r="IE52" s="23"/>
      <c r="IF52" s="23"/>
      <c r="IG52" s="23"/>
      <c r="IH52" s="23"/>
      <c r="II52" s="23"/>
    </row>
    <row r="53" spans="1:243" s="22" customFormat="1" ht="28.5">
      <c r="A53" s="59">
        <v>7.13</v>
      </c>
      <c r="B53" s="60" t="s">
        <v>81</v>
      </c>
      <c r="C53" s="39" t="s">
        <v>121</v>
      </c>
      <c r="D53" s="61">
        <v>155</v>
      </c>
      <c r="E53" s="62" t="s">
        <v>52</v>
      </c>
      <c r="F53" s="63">
        <v>106.57</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16518</v>
      </c>
      <c r="BB53" s="54">
        <f t="shared" si="2"/>
        <v>16518</v>
      </c>
      <c r="BC53" s="50" t="str">
        <f t="shared" si="3"/>
        <v>INR  Sixteen Thousand Five Hundred &amp; Eighteen  Only</v>
      </c>
      <c r="IA53" s="22">
        <v>7.13</v>
      </c>
      <c r="IB53" s="22" t="s">
        <v>81</v>
      </c>
      <c r="IC53" s="22" t="s">
        <v>121</v>
      </c>
      <c r="ID53" s="22">
        <v>155</v>
      </c>
      <c r="IE53" s="23" t="s">
        <v>52</v>
      </c>
      <c r="IF53" s="23"/>
      <c r="IG53" s="23"/>
      <c r="IH53" s="23"/>
      <c r="II53" s="23"/>
    </row>
    <row r="54" spans="1:243" s="22" customFormat="1" ht="75" customHeight="1">
      <c r="A54" s="59">
        <v>7.14</v>
      </c>
      <c r="B54" s="60" t="s">
        <v>84</v>
      </c>
      <c r="C54" s="39" t="s">
        <v>122</v>
      </c>
      <c r="D54" s="61">
        <v>50</v>
      </c>
      <c r="E54" s="62" t="s">
        <v>52</v>
      </c>
      <c r="F54" s="63">
        <v>100.96</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5048</v>
      </c>
      <c r="BB54" s="54">
        <f t="shared" si="2"/>
        <v>5048</v>
      </c>
      <c r="BC54" s="50" t="str">
        <f t="shared" si="3"/>
        <v>INR  Five Thousand  &amp;Forty Eight  Only</v>
      </c>
      <c r="IA54" s="22">
        <v>7.14</v>
      </c>
      <c r="IB54" s="22" t="s">
        <v>84</v>
      </c>
      <c r="IC54" s="22" t="s">
        <v>122</v>
      </c>
      <c r="ID54" s="22">
        <v>50</v>
      </c>
      <c r="IE54" s="23" t="s">
        <v>52</v>
      </c>
      <c r="IF54" s="23"/>
      <c r="IG54" s="23"/>
      <c r="IH54" s="23"/>
      <c r="II54" s="23"/>
    </row>
    <row r="55" spans="1:243" s="22" customFormat="1" ht="20.25" customHeight="1">
      <c r="A55" s="59">
        <v>8</v>
      </c>
      <c r="B55" s="60" t="s">
        <v>85</v>
      </c>
      <c r="C55" s="39" t="s">
        <v>123</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v>
      </c>
      <c r="IB55" s="22" t="s">
        <v>85</v>
      </c>
      <c r="IC55" s="22" t="s">
        <v>123</v>
      </c>
      <c r="IE55" s="23"/>
      <c r="IF55" s="23"/>
      <c r="IG55" s="23"/>
      <c r="IH55" s="23"/>
      <c r="II55" s="23"/>
    </row>
    <row r="56" spans="1:243" s="22" customFormat="1" ht="71.25">
      <c r="A56" s="59">
        <v>8.01</v>
      </c>
      <c r="B56" s="60" t="s">
        <v>153</v>
      </c>
      <c r="C56" s="39" t="s">
        <v>124</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8.01</v>
      </c>
      <c r="IB56" s="22" t="s">
        <v>153</v>
      </c>
      <c r="IC56" s="22" t="s">
        <v>124</v>
      </c>
      <c r="IE56" s="23"/>
      <c r="IF56" s="23"/>
      <c r="IG56" s="23"/>
      <c r="IH56" s="23"/>
      <c r="II56" s="23"/>
    </row>
    <row r="57" spans="1:243" s="22" customFormat="1" ht="37.5" customHeight="1">
      <c r="A57" s="59">
        <v>8.02</v>
      </c>
      <c r="B57" s="64" t="s">
        <v>154</v>
      </c>
      <c r="C57" s="39" t="s">
        <v>125</v>
      </c>
      <c r="D57" s="61">
        <v>1.42</v>
      </c>
      <c r="E57" s="62" t="s">
        <v>64</v>
      </c>
      <c r="F57" s="63">
        <v>1523.41</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2163</v>
      </c>
      <c r="BB57" s="54">
        <f t="shared" si="2"/>
        <v>2163</v>
      </c>
      <c r="BC57" s="50" t="str">
        <f t="shared" si="3"/>
        <v>INR  Two Thousand One Hundred &amp; Sixty Three  Only</v>
      </c>
      <c r="IA57" s="22">
        <v>8.02</v>
      </c>
      <c r="IB57" s="22" t="s">
        <v>154</v>
      </c>
      <c r="IC57" s="22" t="s">
        <v>125</v>
      </c>
      <c r="ID57" s="22">
        <v>1.42</v>
      </c>
      <c r="IE57" s="23" t="s">
        <v>64</v>
      </c>
      <c r="IF57" s="23"/>
      <c r="IG57" s="23"/>
      <c r="IH57" s="23"/>
      <c r="II57" s="23"/>
    </row>
    <row r="58" spans="1:243" s="22" customFormat="1" ht="71.25">
      <c r="A58" s="59">
        <v>8.03</v>
      </c>
      <c r="B58" s="64" t="s">
        <v>86</v>
      </c>
      <c r="C58" s="39" t="s">
        <v>126</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8.03</v>
      </c>
      <c r="IB58" s="22" t="s">
        <v>86</v>
      </c>
      <c r="IC58" s="22" t="s">
        <v>126</v>
      </c>
      <c r="IE58" s="23"/>
      <c r="IF58" s="23"/>
      <c r="IG58" s="23"/>
      <c r="IH58" s="23"/>
      <c r="II58" s="23"/>
    </row>
    <row r="59" spans="1:243" s="22" customFormat="1" ht="28.5">
      <c r="A59" s="63">
        <v>8.04</v>
      </c>
      <c r="B59" s="60" t="s">
        <v>87</v>
      </c>
      <c r="C59" s="39" t="s">
        <v>127</v>
      </c>
      <c r="D59" s="61">
        <v>3</v>
      </c>
      <c r="E59" s="62" t="s">
        <v>65</v>
      </c>
      <c r="F59" s="63">
        <v>329.37</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1"/>
        <v>988</v>
      </c>
      <c r="BB59" s="54">
        <f t="shared" si="2"/>
        <v>988</v>
      </c>
      <c r="BC59" s="50" t="str">
        <f t="shared" si="3"/>
        <v>INR  Nine Hundred &amp; Eighty Eight  Only</v>
      </c>
      <c r="IA59" s="22">
        <v>8.04</v>
      </c>
      <c r="IB59" s="22" t="s">
        <v>87</v>
      </c>
      <c r="IC59" s="22" t="s">
        <v>127</v>
      </c>
      <c r="ID59" s="22">
        <v>3</v>
      </c>
      <c r="IE59" s="23" t="s">
        <v>65</v>
      </c>
      <c r="IF59" s="23"/>
      <c r="IG59" s="23"/>
      <c r="IH59" s="23"/>
      <c r="II59" s="23"/>
    </row>
    <row r="60" spans="1:243" s="22" customFormat="1" ht="49.5" customHeight="1">
      <c r="A60" s="59">
        <v>8.05</v>
      </c>
      <c r="B60" s="60" t="s">
        <v>179</v>
      </c>
      <c r="C60" s="39" t="s">
        <v>128</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8.05</v>
      </c>
      <c r="IB60" s="22" t="s">
        <v>179</v>
      </c>
      <c r="IC60" s="22" t="s">
        <v>128</v>
      </c>
      <c r="IE60" s="23"/>
      <c r="IF60" s="23"/>
      <c r="IG60" s="23"/>
      <c r="IH60" s="23"/>
      <c r="II60" s="23"/>
    </row>
    <row r="61" spans="1:243" s="22" customFormat="1" ht="20.25" customHeight="1">
      <c r="A61" s="59">
        <v>8.06</v>
      </c>
      <c r="B61" s="60" t="s">
        <v>180</v>
      </c>
      <c r="C61" s="39" t="s">
        <v>129</v>
      </c>
      <c r="D61" s="61">
        <v>836.5</v>
      </c>
      <c r="E61" s="62" t="s">
        <v>52</v>
      </c>
      <c r="F61" s="63">
        <v>106.88</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89405</v>
      </c>
      <c r="BB61" s="54">
        <f t="shared" si="2"/>
        <v>89405</v>
      </c>
      <c r="BC61" s="50" t="str">
        <f t="shared" si="3"/>
        <v>INR  Eighty Nine Thousand Four Hundred &amp; Five  Only</v>
      </c>
      <c r="IA61" s="22">
        <v>8.06</v>
      </c>
      <c r="IB61" s="22" t="s">
        <v>180</v>
      </c>
      <c r="IC61" s="22" t="s">
        <v>129</v>
      </c>
      <c r="ID61" s="22">
        <v>836.5</v>
      </c>
      <c r="IE61" s="23" t="s">
        <v>52</v>
      </c>
      <c r="IF61" s="23"/>
      <c r="IG61" s="23"/>
      <c r="IH61" s="23"/>
      <c r="II61" s="23"/>
    </row>
    <row r="62" spans="1:243" s="22" customFormat="1" ht="48" customHeight="1">
      <c r="A62" s="63">
        <v>8.07</v>
      </c>
      <c r="B62" s="60" t="s">
        <v>181</v>
      </c>
      <c r="C62" s="39" t="s">
        <v>130</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8.07</v>
      </c>
      <c r="IB62" s="22" t="s">
        <v>181</v>
      </c>
      <c r="IC62" s="22" t="s">
        <v>130</v>
      </c>
      <c r="IE62" s="23"/>
      <c r="IF62" s="23"/>
      <c r="IG62" s="23"/>
      <c r="IH62" s="23"/>
      <c r="II62" s="23"/>
    </row>
    <row r="63" spans="1:243" s="22" customFormat="1" ht="28.5">
      <c r="A63" s="59">
        <v>8.08</v>
      </c>
      <c r="B63" s="64" t="s">
        <v>182</v>
      </c>
      <c r="C63" s="39" t="s">
        <v>131</v>
      </c>
      <c r="D63" s="61">
        <v>19.5</v>
      </c>
      <c r="E63" s="62" t="s">
        <v>74</v>
      </c>
      <c r="F63" s="63">
        <v>50.24</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980</v>
      </c>
      <c r="BB63" s="54">
        <f t="shared" si="2"/>
        <v>980</v>
      </c>
      <c r="BC63" s="50" t="str">
        <f t="shared" si="3"/>
        <v>INR  Nine Hundred &amp; Eighty  Only</v>
      </c>
      <c r="IA63" s="22">
        <v>8.08</v>
      </c>
      <c r="IB63" s="22" t="s">
        <v>182</v>
      </c>
      <c r="IC63" s="22" t="s">
        <v>131</v>
      </c>
      <c r="ID63" s="22">
        <v>19.5</v>
      </c>
      <c r="IE63" s="23" t="s">
        <v>74</v>
      </c>
      <c r="IF63" s="23"/>
      <c r="IG63" s="23"/>
      <c r="IH63" s="23"/>
      <c r="II63" s="23"/>
    </row>
    <row r="64" spans="1:243" s="22" customFormat="1" ht="62.25" customHeight="1">
      <c r="A64" s="59">
        <v>8.09</v>
      </c>
      <c r="B64" s="64" t="s">
        <v>155</v>
      </c>
      <c r="C64" s="39" t="s">
        <v>132</v>
      </c>
      <c r="D64" s="61">
        <v>65</v>
      </c>
      <c r="E64" s="62" t="s">
        <v>52</v>
      </c>
      <c r="F64" s="63">
        <v>34.19</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2222</v>
      </c>
      <c r="BB64" s="54">
        <f t="shared" si="2"/>
        <v>2222</v>
      </c>
      <c r="BC64" s="50" t="str">
        <f t="shared" si="3"/>
        <v>INR  Two Thousand Two Hundred &amp; Twenty Two  Only</v>
      </c>
      <c r="IA64" s="22">
        <v>8.09</v>
      </c>
      <c r="IB64" s="22" t="s">
        <v>155</v>
      </c>
      <c r="IC64" s="22" t="s">
        <v>132</v>
      </c>
      <c r="ID64" s="22">
        <v>65</v>
      </c>
      <c r="IE64" s="23" t="s">
        <v>52</v>
      </c>
      <c r="IF64" s="23"/>
      <c r="IG64" s="23"/>
      <c r="IH64" s="23"/>
      <c r="II64" s="23"/>
    </row>
    <row r="65" spans="1:243" s="22" customFormat="1" ht="90.75" customHeight="1">
      <c r="A65" s="63">
        <v>8.1</v>
      </c>
      <c r="B65" s="60" t="s">
        <v>183</v>
      </c>
      <c r="C65" s="39" t="s">
        <v>133</v>
      </c>
      <c r="D65" s="61">
        <v>155</v>
      </c>
      <c r="E65" s="62" t="s">
        <v>52</v>
      </c>
      <c r="F65" s="63">
        <v>36.82</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1"/>
        <v>5707</v>
      </c>
      <c r="BB65" s="54">
        <f t="shared" si="2"/>
        <v>5707</v>
      </c>
      <c r="BC65" s="50" t="str">
        <f t="shared" si="3"/>
        <v>INR  Five Thousand Seven Hundred &amp; Seven  Only</v>
      </c>
      <c r="IA65" s="22">
        <v>8.1</v>
      </c>
      <c r="IB65" s="22" t="s">
        <v>183</v>
      </c>
      <c r="IC65" s="22" t="s">
        <v>133</v>
      </c>
      <c r="ID65" s="22">
        <v>155</v>
      </c>
      <c r="IE65" s="23" t="s">
        <v>52</v>
      </c>
      <c r="IF65" s="23"/>
      <c r="IG65" s="23"/>
      <c r="IH65" s="23"/>
      <c r="II65" s="23"/>
    </row>
    <row r="66" spans="1:243" s="22" customFormat="1" ht="117" customHeight="1">
      <c r="A66" s="59">
        <v>8.11</v>
      </c>
      <c r="B66" s="60" t="s">
        <v>184</v>
      </c>
      <c r="C66" s="39" t="s">
        <v>134</v>
      </c>
      <c r="D66" s="61">
        <v>8</v>
      </c>
      <c r="E66" s="62" t="s">
        <v>64</v>
      </c>
      <c r="F66" s="63">
        <v>121.74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974</v>
      </c>
      <c r="BB66" s="54">
        <f t="shared" si="2"/>
        <v>974</v>
      </c>
      <c r="BC66" s="50" t="str">
        <f t="shared" si="3"/>
        <v>INR  Nine Hundred &amp; Seventy Four  Only</v>
      </c>
      <c r="IA66" s="22">
        <v>8.11</v>
      </c>
      <c r="IB66" s="22" t="s">
        <v>184</v>
      </c>
      <c r="IC66" s="22" t="s">
        <v>134</v>
      </c>
      <c r="ID66" s="22">
        <v>8</v>
      </c>
      <c r="IE66" s="23" t="s">
        <v>64</v>
      </c>
      <c r="IF66" s="23"/>
      <c r="IG66" s="23"/>
      <c r="IH66" s="23"/>
      <c r="II66" s="23"/>
    </row>
    <row r="67" spans="1:243" s="22" customFormat="1" ht="15.75">
      <c r="A67" s="59">
        <v>9</v>
      </c>
      <c r="B67" s="60" t="s">
        <v>88</v>
      </c>
      <c r="C67" s="39" t="s">
        <v>135</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9</v>
      </c>
      <c r="IB67" s="22" t="s">
        <v>88</v>
      </c>
      <c r="IC67" s="22" t="s">
        <v>135</v>
      </c>
      <c r="IE67" s="23"/>
      <c r="IF67" s="23"/>
      <c r="IG67" s="23"/>
      <c r="IH67" s="23"/>
      <c r="II67" s="23"/>
    </row>
    <row r="68" spans="1:243" s="22" customFormat="1" ht="57">
      <c r="A68" s="63">
        <v>9.01</v>
      </c>
      <c r="B68" s="60" t="s">
        <v>185</v>
      </c>
      <c r="C68" s="39" t="s">
        <v>136</v>
      </c>
      <c r="D68" s="61">
        <v>55.6</v>
      </c>
      <c r="E68" s="62" t="s">
        <v>74</v>
      </c>
      <c r="F68" s="63">
        <v>135.16</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7515</v>
      </c>
      <c r="BB68" s="54">
        <f t="shared" si="2"/>
        <v>7515</v>
      </c>
      <c r="BC68" s="50" t="str">
        <f t="shared" si="3"/>
        <v>INR  Seven Thousand Five Hundred &amp; Fifteen  Only</v>
      </c>
      <c r="IA68" s="22">
        <v>9.01</v>
      </c>
      <c r="IB68" s="22" t="s">
        <v>185</v>
      </c>
      <c r="IC68" s="22" t="s">
        <v>136</v>
      </c>
      <c r="ID68" s="22">
        <v>55.6</v>
      </c>
      <c r="IE68" s="23" t="s">
        <v>74</v>
      </c>
      <c r="IF68" s="23"/>
      <c r="IG68" s="23"/>
      <c r="IH68" s="23"/>
      <c r="II68" s="23"/>
    </row>
    <row r="69" spans="1:243" s="22" customFormat="1" ht="15.75">
      <c r="A69" s="59">
        <v>10</v>
      </c>
      <c r="B69" s="64" t="s">
        <v>82</v>
      </c>
      <c r="C69" s="39" t="s">
        <v>137</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10</v>
      </c>
      <c r="IB69" s="22" t="s">
        <v>82</v>
      </c>
      <c r="IC69" s="22" t="s">
        <v>137</v>
      </c>
      <c r="IE69" s="23"/>
      <c r="IF69" s="23"/>
      <c r="IG69" s="23"/>
      <c r="IH69" s="23"/>
      <c r="II69" s="23"/>
    </row>
    <row r="70" spans="1:243" s="22" customFormat="1" ht="105" customHeight="1">
      <c r="A70" s="59">
        <v>10.01</v>
      </c>
      <c r="B70" s="64" t="s">
        <v>186</v>
      </c>
      <c r="C70" s="39" t="s">
        <v>138</v>
      </c>
      <c r="D70" s="61">
        <v>19.5</v>
      </c>
      <c r="E70" s="62" t="s">
        <v>197</v>
      </c>
      <c r="F70" s="63">
        <v>1982.68</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38662</v>
      </c>
      <c r="BB70" s="54">
        <f t="shared" si="2"/>
        <v>38662</v>
      </c>
      <c r="BC70" s="50" t="str">
        <f t="shared" si="3"/>
        <v>INR  Thirty Eight Thousand Six Hundred &amp; Sixty Two  Only</v>
      </c>
      <c r="IA70" s="22">
        <v>10.01</v>
      </c>
      <c r="IB70" s="22" t="s">
        <v>186</v>
      </c>
      <c r="IC70" s="22" t="s">
        <v>138</v>
      </c>
      <c r="ID70" s="22">
        <v>19.5</v>
      </c>
      <c r="IE70" s="23" t="s">
        <v>197</v>
      </c>
      <c r="IF70" s="23"/>
      <c r="IG70" s="23"/>
      <c r="IH70" s="23"/>
      <c r="II70" s="23"/>
    </row>
    <row r="71" spans="1:243" s="22" customFormat="1" ht="114">
      <c r="A71" s="63">
        <v>10.02</v>
      </c>
      <c r="B71" s="60" t="s">
        <v>187</v>
      </c>
      <c r="C71" s="39" t="s">
        <v>139</v>
      </c>
      <c r="D71" s="61">
        <v>6</v>
      </c>
      <c r="E71" s="62" t="s">
        <v>156</v>
      </c>
      <c r="F71" s="63">
        <v>790.04</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1"/>
        <v>4740</v>
      </c>
      <c r="BB71" s="54">
        <f t="shared" si="2"/>
        <v>4740</v>
      </c>
      <c r="BC71" s="50" t="str">
        <f t="shared" si="3"/>
        <v>INR  Four Thousand Seven Hundred &amp; Forty  Only</v>
      </c>
      <c r="IA71" s="22">
        <v>10.02</v>
      </c>
      <c r="IB71" s="22" t="s">
        <v>187</v>
      </c>
      <c r="IC71" s="22" t="s">
        <v>139</v>
      </c>
      <c r="ID71" s="22">
        <v>6</v>
      </c>
      <c r="IE71" s="23" t="s">
        <v>156</v>
      </c>
      <c r="IF71" s="23"/>
      <c r="IG71" s="23"/>
      <c r="IH71" s="23"/>
      <c r="II71" s="23"/>
    </row>
    <row r="72" spans="1:243" s="22" customFormat="1" ht="123" customHeight="1">
      <c r="A72" s="59">
        <v>10.03</v>
      </c>
      <c r="B72" s="60" t="s">
        <v>188</v>
      </c>
      <c r="C72" s="39" t="s">
        <v>140</v>
      </c>
      <c r="D72" s="61">
        <v>3</v>
      </c>
      <c r="E72" s="62" t="s">
        <v>156</v>
      </c>
      <c r="F72" s="63">
        <v>1828.93</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5487</v>
      </c>
      <c r="BB72" s="54">
        <f t="shared" si="2"/>
        <v>5487</v>
      </c>
      <c r="BC72" s="50" t="str">
        <f t="shared" si="3"/>
        <v>INR  Five Thousand Four Hundred &amp; Eighty Seven  Only</v>
      </c>
      <c r="IA72" s="22">
        <v>10.03</v>
      </c>
      <c r="IB72" s="65" t="s">
        <v>188</v>
      </c>
      <c r="IC72" s="22" t="s">
        <v>140</v>
      </c>
      <c r="ID72" s="22">
        <v>3</v>
      </c>
      <c r="IE72" s="23" t="s">
        <v>156</v>
      </c>
      <c r="IF72" s="23"/>
      <c r="IG72" s="23"/>
      <c r="IH72" s="23"/>
      <c r="II72" s="23"/>
    </row>
    <row r="73" spans="1:243" s="22" customFormat="1" ht="133.5" customHeight="1">
      <c r="A73" s="59">
        <v>10.04</v>
      </c>
      <c r="B73" s="60" t="s">
        <v>189</v>
      </c>
      <c r="C73" s="39" t="s">
        <v>141</v>
      </c>
      <c r="D73" s="61">
        <v>9</v>
      </c>
      <c r="E73" s="62" t="s">
        <v>156</v>
      </c>
      <c r="F73" s="63">
        <v>377.77</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3400</v>
      </c>
      <c r="BB73" s="54">
        <f t="shared" si="2"/>
        <v>3400</v>
      </c>
      <c r="BC73" s="50" t="str">
        <f t="shared" si="3"/>
        <v>INR  Three Thousand Four Hundred    Only</v>
      </c>
      <c r="IA73" s="22">
        <v>10.04</v>
      </c>
      <c r="IB73" s="22" t="s">
        <v>189</v>
      </c>
      <c r="IC73" s="22" t="s">
        <v>141</v>
      </c>
      <c r="ID73" s="22">
        <v>9</v>
      </c>
      <c r="IE73" s="23" t="s">
        <v>156</v>
      </c>
      <c r="IF73" s="23"/>
      <c r="IG73" s="23"/>
      <c r="IH73" s="23"/>
      <c r="II73" s="23"/>
    </row>
    <row r="74" spans="1:243" s="22" customFormat="1" ht="373.5" customHeight="1">
      <c r="A74" s="63">
        <v>10.05</v>
      </c>
      <c r="B74" s="60" t="s">
        <v>190</v>
      </c>
      <c r="C74" s="39" t="s">
        <v>142</v>
      </c>
      <c r="D74" s="61">
        <v>730</v>
      </c>
      <c r="E74" s="62" t="s">
        <v>89</v>
      </c>
      <c r="F74" s="63">
        <v>3343.35</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1"/>
        <v>2440646</v>
      </c>
      <c r="BB74" s="54">
        <f t="shared" si="2"/>
        <v>2440646</v>
      </c>
      <c r="BC74" s="50" t="str">
        <f t="shared" si="3"/>
        <v>INR  Twenty Four Lakh Forty Thousand Six Hundred &amp; Forty Six  Only</v>
      </c>
      <c r="IA74" s="22">
        <v>10.05</v>
      </c>
      <c r="IB74" s="22" t="s">
        <v>190</v>
      </c>
      <c r="IC74" s="22" t="s">
        <v>142</v>
      </c>
      <c r="ID74" s="22">
        <v>730</v>
      </c>
      <c r="IE74" s="23" t="s">
        <v>89</v>
      </c>
      <c r="IF74" s="23"/>
      <c r="IG74" s="23"/>
      <c r="IH74" s="23"/>
      <c r="II74" s="23"/>
    </row>
    <row r="75" spans="1:243" s="22" customFormat="1" ht="132.75" customHeight="1">
      <c r="A75" s="59">
        <v>10.06</v>
      </c>
      <c r="B75" s="64" t="s">
        <v>191</v>
      </c>
      <c r="C75" s="39" t="s">
        <v>143</v>
      </c>
      <c r="D75" s="61">
        <v>107</v>
      </c>
      <c r="E75" s="62" t="s">
        <v>89</v>
      </c>
      <c r="F75" s="63">
        <v>807.1</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86360</v>
      </c>
      <c r="BB75" s="54">
        <f t="shared" si="2"/>
        <v>86360</v>
      </c>
      <c r="BC75" s="50" t="str">
        <f t="shared" si="3"/>
        <v>INR  Eighty Six Thousand Three Hundred &amp; Sixty  Only</v>
      </c>
      <c r="IA75" s="22">
        <v>10.06</v>
      </c>
      <c r="IB75" s="22" t="s">
        <v>191</v>
      </c>
      <c r="IC75" s="22" t="s">
        <v>143</v>
      </c>
      <c r="ID75" s="22">
        <v>107</v>
      </c>
      <c r="IE75" s="23" t="s">
        <v>89</v>
      </c>
      <c r="IF75" s="23"/>
      <c r="IG75" s="23"/>
      <c r="IH75" s="23"/>
      <c r="II75" s="23"/>
    </row>
    <row r="76" spans="1:243" s="22" customFormat="1" ht="131.25" customHeight="1">
      <c r="A76" s="59">
        <v>10.07</v>
      </c>
      <c r="B76" s="64" t="s">
        <v>192</v>
      </c>
      <c r="C76" s="39" t="s">
        <v>144</v>
      </c>
      <c r="D76" s="61">
        <v>107</v>
      </c>
      <c r="E76" s="62" t="s">
        <v>198</v>
      </c>
      <c r="F76" s="63">
        <v>1428.84</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152886</v>
      </c>
      <c r="BB76" s="54">
        <f t="shared" si="2"/>
        <v>152886</v>
      </c>
      <c r="BC76" s="50" t="str">
        <f t="shared" si="3"/>
        <v>INR  One Lakh Fifty Two Thousand Eight Hundred &amp; Eighty Six  Only</v>
      </c>
      <c r="IA76" s="22">
        <v>10.07</v>
      </c>
      <c r="IB76" s="22" t="s">
        <v>192</v>
      </c>
      <c r="IC76" s="22" t="s">
        <v>144</v>
      </c>
      <c r="ID76" s="22">
        <v>107</v>
      </c>
      <c r="IE76" s="23" t="s">
        <v>198</v>
      </c>
      <c r="IF76" s="23"/>
      <c r="IG76" s="23"/>
      <c r="IH76" s="23"/>
      <c r="II76" s="23"/>
    </row>
    <row r="77" spans="1:243" s="22" customFormat="1" ht="129" customHeight="1">
      <c r="A77" s="63">
        <v>10.08</v>
      </c>
      <c r="B77" s="60" t="s">
        <v>193</v>
      </c>
      <c r="C77" s="39" t="s">
        <v>145</v>
      </c>
      <c r="D77" s="61">
        <v>107</v>
      </c>
      <c r="E77" s="62" t="s">
        <v>198</v>
      </c>
      <c r="F77" s="63">
        <v>1358.48</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145357</v>
      </c>
      <c r="BB77" s="54">
        <f t="shared" si="2"/>
        <v>145357</v>
      </c>
      <c r="BC77" s="50" t="str">
        <f t="shared" si="3"/>
        <v>INR  One Lakh Forty Five Thousand Three Hundred &amp; Fifty Seven  Only</v>
      </c>
      <c r="IA77" s="22">
        <v>10.08</v>
      </c>
      <c r="IB77" s="22" t="s">
        <v>193</v>
      </c>
      <c r="IC77" s="22" t="s">
        <v>145</v>
      </c>
      <c r="ID77" s="22">
        <v>107</v>
      </c>
      <c r="IE77" s="23" t="s">
        <v>198</v>
      </c>
      <c r="IF77" s="23"/>
      <c r="IG77" s="23"/>
      <c r="IH77" s="23"/>
      <c r="II77" s="23"/>
    </row>
    <row r="78" spans="1:243" s="22" customFormat="1" ht="132" customHeight="1">
      <c r="A78" s="59">
        <v>10.09</v>
      </c>
      <c r="B78" s="60" t="s">
        <v>194</v>
      </c>
      <c r="C78" s="39" t="s">
        <v>146</v>
      </c>
      <c r="D78" s="61">
        <v>22</v>
      </c>
      <c r="E78" s="62" t="s">
        <v>89</v>
      </c>
      <c r="F78" s="63">
        <v>689.78</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15175</v>
      </c>
      <c r="BB78" s="54">
        <f>BA78+SUM(N78:AZ78)</f>
        <v>15175</v>
      </c>
      <c r="BC78" s="50" t="str">
        <f>SpellNumber(L78,BB78)</f>
        <v>INR  Fifteen Thousand One Hundred &amp; Seventy Five  Only</v>
      </c>
      <c r="IA78" s="22">
        <v>10.09</v>
      </c>
      <c r="IB78" s="22" t="s">
        <v>194</v>
      </c>
      <c r="IC78" s="22" t="s">
        <v>146</v>
      </c>
      <c r="ID78" s="22">
        <v>22</v>
      </c>
      <c r="IE78" s="23" t="s">
        <v>89</v>
      </c>
      <c r="IF78" s="23"/>
      <c r="IG78" s="23"/>
      <c r="IH78" s="23"/>
      <c r="II78" s="23"/>
    </row>
    <row r="79" spans="1:243" s="22" customFormat="1" ht="131.25" customHeight="1">
      <c r="A79" s="59">
        <v>10.1</v>
      </c>
      <c r="B79" s="60" t="s">
        <v>195</v>
      </c>
      <c r="C79" s="39" t="s">
        <v>147</v>
      </c>
      <c r="D79" s="61">
        <v>6</v>
      </c>
      <c r="E79" s="62" t="s">
        <v>156</v>
      </c>
      <c r="F79" s="63">
        <v>724.98</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4350</v>
      </c>
      <c r="BB79" s="54">
        <f>BA79+SUM(N79:AZ79)</f>
        <v>4350</v>
      </c>
      <c r="BC79" s="50" t="str">
        <f>SpellNumber(L79,BB79)</f>
        <v>INR  Four Thousand Three Hundred &amp; Fifty  Only</v>
      </c>
      <c r="IA79" s="22">
        <v>10.1</v>
      </c>
      <c r="IB79" s="22" t="s">
        <v>195</v>
      </c>
      <c r="IC79" s="22" t="s">
        <v>147</v>
      </c>
      <c r="ID79" s="22">
        <v>6</v>
      </c>
      <c r="IE79" s="23" t="s">
        <v>156</v>
      </c>
      <c r="IF79" s="23"/>
      <c r="IG79" s="23"/>
      <c r="IH79" s="23"/>
      <c r="II79" s="23"/>
    </row>
    <row r="80" spans="1:243" s="22" customFormat="1" ht="46.5" customHeight="1">
      <c r="A80" s="63">
        <v>10.11</v>
      </c>
      <c r="B80" s="60" t="s">
        <v>196</v>
      </c>
      <c r="C80" s="39" t="s">
        <v>148</v>
      </c>
      <c r="D80" s="61">
        <v>836.5</v>
      </c>
      <c r="E80" s="62" t="s">
        <v>89</v>
      </c>
      <c r="F80" s="63">
        <v>-70.14</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-58672</v>
      </c>
      <c r="BB80" s="54">
        <f>BA80+SUM(N80:AZ80)</f>
        <v>-58672</v>
      </c>
      <c r="BC80" s="50" t="str">
        <f>SpellNumber(L80,BB80)</f>
        <v>INR Minus  Fifty Eight Thousand Six Hundred &amp; Seventy Two  Only</v>
      </c>
      <c r="IA80" s="22">
        <v>10.11</v>
      </c>
      <c r="IB80" s="22" t="s">
        <v>196</v>
      </c>
      <c r="IC80" s="22" t="s">
        <v>148</v>
      </c>
      <c r="ID80" s="22">
        <v>836.5</v>
      </c>
      <c r="IE80" s="23" t="s">
        <v>89</v>
      </c>
      <c r="IF80" s="23"/>
      <c r="IG80" s="23"/>
      <c r="IH80" s="23"/>
      <c r="II80" s="23"/>
    </row>
    <row r="81" spans="1:55" ht="42.75">
      <c r="A81" s="25" t="s">
        <v>46</v>
      </c>
      <c r="B81" s="26"/>
      <c r="C81" s="27"/>
      <c r="D81" s="43"/>
      <c r="E81" s="43"/>
      <c r="F81" s="43"/>
      <c r="G81" s="43"/>
      <c r="H81" s="55"/>
      <c r="I81" s="55"/>
      <c r="J81" s="55"/>
      <c r="K81" s="55"/>
      <c r="L81" s="56"/>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57">
        <f>SUM(BA13:BA80)</f>
        <v>3269941</v>
      </c>
      <c r="BB81" s="58">
        <f>SUM(BB13:BB80)</f>
        <v>3269941</v>
      </c>
      <c r="BC81" s="50" t="str">
        <f>SpellNumber(L81,BB81)</f>
        <v>  Thirty Two Lakh Sixty Nine Thousand Nine Hundred &amp; Forty One  Only</v>
      </c>
    </row>
    <row r="82" spans="1:55" ht="36" customHeight="1">
      <c r="A82" s="26" t="s">
        <v>47</v>
      </c>
      <c r="B82" s="28"/>
      <c r="C82" s="29"/>
      <c r="D82" s="30"/>
      <c r="E82" s="44" t="s">
        <v>54</v>
      </c>
      <c r="F82" s="45"/>
      <c r="G82" s="31"/>
      <c r="H82" s="32"/>
      <c r="I82" s="32"/>
      <c r="J82" s="32"/>
      <c r="K82" s="33"/>
      <c r="L82" s="34"/>
      <c r="M82" s="35"/>
      <c r="N82" s="36"/>
      <c r="O82" s="22"/>
      <c r="P82" s="22"/>
      <c r="Q82" s="22"/>
      <c r="R82" s="22"/>
      <c r="S82" s="22"/>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7">
        <f>IF(ISBLANK(F82),0,IF(E82="Excess (+)",ROUND(BA81+(BA81*F82),2),IF(E82="Less (-)",ROUND(BA81+(BA81*F82*(-1)),2),IF(E82="At Par",BA81,0))))</f>
        <v>0</v>
      </c>
      <c r="BB82" s="38">
        <f>ROUND(BA82,0)</f>
        <v>0</v>
      </c>
      <c r="BC82" s="21" t="str">
        <f>SpellNumber($E$2,BB82)</f>
        <v>INR Zero Only</v>
      </c>
    </row>
    <row r="83" spans="1:55" ht="18">
      <c r="A83" s="25" t="s">
        <v>48</v>
      </c>
      <c r="B83" s="25"/>
      <c r="C83" s="67" t="str">
        <f>SpellNumber($E$2,BB82)</f>
        <v>INR Zero Only</v>
      </c>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row>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5" ht="15"/>
    <row r="166" ht="15"/>
    <row r="167" ht="15"/>
    <row r="168" ht="15"/>
    <row r="169" ht="15"/>
    <row r="170" ht="15"/>
    <row r="171" ht="15"/>
    <row r="172" ht="15"/>
    <row r="173" ht="15"/>
    <row r="174" ht="15"/>
    <row r="176" ht="15"/>
    <row r="177" ht="15"/>
    <row r="178" ht="15"/>
    <row r="179" ht="15"/>
    <row r="180" ht="15"/>
    <row r="182" ht="15"/>
    <row r="183" ht="15"/>
    <row r="184" ht="15"/>
    <row r="185" ht="15"/>
    <row r="186" ht="15"/>
    <row r="187" ht="15"/>
    <row r="188" ht="15"/>
    <row r="189" ht="15"/>
    <row r="191" ht="15"/>
    <row r="192" ht="15"/>
    <row r="193" ht="15"/>
    <row r="194" ht="15"/>
    <row r="195" ht="15"/>
    <row r="196" ht="15"/>
    <row r="197" ht="15"/>
    <row r="198" ht="15"/>
    <row r="199" ht="15"/>
    <row r="201" ht="15"/>
    <row r="202" ht="15"/>
    <row r="203" ht="15"/>
    <row r="204" ht="15"/>
    <row r="205" ht="15"/>
    <row r="206" ht="15"/>
    <row r="207" ht="15"/>
    <row r="208" ht="15"/>
    <row r="209" ht="15"/>
    <row r="210" ht="15"/>
    <row r="211" ht="15"/>
    <row r="212" ht="15"/>
    <row r="214" ht="15"/>
    <row r="215" ht="15"/>
    <row r="216" ht="15"/>
    <row r="217" ht="15"/>
    <row r="218" ht="15"/>
    <row r="219" ht="15"/>
    <row r="220" ht="15"/>
    <row r="221" ht="15"/>
    <row r="223" ht="15"/>
    <row r="224" ht="15"/>
    <row r="225" ht="15"/>
    <row r="226" ht="15"/>
    <row r="227" ht="15"/>
    <row r="228" ht="15"/>
    <row r="229" ht="15"/>
    <row r="230" ht="15"/>
    <row r="231" ht="15"/>
    <row r="232"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7" ht="15"/>
    <row r="258" ht="15"/>
    <row r="259" ht="15"/>
    <row r="260" ht="15"/>
    <row r="261" ht="15"/>
    <row r="262" ht="15"/>
    <row r="263" ht="15"/>
    <row r="264" ht="15"/>
    <row r="265" ht="15"/>
    <row r="266" ht="15"/>
    <row r="267" ht="15"/>
    <row r="268" ht="15"/>
    <row r="270" ht="15"/>
    <row r="271" ht="15"/>
    <row r="272" ht="15"/>
    <row r="273" ht="15"/>
    <row r="274" ht="15"/>
    <row r="275" ht="15"/>
    <row r="276" ht="15"/>
    <row r="277" ht="15"/>
    <row r="278" ht="15"/>
    <row r="279" ht="15"/>
    <row r="280" ht="15"/>
  </sheetData>
  <sheetProtection password="9E83" sheet="1"/>
  <autoFilter ref="A11:BC83"/>
  <mergeCells count="38">
    <mergeCell ref="D60:BC60"/>
    <mergeCell ref="D62:BC62"/>
    <mergeCell ref="D67:BC67"/>
    <mergeCell ref="D69:BC69"/>
    <mergeCell ref="D48:BC48"/>
    <mergeCell ref="D50:BC50"/>
    <mergeCell ref="D52:BC52"/>
    <mergeCell ref="D55:BC55"/>
    <mergeCell ref="D56:BC56"/>
    <mergeCell ref="D58:BC58"/>
    <mergeCell ref="D37:BC37"/>
    <mergeCell ref="D38:BC38"/>
    <mergeCell ref="D40:BC40"/>
    <mergeCell ref="D41:BC41"/>
    <mergeCell ref="D44:BC44"/>
    <mergeCell ref="D46:BC46"/>
    <mergeCell ref="D27:BC27"/>
    <mergeCell ref="D28:BC28"/>
    <mergeCell ref="D30:BC30"/>
    <mergeCell ref="D31:BC31"/>
    <mergeCell ref="D33:BC33"/>
    <mergeCell ref="D35:BC35"/>
    <mergeCell ref="D16:BC16"/>
    <mergeCell ref="D18:BC18"/>
    <mergeCell ref="D20:BC20"/>
    <mergeCell ref="D22:BC22"/>
    <mergeCell ref="D24:BC24"/>
    <mergeCell ref="D25:BC25"/>
    <mergeCell ref="A9:BC9"/>
    <mergeCell ref="C83:BC8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list" allowBlank="1" showErrorMessage="1" sqref="E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allowBlank="1" showErrorMessage="1" sqref="D13:D14 K15 D16 K17 D18 K19 D20 K21 D22 K23 D24:D25 K26 D27:D28 K29 D30:D31 K32 D33 K34 D35 K36 D37:D38 K39 D40:D41 K42:K43 D44 K45 D46 K47 D48 K49 D50 K51 D52 K53:K54 D55:D56 K57 D58 K59 D60 K61 D62 K63:K66 D67 K68 K70:K80 D6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29:H29 G32:H32 G34:H34 G36:H36 G39:H39 G42:H43 G45:H45 G47:H47 G49:H49 G51:H51 G53:H54 G57:H57 G59:H59 G61:H61 G63:H66 G68:H68 G70:H80">
      <formula1>0</formula1>
      <formula2>999999999999999</formula2>
    </dataValidation>
    <dataValidation allowBlank="1" showInputMessage="1" showErrorMessage="1" promptTitle="Addition / Deduction" prompt="Please Choose the correct One" sqref="J15 J17 J19 J21 J23 J26 J29 J32 J34 J36 J39 J42:J43 J45 J47 J49 J51 J53:J54 J57 J59 J61 J63:J66 J68 J70:J80">
      <formula1>0</formula1>
      <formula2>0</formula2>
    </dataValidation>
    <dataValidation type="list" showErrorMessage="1" sqref="I15 I17 I19 I21 I23 I26 I29 I32 I34 I36 I39 I42:I43 I45 I47 I49 I51 I53:I54 I57 I59 I61 I63:I66 I68 I70:I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29:O29 N32:O32 N34:O34 N36:O36 N39:O39 N42:O43 N45:O45 N47:O47 N49:O49 N51:O51 N53:O54 N57:O57 N59:O59 N61:O61 N63:O66 N68:O68 N70: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29 R32 R34 R36 R39 R42:R43 R45 R47 R49 R51 R53:R54 R57 R59 R61 R63:R66 R68 R70: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29 Q32 Q34 Q36 Q39 Q42:Q43 Q45 Q47 Q49 Q51 Q53:Q54 Q57 Q59 Q61 Q63:Q66 Q68 Q70:Q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29 M32 M34 M36 M39 M42:M43 M45 M47 M49 M51 M53:M54 M57 M59 M61 M63:M66 M68 M70:M8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 D23 D26 D29 D32 D34 D36 D39 D42:D43 D45 D47 D49 D51 D53:D54 D57 D59 D61 D63:D66 D68 D70:D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3 F26 F29 F32 F34 F36 F39 F42:F43 F45 F47 F49 F51 F53:F54 F57 F59 F61 F63:F66 F68 F70:F80">
      <formula1>0</formula1>
      <formula2>999999999999999</formula2>
    </dataValidation>
    <dataValidation type="list" allowBlank="1" showInputMessage="1" showErrorMessage="1" sqref="L77 L78 L13 L14 L15 L16 L17 L18 L19 L20 L21 L22 L23 L24 L25 L26 L27 L28 L29 L30 L31 L32 L33 L34 L35 L36 L37 L38 L39 L40 L41 L42 L43 L44 L45 L46 L47 L48 L49 L50 L51 L52 L53 L54 L55 L56 L57 L58 L59 L60 L61 L62 L63 L64 L65 L66 L67 L68 L69 L70 L71 L72 L73 L74 L75 L76 L80 L79">
      <formula1>"INR"</formula1>
    </dataValidation>
    <dataValidation allowBlank="1" showInputMessage="1" showErrorMessage="1" promptTitle="Itemcode/Make" prompt="Please enter text" sqref="C13:C80">
      <formula1>0</formula1>
      <formula2>0</formula2>
    </dataValidation>
    <dataValidation type="decimal" allowBlank="1" showInputMessage="1" showErrorMessage="1" errorTitle="Invalid Entry" error="Only Numeric Values are allowed. " sqref="A13:A8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2022-03-04T10:08:32Z</cp:lastPrinted>
  <dcterms:created xsi:type="dcterms:W3CDTF">2009-01-30T06:42:42Z</dcterms:created>
  <dcterms:modified xsi:type="dcterms:W3CDTF">2022-03-22T09:54:19Z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