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<sst xmlns="http://schemas.openxmlformats.org/spreadsheetml/2006/main" count="103" uniqueCount="51">
  <si>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</si>
  <si>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</si>
  <si>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</si>
  <si>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</si>
  <si>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</si>
  <si>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</si>
  <si>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</si>
  <si>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</si>
  <si>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</si>
  <si>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</si>
  <si>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</si>
  <si>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</si>
  <si>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</si>
  <si>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</si>
  <si>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</si>
  <si>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</si>
  <si>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</si>
  <si>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</si>
  <si>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</si>
  <si>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</si>
  <si>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</si>
  <si>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</si>
  <si>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</si>
  <si>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</si>
  <si>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</si>
  <si>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</si>
  <si>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</si>
  <si>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</si>
  <si>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</si>
  <si>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</si>
  <si>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</si>
  <si>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</si>
  <si>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</si>
  <si>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</si>
  <si>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</si>
  <si>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</si>
  <si>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</si>
  <si>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</si>
  <si>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</si>
  <si>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</si>
  <si>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</si>
  <si>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</si>
  <si>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</si>
  <si>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</si>
  <si>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</si>
  <si>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</si>
  <si>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Name of Work: P/F Vertical venition blind on window in G.F. and F.F. in Pre Engineered building block-C</t>
  </si>
  <si>
    <t>Contract No:  43/C/D3/2021-22</t>
  </si>
  <si>
    <t>MINOR CIVIL MAINTENANCE WORK:</t>
  </si>
  <si>
    <t xml:space="preserve">Providing and fixing vertical venition blinds vista make dust  guard (classic/select)or equivalent.
100 mm wide on windows.
</t>
  </si>
  <si>
    <t>Sqm</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</si>
</sst>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1"/>
      <color indexed="31"/>
      <name val="Arial"/>
      <family val="2"/>
    </font>
    <font>
      <b/>
      <sz val="11"/>
      <color indexed="16"/>
      <name val="Arial"/>
      <family val="2"/>
    </font>
    <font>
      <b/>
      <sz val="9"/>
      <color indexed="8"/>
      <name val="Tahoma"/>
      <family val="2"/>
    </font>
    <font>
      <sz val="9"/>
      <color indexed="8"/>
      <name val="Tahoma"/>
      <family val="2"/>
    </font>
    <font>
      <b/>
      <sz val="16"/>
      <color indexed="8"/>
      <name val="Calibri"/>
      <family val="2"/>
    </font>
    <font>
      <b/>
      <sz val="11"/>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4" fillId="0" borderId="12" xfId="56" applyNumberFormat="1" applyFont="1" applyFill="1" applyBorder="1" applyAlignment="1" applyProtection="1">
      <alignment vertical="top"/>
      <protection/>
    </xf>
    <xf numFmtId="0" fontId="14"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4" fillId="0" borderId="0" xfId="56" applyNumberFormat="1" applyFont="1" applyFill="1" applyAlignment="1" applyProtection="1">
      <alignment vertical="top"/>
      <protection/>
    </xf>
    <xf numFmtId="0" fontId="54"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4" fillId="0" borderId="16" xfId="59" applyNumberFormat="1" applyFont="1" applyFill="1" applyBorder="1" applyAlignment="1">
      <alignment horizontal="justify" vertical="top" wrapText="1"/>
      <protection/>
    </xf>
    <xf numFmtId="0" fontId="54" fillId="0" borderId="15" xfId="0" applyFont="1" applyFill="1" applyBorder="1" applyAlignment="1">
      <alignment horizontal="left" vertical="top"/>
    </xf>
    <xf numFmtId="0" fontId="54" fillId="0" borderId="15" xfId="0" applyFont="1" applyFill="1" applyBorder="1" applyAlignment="1">
      <alignment horizontal="justify" vertical="top" wrapText="1"/>
    </xf>
    <xf numFmtId="10" fontId="15" fillId="33" borderId="24"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vertical="top" wrapText="1"/>
      <protection/>
    </xf>
    <xf numFmtId="0" fontId="37" fillId="0" borderId="15" xfId="0" applyFont="1" applyFill="1" applyBorder="1" applyAlignment="1">
      <alignment horizontal="left" vertical="top"/>
    </xf>
    <xf numFmtId="0" fontId="37" fillId="0" borderId="15" xfId="0" applyFont="1" applyFill="1" applyBorder="1" applyAlignment="1">
      <alignment horizontal="right" vertical="top"/>
    </xf>
    <xf numFmtId="0" fontId="12" fillId="0" borderId="22" xfId="59" applyNumberFormat="1" applyFont="1" applyFill="1" applyBorder="1" applyAlignment="1">
      <alignment vertical="top"/>
      <protection/>
    </xf>
    <xf numFmtId="2" fontId="12" fillId="0" borderId="15" xfId="59" applyNumberFormat="1" applyFont="1" applyFill="1" applyBorder="1" applyAlignment="1">
      <alignment vertical="top"/>
      <protection/>
    </xf>
    <xf numFmtId="0" fontId="12" fillId="0" borderId="24" xfId="59" applyNumberFormat="1" applyFont="1" applyFill="1" applyBorder="1" applyAlignment="1" applyProtection="1">
      <alignment vertical="center" wrapText="1"/>
      <protection locked="0"/>
    </xf>
    <xf numFmtId="0" fontId="15" fillId="33" borderId="24" xfId="59" applyNumberFormat="1" applyFont="1" applyFill="1" applyBorder="1" applyAlignment="1" applyProtection="1">
      <alignment vertical="center" wrapText="1"/>
      <protection locked="0"/>
    </xf>
    <xf numFmtId="0" fontId="12" fillId="0" borderId="11" xfId="59" applyNumberFormat="1" applyFont="1" applyFill="1" applyBorder="1" applyAlignment="1" applyProtection="1">
      <alignment vertical="center" wrapText="1"/>
      <protection/>
    </xf>
    <xf numFmtId="2" fontId="19" fillId="0" borderId="19" xfId="59" applyNumberFormat="1" applyFont="1" applyFill="1" applyBorder="1" applyAlignment="1">
      <alignment vertical="top"/>
      <protection/>
    </xf>
    <xf numFmtId="2" fontId="12" fillId="0" borderId="0" xfId="59" applyNumberFormat="1" applyFont="1" applyFill="1" applyBorder="1" applyAlignment="1">
      <alignment horizontal="right" vertical="top"/>
      <protection/>
    </xf>
    <xf numFmtId="0" fontId="4" fillId="0" borderId="0" xfId="56" applyNumberFormat="1" applyFont="1" applyFill="1" applyAlignment="1">
      <alignment vertical="top" wrapText="1"/>
      <protection/>
    </xf>
    <xf numFmtId="0" fontId="54" fillId="0" borderId="15" xfId="0" applyFont="1" applyFill="1" applyBorder="1" applyAlignment="1">
      <alignment horizontal="center" vertical="top" wrapText="1"/>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12" fillId="0" borderId="13" xfId="59" applyNumberFormat="1" applyFont="1" applyFill="1" applyBorder="1" applyAlignment="1">
      <alignment horizontal="center" vertical="top" wrapText="1"/>
      <protection/>
    </xf>
    <xf numFmtId="0" fontId="12" fillId="0" borderId="19"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18" fillId="0" borderId="0" xfId="0" applyFont="1" applyBorder="1" applyAlignment="1">
      <alignment horizontal="center" vertical="center"/>
    </xf>
    <xf numFmtId="0" fontId="0" fillId="0" borderId="0" xfId="0" applyAlignment="1">
      <alignment/>
    </xf>
    <xf numFmtId="0" fontId="54" fillId="0" borderId="15" xfId="0" applyFont="1" applyFill="1" applyBorder="1" applyAlignment="1">
      <alignment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view="pageBreakPreview" zoomScaleNormal="85" zoomScaleSheetLayoutView="100" zoomScalePageLayoutView="0" workbookViewId="0" topLeftCell="A11">
      <selection activeCell="F15" sqref="F15"/>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2" t="str">
        <f>B2&amp;" BoQ"</f>
        <v>Percentage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3" t="s">
        <v>42</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75" customHeight="1">
      <c r="A5" s="73" t="s">
        <v>46</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75" customHeight="1">
      <c r="A6" s="73" t="s">
        <v>47</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72" customHeight="1">
      <c r="A8" s="11" t="s">
        <v>39</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75" t="s">
        <v>44</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8</v>
      </c>
      <c r="B10" s="16" t="s">
        <v>9</v>
      </c>
      <c r="C10" s="16" t="s">
        <v>9</v>
      </c>
      <c r="D10" s="16" t="s">
        <v>8</v>
      </c>
      <c r="E10" s="16" t="s">
        <v>45</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4">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7</v>
      </c>
      <c r="BB12" s="40">
        <v>54</v>
      </c>
      <c r="BC12" s="16">
        <v>8</v>
      </c>
      <c r="IE12" s="18"/>
      <c r="IF12" s="18"/>
      <c r="IG12" s="18"/>
      <c r="IH12" s="18"/>
      <c r="II12" s="18"/>
    </row>
    <row r="13" spans="1:243" s="21" customFormat="1" ht="18" customHeight="1">
      <c r="A13" s="51">
        <v>1</v>
      </c>
      <c r="B13" s="52" t="s">
        <v>48</v>
      </c>
      <c r="C13" s="32"/>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48</v>
      </c>
      <c r="IE13" s="22"/>
      <c r="IF13" s="22"/>
      <c r="IG13" s="22"/>
      <c r="IH13" s="22"/>
      <c r="II13" s="22"/>
    </row>
    <row r="14" spans="1:243" s="21" customFormat="1" ht="54" customHeight="1">
      <c r="A14" s="56">
        <v>1.01</v>
      </c>
      <c r="B14" s="52" t="s">
        <v>49</v>
      </c>
      <c r="C14" s="57"/>
      <c r="D14" s="32">
        <v>85</v>
      </c>
      <c r="E14" s="66" t="s">
        <v>50</v>
      </c>
      <c r="F14" s="78">
        <v>1648.05</v>
      </c>
      <c r="G14" s="41"/>
      <c r="H14" s="35"/>
      <c r="I14" s="36" t="s">
        <v>33</v>
      </c>
      <c r="J14" s="37">
        <f>IF(I14="Less(-)",-1,1)</f>
        <v>1</v>
      </c>
      <c r="K14" s="35" t="s">
        <v>34</v>
      </c>
      <c r="L14" s="35" t="s">
        <v>4</v>
      </c>
      <c r="M14" s="38"/>
      <c r="N14" s="46"/>
      <c r="O14" s="46"/>
      <c r="P14" s="47"/>
      <c r="Q14" s="46"/>
      <c r="R14" s="46"/>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9">
        <f>total_amount_ba($B$2,$D$2,D14,F14,J14,K14,M14)</f>
        <v>140084.25</v>
      </c>
      <c r="BB14" s="48">
        <f>BA14+SUM(N14:AZ14)</f>
        <v>140084.25</v>
      </c>
      <c r="BC14" s="50" t="str">
        <f>SpellNumber(L14,BB14)</f>
        <v>INR  One Lakh Forty Thousand  &amp;Eighty Four  and Paise Twenty Five Only</v>
      </c>
      <c r="IA14" s="21">
        <v>1.01</v>
      </c>
      <c r="IB14" s="65" t="s">
        <v>49</v>
      </c>
      <c r="ID14" s="21">
        <v>85</v>
      </c>
      <c r="IE14" s="22" t="s">
        <v>50</v>
      </c>
      <c r="IF14" s="22"/>
      <c r="IG14" s="22"/>
      <c r="IH14" s="22"/>
      <c r="II14" s="22"/>
    </row>
    <row r="15" spans="1:55" ht="33.75" customHeight="1">
      <c r="A15" s="42" t="s">
        <v>35</v>
      </c>
      <c r="B15" s="43"/>
      <c r="C15" s="44"/>
      <c r="D15" s="54"/>
      <c r="E15" s="54"/>
      <c r="F15" s="54"/>
      <c r="G15" s="33"/>
      <c r="H15" s="58"/>
      <c r="I15" s="58"/>
      <c r="J15" s="58"/>
      <c r="K15" s="58"/>
      <c r="L15" s="45"/>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59">
        <f>SUM(BA13:BA14)</f>
        <v>140084.25</v>
      </c>
      <c r="BB15" s="59">
        <f>SUM(BB13:BB14)</f>
        <v>140084.25</v>
      </c>
      <c r="BC15" s="50" t="str">
        <f>SpellNumber($E$2,BB15)</f>
        <v>INR  One Lakh Forty Thousand  &amp;Eighty Four  and Paise Twenty Five Only</v>
      </c>
    </row>
    <row r="16" spans="1:55" ht="46.5" customHeight="1">
      <c r="A16" s="24" t="s">
        <v>36</v>
      </c>
      <c r="B16" s="25"/>
      <c r="C16" s="26"/>
      <c r="D16" s="60"/>
      <c r="E16" s="61" t="s">
        <v>43</v>
      </c>
      <c r="F16" s="53"/>
      <c r="G16" s="27"/>
      <c r="H16" s="28"/>
      <c r="I16" s="28"/>
      <c r="J16" s="28"/>
      <c r="K16" s="29"/>
      <c r="L16" s="30"/>
      <c r="M16" s="62"/>
      <c r="N16" s="31"/>
      <c r="O16" s="21"/>
      <c r="P16" s="21"/>
      <c r="Q16" s="21"/>
      <c r="R16" s="21"/>
      <c r="S16" s="2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63">
        <f>IF(ISBLANK(F16),0,IF(E16="Excess (+)",ROUND(BA15+(BA15*F16),2),IF(E16="Less (-)",ROUND(BA15+(BA15*F16*(-1)),2),IF(E16="At Par",BA15,0))))</f>
        <v>0</v>
      </c>
      <c r="BB16" s="64">
        <f>ROUND(BA16,0)</f>
        <v>0</v>
      </c>
      <c r="BC16" s="55" t="str">
        <f>SpellNumber($E$2,BB16)</f>
        <v>INR Zero Only</v>
      </c>
    </row>
    <row r="17" spans="1:55" ht="45.75" customHeight="1">
      <c r="A17" s="23" t="s">
        <v>37</v>
      </c>
      <c r="B17" s="23"/>
      <c r="C17" s="70" t="str">
        <f>SpellNumber($E$2,BB16)</f>
        <v>INR Zero Only</v>
      </c>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1"/>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sheetData>
  <sheetProtection password="8F23" sheet="1"/>
  <mergeCells count="9">
    <mergeCell ref="D13:BC13"/>
    <mergeCell ref="B8:BC8"/>
    <mergeCell ref="C17:BC17"/>
    <mergeCell ref="A1:L1"/>
    <mergeCell ref="A4:BC4"/>
    <mergeCell ref="A5:BC5"/>
    <mergeCell ref="A6:BC6"/>
    <mergeCell ref="A7:BC7"/>
    <mergeCell ref="A9:BC9"/>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E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IF(#REF!&lt;&gt;"Select",99.9,0)</formula2>
    </dataValidation>
    <dataValidation allowBlank="1" showInputMessage="1" showErrorMessage="1" promptTitle="Units" prompt="Please enter Units in text" sqref="D14:E14">
      <formula1>0</formula1>
      <formula2>0</formula2>
    </dataValidation>
    <dataValidation type="decimal" allowBlank="1" showInputMessage="1" showErrorMessage="1" promptTitle="Quantity" prompt="Please enter the Quantity for this item. " errorTitle="Invalid Entry" error="Only Numeric Values are allowed. " sqref="F14">
      <formula1>0</formula1>
      <formula2>999999999999999</formula2>
    </dataValidation>
    <dataValidation type="list" allowBlank="1" showErrorMessage="1" sqref="K14 D13">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4:H14">
      <formula1>0</formula1>
      <formula2>999999999999999</formula2>
    </dataValidation>
    <dataValidation allowBlank="1" showInputMessage="1" showErrorMessage="1" promptTitle="Addition / Deduction" prompt="Please Choose the correct One" sqref="J14">
      <formula1>0</formula1>
      <formula2>0</formula2>
    </dataValidation>
    <dataValidation type="list" showErrorMessage="1" sqref="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4">
      <formula1>0</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H16" sqref="H16"/>
    </sheetView>
  </sheetViews>
  <sheetFormatPr defaultColWidth="9.140625" defaultRowHeight="15"/>
  <sheetData>
    <row r="6" spans="5:11" ht="14.25">
      <c r="E6" s="76" t="s">
        <v>38</v>
      </c>
      <c r="F6" s="76"/>
      <c r="G6" s="76"/>
      <c r="H6" s="76"/>
      <c r="I6" s="76"/>
      <c r="J6" s="76"/>
      <c r="K6" s="76"/>
    </row>
    <row r="7" spans="5:11" ht="14.25">
      <c r="E7" s="77"/>
      <c r="F7" s="77"/>
      <c r="G7" s="77"/>
      <c r="H7" s="77"/>
      <c r="I7" s="77"/>
      <c r="J7" s="77"/>
      <c r="K7" s="77"/>
    </row>
    <row r="8" spans="5:11" ht="14.25">
      <c r="E8" s="77"/>
      <c r="F8" s="77"/>
      <c r="G8" s="77"/>
      <c r="H8" s="77"/>
      <c r="I8" s="77"/>
      <c r="J8" s="77"/>
      <c r="K8" s="77"/>
    </row>
    <row r="9" spans="5:11" ht="14.25">
      <c r="E9" s="77"/>
      <c r="F9" s="77"/>
      <c r="G9" s="77"/>
      <c r="H9" s="77"/>
      <c r="I9" s="77"/>
      <c r="J9" s="77"/>
      <c r="K9" s="77"/>
    </row>
    <row r="10" spans="5:11" ht="14.25">
      <c r="E10" s="77"/>
      <c r="F10" s="77"/>
      <c r="G10" s="77"/>
      <c r="H10" s="77"/>
      <c r="I10" s="77"/>
      <c r="J10" s="77"/>
      <c r="K10" s="77"/>
    </row>
    <row r="11" spans="5:11" ht="14.25">
      <c r="E11" s="77"/>
      <c r="F11" s="77"/>
      <c r="G11" s="77"/>
      <c r="H11" s="77"/>
      <c r="I11" s="77"/>
      <c r="J11" s="77"/>
      <c r="K11" s="77"/>
    </row>
    <row r="12" spans="5:11" ht="14.25">
      <c r="E12" s="77"/>
      <c r="F12" s="77"/>
      <c r="G12" s="77"/>
      <c r="H12" s="77"/>
      <c r="I12" s="77"/>
      <c r="J12" s="77"/>
      <c r="K12" s="77"/>
    </row>
    <row r="13" spans="5:11" ht="14.25">
      <c r="E13" s="77"/>
      <c r="F13" s="77"/>
      <c r="G13" s="77"/>
      <c r="H13" s="77"/>
      <c r="I13" s="77"/>
      <c r="J13" s="77"/>
      <c r="K13" s="77"/>
    </row>
    <row r="14" spans="5:11" ht="14.2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2022-03-24T06:23:05Z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