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<sst xmlns="http://schemas.openxmlformats.org/spreadsheetml/2006/main" count="1338" uniqueCount="425">
  <si>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</si>
  <si>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</si>
  <si>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</si>
  <si>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</si>
  <si>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</si>
  <si>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</si>
  <si>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</si>
  <si>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</si>
  <si>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</si>
  <si>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</si>
  <si>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</si>
  <si>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</si>
  <si>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</si>
  <si>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</si>
  <si>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</si>
  <si>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</si>
  <si>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</si>
  <si>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</si>
  <si>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</si>
  <si>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</si>
  <si>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</si>
  <si>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</si>
  <si>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</si>
  <si>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</si>
  <si>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</si>
  <si>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</si>
  <si>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</si>
  <si>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</si>
  <si>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</si>
  <si>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</si>
  <si>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</si>
  <si>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</si>
  <si>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</si>
  <si>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</si>
  <si>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</si>
  <si>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</si>
  <si>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</si>
  <si>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</si>
  <si>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</si>
  <si>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</si>
  <si>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</si>
  <si>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</si>
  <si>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</si>
  <si>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</si>
  <si>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</si>
  <si>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</si>
  <si>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</si>
  <si>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</si>
  <si>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</si>
  <si>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</si>
  <si>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</si>
  <si>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</si>
  <si>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</si>
  <si>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</si>
  <si>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</si>
  <si>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</si>
  <si>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</si>
  <si>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</si>
  <si>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</si>
  <si>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</si>
  <si>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</si>
  <si>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</si>
  <si>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</si>
  <si>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</si>
  <si>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</si>
  <si>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</si>
  <si>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</si>
  <si>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</si>
  <si>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</si>
  <si>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</si>
  <si>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</si>
  <si>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</si>
  <si>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</si>
  <si>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</si>
  <si>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</si>
  <si>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</si>
  <si>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</si>
  <si>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</si>
  <si>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WOOD AND PVC WORK</t>
  </si>
  <si>
    <t>Painting with synthetic enamel paint of approved brand and manufacture to give an even shade :</t>
  </si>
  <si>
    <t>Two or more coats on new work</t>
  </si>
  <si>
    <t>MINOR CIVIL MAINTENANCE WORK:</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</si>
  <si>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</si>
  <si>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</si>
  <si>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</si>
  <si>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</si>
  <si>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</si>
  <si>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</si>
  <si>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</si>
  <si>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</si>
  <si>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</si>
  <si>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</si>
  <si>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</si>
  <si>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</si>
  <si>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</si>
  <si>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</si>
  <si>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</si>
  <si>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</si>
  <si>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</si>
  <si>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</si>
  <si>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</si>
  <si>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</si>
  <si>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</si>
  <si>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</si>
  <si>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</si>
  <si>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</si>
  <si>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</si>
  <si>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</si>
  <si>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</si>
  <si>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</si>
  <si>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</si>
  <si>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</si>
  <si>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</si>
  <si>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</si>
  <si>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</si>
  <si>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</si>
  <si>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</si>
  <si>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</si>
  <si>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</si>
  <si>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</si>
  <si>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</si>
  <si>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</si>
  <si>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</si>
  <si>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</si>
  <si>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</si>
  <si>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</si>
  <si>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</si>
  <si>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</si>
  <si>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</si>
  <si>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</si>
  <si>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</si>
  <si>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</si>
  <si>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</si>
  <si>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</si>
  <si>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</si>
  <si>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</si>
  <si>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</si>
  <si>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</si>
  <si>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</si>
  <si>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</si>
  <si>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</si>
  <si>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</si>
  <si>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</si>
  <si>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</si>
  <si>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</si>
  <si>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</si>
  <si>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</si>
  <si>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</si>
  <si>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</si>
  <si>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</si>
  <si>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</si>
  <si>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</si>
  <si>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</si>
  <si>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</si>
  <si>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</si>
  <si>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</si>
  <si>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</si>
  <si>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</si>
  <si>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</si>
  <si>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</si>
  <si>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</si>
  <si>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</si>
  <si>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</si>
  <si>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</si>
  <si>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</si>
  <si>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</si>
  <si>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</si>
  <si>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</si>
  <si>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</si>
  <si>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</si>
  <si>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</si>
  <si>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</si>
  <si>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</si>
  <si>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</si>
  <si>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</si>
  <si>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</si>
  <si>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</si>
  <si>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</si>
  <si>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</si>
  <si>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</si>
  <si>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</si>
  <si>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</si>
  <si>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</si>
  <si>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</si>
  <si>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</si>
  <si>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</si>
  <si>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</si>
  <si>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</si>
  <si>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</si>
  <si>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</si>
  <si>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</si>
  <si>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</si>
  <si>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</si>
  <si>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</si>
  <si>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</si>
  <si>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</si>
  <si>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</si>
  <si>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</si>
  <si>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</si>
  <si>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soil, waste and vent pipes :</t>
  </si>
  <si>
    <t>100 mm dia</t>
  </si>
  <si>
    <t>Providing and fixing single equal plain junction of required degree with access door, insertion rubber washer 3 mm thick, bolts and nuts complete.</t>
  </si>
  <si>
    <t>100x100x100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</si>
  <si>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</si>
  <si>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</si>
  <si>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</si>
  <si>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</si>
  <si>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</si>
  <si>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Each</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</si>
  <si>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</si>
  <si>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</si>
  <si>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</si>
  <si>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</si>
  <si>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</si>
  <si>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</si>
  <si>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</si>
  <si>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</si>
  <si>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</si>
  <si>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</si>
  <si>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</si>
  <si>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</si>
  <si>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</si>
  <si>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</si>
  <si>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</si>
  <si>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</si>
  <si>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Lintels, beams, plinth beams, girders, bressumers and cantilevers</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</si>
  <si>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</si>
  <si>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above plinth level upto floor V level</t>
  </si>
  <si>
    <t>Concrete of M25 grade with minimum cement content of 330 kg/cum</t>
  </si>
  <si>
    <t xml:space="preserve">Add for using extra cement in the items of design mix over and above the specified cement content therein. </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</si>
  <si>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</si>
  <si>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</si>
  <si>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</si>
  <si>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</si>
  <si>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</si>
  <si>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300x10 mm</t>
  </si>
  <si>
    <t>Providing and fixing fire resistant door frame of section 143 x 57 mm having built in rebate made out of 16 SWG G.I. sheet (zinc coating not less than 120 gm/sqm) duly filled with vermuculite based concrete mix, suitable for mounting 60 minutes fire rated door shutters. The frame is fitted with intumuscent fire seal strip of size 10x4 mm (minimum) alround the frame and fixing with dash fastener of approved size and make, including applying a coat of approved brand fire resistant primer etc. complete as per direction of Engineer-in-charge (Dash fastener to be paid for separately).</t>
  </si>
  <si>
    <t>Providing and fixing 50 mm thick glazed fire resistant door shutters of 60 minutes fire rating conforming to IS:3614 (Part-II), tested and certified as per laboratory approved by Engineer-in-charge, with suitable mounting on door frame, consisting of vertical styles, lock rail, top rail 100 mm wide, bottom rail 200 mm wide, made out of 16 SWG G.I.sheet (zinc coating not less than 120 gm/m2) duly filled FR insulation material and fixing with necessary stainless steel ball bearing hinges of approved make, including applying a coat of approved fire resistant primer etc. all complete as per direction of Engineer-in-charge (panneling to be paid for separately).</t>
  </si>
  <si>
    <t>Providing and fixing glazing in fire resistant door shutters, fixed panels &amp; partitions etc., with G.I. beading made out of 1.6 mm thick G.I. sheet (zinc coating not less than 120 gm/m²) of size 20 x 33 mm screwed with M4 x 38 mm SS screws at distance 75 mm from the edges and 150 mm c/c , including applying a coat of approved fire resistant primer/powder coating of not less than 30 micron on G.I. beading, &amp; special ceramic tape of 5 x 20 mm size etc complete in all respect as per NBC 2016, IS 16231 (Part 3):2016  and as per direction of Engineer-in-charge with glass of required thickness having 60 minutes of fire resistance both integrity &amp; radiation control (EW60) and minimum 20 minutes of insulation (EI20). The manufacturer have to give test report/certification of fire glass and the glass should have the stamp showing the value of E, EW &amp; EI. The glass shall be tested in approved NABL accredited lab or by any other accreditation body which operates in accordance with ISO/IEC 17011 and accredits labs as per ISO/IEC 17025 for testing and calibration scopes shall be eligible. The maximum glazing size shall not be more than 1100x2200 mm (w x h) or 2.42 sqm.</t>
  </si>
  <si>
    <t>Providing and fixing panic bar / latch (Double point) fitted with a single body, Trim Latch &amp; Lock on back side of the Panic Latch of reputed brand and manufacture to be approved by the Engineer- in- charge, all complete.</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</si>
  <si>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</si>
  <si>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</si>
  <si>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</si>
  <si>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</si>
  <si>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</si>
  <si>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</si>
  <si>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</si>
  <si>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</si>
  <si>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</si>
  <si>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Providing and fixing glass /PVC strips in joints of terrazo/ cement concrete floors.</t>
  </si>
  <si>
    <t>40 mm wide and 4 mm thick</t>
  </si>
  <si>
    <t>Providing gola 75x75 mm in cement concrete 1:2:4 (1 cement : 2 coarse sand : 4 stone aggregate 10 mm and down gauge), including finishing with cement mortar 1:3 (1 cement : 3 fine sand) as per standard design :</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</si>
  <si>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</si>
  <si>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</si>
  <si>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</si>
  <si>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</si>
  <si>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</si>
  <si>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Gutter (600 mm over all girth)</t>
  </si>
  <si>
    <t>12 mm cement plaster of mix :</t>
  </si>
  <si>
    <t>Pointing on brick work or brick flooring with cement mortar 1:3 (1 cement : 3 fine sand):</t>
  </si>
  <si>
    <t>Flush / Ruled/ Struck or weathered pointing</t>
  </si>
  <si>
    <t>Hacking of CC flooring including cleaning for surface etc. complete as per direction of the Engineer-in-Charge.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</si>
  <si>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</si>
  <si>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</si>
  <si>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</si>
  <si>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</si>
  <si>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Extra for dismantling trusses, rafters, purlins etc. of steel work for every additional height of one metre or part thereof beyond 5 metres.</t>
  </si>
  <si>
    <t>Dismantling roofing including ridges, hips, valleys and gutters etc., and stacking the material within 50 metres lead of:</t>
  </si>
  <si>
    <t>G.S. Sheet</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</si>
  <si>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</si>
  <si>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</si>
  <si>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150 mm dia pipe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</si>
  <si>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</si>
  <si>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pipe as per IS: 1729</t>
  </si>
  <si>
    <t>Sand cast iron S&amp;S as per IS - 1729</t>
  </si>
  <si>
    <t>Providing and fixing C.P. brass long nose bib cock of approved quality conforming to IS standards and weighing not less than 810 gms.</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</si>
  <si>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</si>
  <si>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</si>
  <si>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</si>
  <si>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</si>
  <si>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up to haunches of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</si>
  <si>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</si>
  <si>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</si>
  <si>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</si>
  <si>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</si>
  <si>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</si>
  <si>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</si>
  <si>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</si>
  <si>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</si>
  <si>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</si>
  <si>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</si>
  <si>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</si>
  <si>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</si>
  <si>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</si>
  <si>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</si>
  <si>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</si>
  <si>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</si>
  <si>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</si>
  <si>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</si>
  <si>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</si>
  <si>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</si>
  <si>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Polyester powder coated minimum thickness 50 micron aluminium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</si>
  <si>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</si>
  <si>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</si>
  <si>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</si>
  <si>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erecting, maintaining and removing temporary protective screens made out of specified fabric with all necessary fixing arrangement to ensure that it remains in position for the work duration as required by the Engineer-in-charge.</t>
  </si>
  <si>
    <t>Wooven PVC cloth</t>
  </si>
  <si>
    <t xml:space="preserve">Providing and fixing on wall face unplasticised Rigid PVC rain water pipes conforming to IS : 13592 Type A, including jointing with seal ring conforming to IS : 5382, leaving 10 mm gap for thermal expansion, (i) Single socketed pipes. 200 mm diameter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</si>
  <si>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Coupler 200 mm.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</si>
  <si>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Shoe (Plain) 200 mm Shoe      </t>
  </si>
  <si>
    <t xml:space="preserve">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 200 mm      </t>
  </si>
  <si>
    <t xml:space="preserve">Supplying and fixing double skin insulated Roofing system comprising of Hi- Rib profiled external sheets manufactured out of 0.5mm TCT SMP coated galvalume steel ( 150 GSM Zinc aluminum alloy coating mass total of both side, AZ-150 as per as 1397 ) having 550 Mpa yield strength . The sheets shall have 1000.1020 mm cover width, 28-30mm high crests at 200-250 mm wide pan with special male / female using 3 small ribs. The inner sheets shall be 0.5mm Hi-Rib smp coated Galvalume hi- tensile steel in similar dimensions / size and fixed to the to the structure by means of corrosion protected self drilling, self tapping fasteners. The subgrits of size 50mm x 50mm x 50mm manufactured out of 1.6mm G.I. “z” shape would be fixed to inner sheeting face side at purlin location by means of Galvanized polymer coated self drilling, self tapping fasteners thru the crest. The outer sheets shall be fixed glass wool insulation of (24 kg – density) wrapped in black polythene shall be fixed in the cavity between two sheets. The sheets shall be supplied in custom lengths.  </t>
  </si>
  <si>
    <t xml:space="preserve">Supplying and fixing Plain ridge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</si>
  <si>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Crimping ridge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</si>
  <si>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Eave Gutter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</si>
  <si>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U flashing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</si>
  <si>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Gutter cap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</si>
  <si>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Recover the cost of precoated galvanised iron profile sheets which will received from dismantling of roofing.</t>
  </si>
  <si>
    <t>Recovery the cost of M.S angle, flats, bars, channels etc, which will receive from dismantling work.</t>
  </si>
  <si>
    <t xml:space="preserve">per 50kg cement </t>
  </si>
  <si>
    <t>quintal</t>
  </si>
  <si>
    <t>kg per metre height</t>
  </si>
  <si>
    <t>Rmt</t>
  </si>
  <si>
    <t>mt</t>
  </si>
  <si>
    <t>Name of Work:Civil work for housing of chamber E.M.I / E.M.C facility in TA-202 ( workshop-I).</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</si>
  <si>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</si>
  <si>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</si>
  <si>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</si>
  <si>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</si>
  <si>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</si>
  <si>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</si>
  <si>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</si>
  <si>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</si>
  <si>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</si>
  <si>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</si>
  <si>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</si>
  <si>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</si>
  <si>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</si>
  <si>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</si>
  <si>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</si>
  <si>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</si>
  <si>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</si>
  <si>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</si>
  <si>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</si>
  <si>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</si>
  <si>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</si>
  <si>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</si>
  <si>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</si>
  <si>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</si>
  <si>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</si>
  <si>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</si>
  <si>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</si>
  <si>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</si>
  <si>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</si>
  <si>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</si>
  <si>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</si>
  <si>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</si>
  <si>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</si>
  <si>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</si>
  <si>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</si>
  <si>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</si>
  <si>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</si>
  <si>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</si>
  <si>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</si>
  <si>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</si>
  <si>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</si>
  <si>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</si>
  <si>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</si>
  <si>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</si>
  <si>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</si>
  <si>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</si>
  <si>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</si>
  <si>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</si>
  <si>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</si>
  <si>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</si>
  <si>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</si>
  <si>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</si>
  <si>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</si>
  <si>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</si>
  <si>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</si>
  <si>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</si>
  <si>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</si>
  <si>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</si>
  <si>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</si>
  <si>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</si>
  <si>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</si>
  <si>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</si>
  <si>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</si>
  <si>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</si>
  <si>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</si>
  <si>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</si>
  <si>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</si>
  <si>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</si>
  <si>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</si>
  <si>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</si>
  <si>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</si>
  <si>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</si>
  <si>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</si>
  <si>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</si>
  <si>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</si>
  <si>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</si>
  <si>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</si>
  <si>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</si>
  <si>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</si>
  <si>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</si>
  <si>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</si>
  <si>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</si>
  <si>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</si>
  <si>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</si>
  <si>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</si>
  <si>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</si>
  <si>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</si>
  <si>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</si>
  <si>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</si>
  <si>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</si>
  <si>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</si>
  <si>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</si>
  <si>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</si>
  <si>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</si>
  <si>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</si>
  <si>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</si>
  <si>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</si>
  <si>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</si>
  <si>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</si>
  <si>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Contract No:   42/C/D2/2021-22/01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</si>
</sst>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7"/>
  <sheetViews>
    <sheetView showGridLines="0" zoomScale="85" zoomScaleNormal="85" zoomScalePageLayoutView="0" workbookViewId="0" topLeftCell="A1">
      <selection activeCell="BA213" sqref="BA21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324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424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182</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182</v>
      </c>
      <c r="IC13" s="22" t="s">
        <v>55</v>
      </c>
      <c r="IE13" s="23"/>
      <c r="IF13" s="23" t="s">
        <v>34</v>
      </c>
      <c r="IG13" s="23" t="s">
        <v>35</v>
      </c>
      <c r="IH13" s="23">
        <v>10</v>
      </c>
      <c r="II13" s="23" t="s">
        <v>36</v>
      </c>
    </row>
    <row r="14" spans="1:243" s="22" customFormat="1" ht="28.5">
      <c r="A14" s="66">
        <v>1.01</v>
      </c>
      <c r="B14" s="67" t="s">
        <v>183</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183</v>
      </c>
      <c r="IC14" s="22" t="s">
        <v>56</v>
      </c>
      <c r="IE14" s="23"/>
      <c r="IF14" s="23" t="s">
        <v>40</v>
      </c>
      <c r="IG14" s="23" t="s">
        <v>35</v>
      </c>
      <c r="IH14" s="23">
        <v>123.223</v>
      </c>
      <c r="II14" s="23" t="s">
        <v>37</v>
      </c>
    </row>
    <row r="15" spans="1:243" s="22" customFormat="1" ht="28.5">
      <c r="A15" s="66">
        <v>1.02</v>
      </c>
      <c r="B15" s="67" t="s">
        <v>209</v>
      </c>
      <c r="C15" s="39" t="s">
        <v>57</v>
      </c>
      <c r="D15" s="68">
        <v>16.2</v>
      </c>
      <c r="E15" s="69" t="s">
        <v>64</v>
      </c>
      <c r="F15" s="70">
        <v>162.91</v>
      </c>
      <c r="G15" s="40"/>
      <c r="H15" s="24"/>
      <c r="I15" s="47" t="s">
        <v>38</v>
      </c>
      <c r="J15" s="48">
        <f aca="true" t="shared" si="0" ref="J15:J3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31">ROUND(total_amount_ba($B$2,$D$2,D15,F15,J15,K15,M15),0)</f>
        <v>2639</v>
      </c>
      <c r="BB15" s="60">
        <f aca="true" t="shared" si="2" ref="BB15:BB31">BA15+SUM(N15:AZ15)</f>
        <v>2639</v>
      </c>
      <c r="BC15" s="56" t="str">
        <f aca="true" t="shared" si="3" ref="BC15:BC31">SpellNumber(L15,BB15)</f>
        <v>INR  Two Thousand Six Hundred &amp; Thirty Nine  Only</v>
      </c>
      <c r="IA15" s="22">
        <v>1.02</v>
      </c>
      <c r="IB15" s="22" t="s">
        <v>209</v>
      </c>
      <c r="IC15" s="22" t="s">
        <v>57</v>
      </c>
      <c r="ID15" s="22">
        <v>16.2</v>
      </c>
      <c r="IE15" s="23" t="s">
        <v>64</v>
      </c>
      <c r="IF15" s="23" t="s">
        <v>41</v>
      </c>
      <c r="IG15" s="23" t="s">
        <v>42</v>
      </c>
      <c r="IH15" s="23">
        <v>213</v>
      </c>
      <c r="II15" s="23" t="s">
        <v>37</v>
      </c>
    </row>
    <row r="16" spans="1:243" s="22" customFormat="1" ht="15.75">
      <c r="A16" s="66">
        <v>2</v>
      </c>
      <c r="B16" s="67" t="s">
        <v>210</v>
      </c>
      <c r="C16" s="39" t="s">
        <v>108</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210</v>
      </c>
      <c r="IC16" s="22" t="s">
        <v>108</v>
      </c>
      <c r="IE16" s="23"/>
      <c r="IF16" s="23"/>
      <c r="IG16" s="23"/>
      <c r="IH16" s="23"/>
      <c r="II16" s="23"/>
    </row>
    <row r="17" spans="1:243" s="22" customFormat="1" ht="156.75">
      <c r="A17" s="66">
        <v>2.01</v>
      </c>
      <c r="B17" s="67" t="s">
        <v>211</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211</v>
      </c>
      <c r="IC17" s="22" t="s">
        <v>58</v>
      </c>
      <c r="IE17" s="23"/>
      <c r="IF17" s="23"/>
      <c r="IG17" s="23"/>
      <c r="IH17" s="23"/>
      <c r="II17" s="23"/>
    </row>
    <row r="18" spans="1:243" s="22" customFormat="1" ht="28.5">
      <c r="A18" s="66">
        <v>2.02</v>
      </c>
      <c r="B18" s="67" t="s">
        <v>212</v>
      </c>
      <c r="C18" s="39" t="s">
        <v>109</v>
      </c>
      <c r="D18" s="68">
        <v>27</v>
      </c>
      <c r="E18" s="69" t="s">
        <v>64</v>
      </c>
      <c r="F18" s="70">
        <v>221.21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5973</v>
      </c>
      <c r="BB18" s="60">
        <f t="shared" si="2"/>
        <v>5973</v>
      </c>
      <c r="BC18" s="56" t="str">
        <f t="shared" si="3"/>
        <v>INR  Five Thousand Nine Hundred &amp; Seventy Three  Only</v>
      </c>
      <c r="IA18" s="22">
        <v>2.02</v>
      </c>
      <c r="IB18" s="22" t="s">
        <v>212</v>
      </c>
      <c r="IC18" s="22" t="s">
        <v>109</v>
      </c>
      <c r="ID18" s="22">
        <v>27</v>
      </c>
      <c r="IE18" s="23" t="s">
        <v>64</v>
      </c>
      <c r="IF18" s="23"/>
      <c r="IG18" s="23"/>
      <c r="IH18" s="23"/>
      <c r="II18" s="23"/>
    </row>
    <row r="19" spans="1:243" s="22" customFormat="1" ht="171">
      <c r="A19" s="66">
        <v>2.03</v>
      </c>
      <c r="B19" s="67" t="s">
        <v>213</v>
      </c>
      <c r="C19" s="39" t="s">
        <v>110</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213</v>
      </c>
      <c r="IC19" s="22" t="s">
        <v>110</v>
      </c>
      <c r="IE19" s="23"/>
      <c r="IF19" s="23"/>
      <c r="IG19" s="23"/>
      <c r="IH19" s="23"/>
      <c r="II19" s="23"/>
    </row>
    <row r="20" spans="1:243" s="22" customFormat="1" ht="30.75" customHeight="1">
      <c r="A20" s="66">
        <v>2.04</v>
      </c>
      <c r="B20" s="67" t="s">
        <v>214</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2.04</v>
      </c>
      <c r="IB20" s="22" t="s">
        <v>214</v>
      </c>
      <c r="IC20" s="22" t="s">
        <v>59</v>
      </c>
      <c r="IE20" s="23"/>
      <c r="IF20" s="23" t="s">
        <v>34</v>
      </c>
      <c r="IG20" s="23" t="s">
        <v>43</v>
      </c>
      <c r="IH20" s="23">
        <v>10</v>
      </c>
      <c r="II20" s="23" t="s">
        <v>37</v>
      </c>
    </row>
    <row r="21" spans="1:243" s="22" customFormat="1" ht="30" customHeight="1">
      <c r="A21" s="66">
        <v>2.05</v>
      </c>
      <c r="B21" s="67" t="s">
        <v>215</v>
      </c>
      <c r="C21" s="39" t="s">
        <v>111</v>
      </c>
      <c r="D21" s="68">
        <v>16</v>
      </c>
      <c r="E21" s="69" t="s">
        <v>74</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5109</v>
      </c>
      <c r="BB21" s="60">
        <f t="shared" si="2"/>
        <v>5109</v>
      </c>
      <c r="BC21" s="56" t="str">
        <f t="shared" si="3"/>
        <v>INR  Five Thousand One Hundred &amp; Nine  Only</v>
      </c>
      <c r="IA21" s="22">
        <v>2.05</v>
      </c>
      <c r="IB21" s="22" t="s">
        <v>215</v>
      </c>
      <c r="IC21" s="22" t="s">
        <v>111</v>
      </c>
      <c r="ID21" s="22">
        <v>16</v>
      </c>
      <c r="IE21" s="23" t="s">
        <v>74</v>
      </c>
      <c r="IF21" s="23"/>
      <c r="IG21" s="23"/>
      <c r="IH21" s="23"/>
      <c r="II21" s="23"/>
    </row>
    <row r="22" spans="1:243" s="22" customFormat="1" ht="93" customHeight="1">
      <c r="A22" s="66">
        <v>2.06</v>
      </c>
      <c r="B22" s="67" t="s">
        <v>216</v>
      </c>
      <c r="C22" s="39" t="s">
        <v>60</v>
      </c>
      <c r="D22" s="68">
        <v>10.8</v>
      </c>
      <c r="E22" s="69" t="s">
        <v>64</v>
      </c>
      <c r="F22" s="70">
        <v>192.59</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2080</v>
      </c>
      <c r="BB22" s="60">
        <f t="shared" si="2"/>
        <v>2080</v>
      </c>
      <c r="BC22" s="56" t="str">
        <f t="shared" si="3"/>
        <v>INR  Two Thousand  &amp;Eighty  Only</v>
      </c>
      <c r="IA22" s="22">
        <v>2.06</v>
      </c>
      <c r="IB22" s="22" t="s">
        <v>216</v>
      </c>
      <c r="IC22" s="22" t="s">
        <v>60</v>
      </c>
      <c r="ID22" s="22">
        <v>10.8</v>
      </c>
      <c r="IE22" s="23" t="s">
        <v>64</v>
      </c>
      <c r="IF22" s="23" t="s">
        <v>40</v>
      </c>
      <c r="IG22" s="23" t="s">
        <v>35</v>
      </c>
      <c r="IH22" s="23">
        <v>123.223</v>
      </c>
      <c r="II22" s="23" t="s">
        <v>37</v>
      </c>
    </row>
    <row r="23" spans="1:243" s="22" customFormat="1" ht="71.25">
      <c r="A23" s="66">
        <v>2.07</v>
      </c>
      <c r="B23" s="67" t="s">
        <v>217</v>
      </c>
      <c r="C23" s="39" t="s">
        <v>112</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2.07</v>
      </c>
      <c r="IB23" s="22" t="s">
        <v>217</v>
      </c>
      <c r="IC23" s="22" t="s">
        <v>112</v>
      </c>
      <c r="IE23" s="23"/>
      <c r="IF23" s="23" t="s">
        <v>44</v>
      </c>
      <c r="IG23" s="23" t="s">
        <v>45</v>
      </c>
      <c r="IH23" s="23">
        <v>10</v>
      </c>
      <c r="II23" s="23" t="s">
        <v>37</v>
      </c>
    </row>
    <row r="24" spans="1:243" s="22" customFormat="1" ht="28.5">
      <c r="A24" s="66">
        <v>2.08</v>
      </c>
      <c r="B24" s="67" t="s">
        <v>214</v>
      </c>
      <c r="C24" s="39" t="s">
        <v>113</v>
      </c>
      <c r="D24" s="68">
        <v>230</v>
      </c>
      <c r="E24" s="69" t="s">
        <v>52</v>
      </c>
      <c r="F24" s="70">
        <v>21.35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4911</v>
      </c>
      <c r="BB24" s="60">
        <f t="shared" si="2"/>
        <v>4911</v>
      </c>
      <c r="BC24" s="56" t="str">
        <f t="shared" si="3"/>
        <v>INR  Four Thousand Nine Hundred &amp; Eleven  Only</v>
      </c>
      <c r="IA24" s="22">
        <v>2.08</v>
      </c>
      <c r="IB24" s="22" t="s">
        <v>214</v>
      </c>
      <c r="IC24" s="22" t="s">
        <v>113</v>
      </c>
      <c r="ID24" s="22">
        <v>230</v>
      </c>
      <c r="IE24" s="23" t="s">
        <v>52</v>
      </c>
      <c r="IF24" s="23"/>
      <c r="IG24" s="23"/>
      <c r="IH24" s="23"/>
      <c r="II24" s="23"/>
    </row>
    <row r="25" spans="1:243" s="22" customFormat="1" ht="15.75">
      <c r="A25" s="66">
        <v>3</v>
      </c>
      <c r="B25" s="67" t="s">
        <v>184</v>
      </c>
      <c r="C25" s="39" t="s">
        <v>114</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v>
      </c>
      <c r="IB25" s="22" t="s">
        <v>184</v>
      </c>
      <c r="IC25" s="22" t="s">
        <v>114</v>
      </c>
      <c r="IE25" s="23"/>
      <c r="IF25" s="23" t="s">
        <v>41</v>
      </c>
      <c r="IG25" s="23" t="s">
        <v>42</v>
      </c>
      <c r="IH25" s="23">
        <v>213</v>
      </c>
      <c r="II25" s="23" t="s">
        <v>37</v>
      </c>
    </row>
    <row r="26" spans="1:243" s="22" customFormat="1" ht="71.25">
      <c r="A26" s="66">
        <v>3.01</v>
      </c>
      <c r="B26" s="67" t="s">
        <v>185</v>
      </c>
      <c r="C26" s="39" t="s">
        <v>115</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3.01</v>
      </c>
      <c r="IB26" s="22" t="s">
        <v>185</v>
      </c>
      <c r="IC26" s="22" t="s">
        <v>115</v>
      </c>
      <c r="IE26" s="23"/>
      <c r="IF26" s="23"/>
      <c r="IG26" s="23"/>
      <c r="IH26" s="23"/>
      <c r="II26" s="23"/>
    </row>
    <row r="27" spans="1:243" s="22" customFormat="1" ht="71.25">
      <c r="A27" s="66">
        <v>3.02</v>
      </c>
      <c r="B27" s="67" t="s">
        <v>186</v>
      </c>
      <c r="C27" s="39" t="s">
        <v>116</v>
      </c>
      <c r="D27" s="68">
        <v>1.7</v>
      </c>
      <c r="E27" s="69" t="s">
        <v>64</v>
      </c>
      <c r="F27" s="70">
        <v>5952.3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10119</v>
      </c>
      <c r="BB27" s="60">
        <f t="shared" si="2"/>
        <v>10119</v>
      </c>
      <c r="BC27" s="56" t="str">
        <f t="shared" si="3"/>
        <v>INR  Ten Thousand One Hundred &amp; Nineteen  Only</v>
      </c>
      <c r="IA27" s="22">
        <v>3.02</v>
      </c>
      <c r="IB27" s="22" t="s">
        <v>186</v>
      </c>
      <c r="IC27" s="22" t="s">
        <v>116</v>
      </c>
      <c r="ID27" s="22">
        <v>1.7</v>
      </c>
      <c r="IE27" s="23" t="s">
        <v>64</v>
      </c>
      <c r="IF27" s="23"/>
      <c r="IG27" s="23"/>
      <c r="IH27" s="23"/>
      <c r="II27" s="23"/>
    </row>
    <row r="28" spans="1:243" s="22" customFormat="1" ht="71.25">
      <c r="A28" s="66">
        <v>3.03</v>
      </c>
      <c r="B28" s="67" t="s">
        <v>218</v>
      </c>
      <c r="C28" s="39" t="s">
        <v>117</v>
      </c>
      <c r="D28" s="68">
        <v>31.27</v>
      </c>
      <c r="E28" s="69" t="s">
        <v>64</v>
      </c>
      <c r="F28" s="70">
        <v>5076.37</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158738</v>
      </c>
      <c r="BB28" s="60">
        <f t="shared" si="2"/>
        <v>158738</v>
      </c>
      <c r="BC28" s="56" t="str">
        <f t="shared" si="3"/>
        <v>INR  One Lakh Fifty Eight Thousand Seven Hundred &amp; Thirty Eight  Only</v>
      </c>
      <c r="IA28" s="22">
        <v>3.03</v>
      </c>
      <c r="IB28" s="22" t="s">
        <v>218</v>
      </c>
      <c r="IC28" s="22" t="s">
        <v>117</v>
      </c>
      <c r="ID28" s="22">
        <v>31.27</v>
      </c>
      <c r="IE28" s="23" t="s">
        <v>64</v>
      </c>
      <c r="IF28" s="23"/>
      <c r="IG28" s="23"/>
      <c r="IH28" s="23"/>
      <c r="II28" s="23"/>
    </row>
    <row r="29" spans="1:243" s="22" customFormat="1" ht="213.75">
      <c r="A29" s="66">
        <v>3.04</v>
      </c>
      <c r="B29" s="67" t="s">
        <v>219</v>
      </c>
      <c r="C29" s="39" t="s">
        <v>118</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3.04</v>
      </c>
      <c r="IB29" s="22" t="s">
        <v>219</v>
      </c>
      <c r="IC29" s="22" t="s">
        <v>118</v>
      </c>
      <c r="IE29" s="23"/>
      <c r="IF29" s="23"/>
      <c r="IG29" s="23"/>
      <c r="IH29" s="23"/>
      <c r="II29" s="23"/>
    </row>
    <row r="30" spans="1:243" s="22" customFormat="1" ht="71.25">
      <c r="A30" s="66">
        <v>3.05</v>
      </c>
      <c r="B30" s="67" t="s">
        <v>220</v>
      </c>
      <c r="C30" s="39" t="s">
        <v>61</v>
      </c>
      <c r="D30" s="68">
        <v>1.65</v>
      </c>
      <c r="E30" s="69" t="s">
        <v>64</v>
      </c>
      <c r="F30" s="70">
        <v>7870.62</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12987</v>
      </c>
      <c r="BB30" s="60">
        <f t="shared" si="2"/>
        <v>12987</v>
      </c>
      <c r="BC30" s="56" t="str">
        <f t="shared" si="3"/>
        <v>INR  Twelve Thousand Nine Hundred &amp; Eighty Seven  Only</v>
      </c>
      <c r="IA30" s="22">
        <v>3.05</v>
      </c>
      <c r="IB30" s="22" t="s">
        <v>220</v>
      </c>
      <c r="IC30" s="22" t="s">
        <v>61</v>
      </c>
      <c r="ID30" s="22">
        <v>1.65</v>
      </c>
      <c r="IE30" s="23" t="s">
        <v>64</v>
      </c>
      <c r="IF30" s="23"/>
      <c r="IG30" s="23"/>
      <c r="IH30" s="23"/>
      <c r="II30" s="23"/>
    </row>
    <row r="31" spans="1:243" s="22" customFormat="1" ht="128.25">
      <c r="A31" s="66">
        <v>3.06</v>
      </c>
      <c r="B31" s="67" t="s">
        <v>221</v>
      </c>
      <c r="C31" s="39" t="s">
        <v>119</v>
      </c>
      <c r="D31" s="68">
        <v>3.05</v>
      </c>
      <c r="E31" s="69" t="s">
        <v>52</v>
      </c>
      <c r="F31" s="70">
        <v>305.04</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930</v>
      </c>
      <c r="BB31" s="60">
        <f t="shared" si="2"/>
        <v>930</v>
      </c>
      <c r="BC31" s="56" t="str">
        <f t="shared" si="3"/>
        <v>INR  Nine Hundred &amp; Thirty  Only</v>
      </c>
      <c r="IA31" s="22">
        <v>3.06</v>
      </c>
      <c r="IB31" s="22" t="s">
        <v>221</v>
      </c>
      <c r="IC31" s="22" t="s">
        <v>119</v>
      </c>
      <c r="ID31" s="22">
        <v>3.05</v>
      </c>
      <c r="IE31" s="23" t="s">
        <v>52</v>
      </c>
      <c r="IF31" s="23"/>
      <c r="IG31" s="23"/>
      <c r="IH31" s="23"/>
      <c r="II31" s="23"/>
    </row>
    <row r="32" spans="1:243" s="22" customFormat="1" ht="57">
      <c r="A32" s="66">
        <v>3.07</v>
      </c>
      <c r="B32" s="71" t="s">
        <v>222</v>
      </c>
      <c r="C32" s="39" t="s">
        <v>120</v>
      </c>
      <c r="D32" s="68">
        <v>1</v>
      </c>
      <c r="E32" s="69" t="s">
        <v>319</v>
      </c>
      <c r="F32" s="70">
        <v>49.58</v>
      </c>
      <c r="G32" s="40"/>
      <c r="H32" s="24"/>
      <c r="I32" s="47" t="s">
        <v>38</v>
      </c>
      <c r="J32" s="48">
        <f aca="true" t="shared" si="4" ref="J32:J63">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aca="true" t="shared" si="5" ref="BA32:BA63">ROUND(total_amount_ba($B$2,$D$2,D32,F32,J32,K32,M32),0)</f>
        <v>50</v>
      </c>
      <c r="BB32" s="60">
        <f aca="true" t="shared" si="6" ref="BB32:BB63">BA32+SUM(N32:AZ32)</f>
        <v>50</v>
      </c>
      <c r="BC32" s="56" t="str">
        <f aca="true" t="shared" si="7" ref="BC32:BC63">SpellNumber(L32,BB32)</f>
        <v>INR  Fifty Only</v>
      </c>
      <c r="IA32" s="22">
        <v>3.07</v>
      </c>
      <c r="IB32" s="22" t="s">
        <v>222</v>
      </c>
      <c r="IC32" s="22" t="s">
        <v>120</v>
      </c>
      <c r="ID32" s="22">
        <v>1</v>
      </c>
      <c r="IE32" s="23" t="s">
        <v>319</v>
      </c>
      <c r="IF32" s="23"/>
      <c r="IG32" s="23"/>
      <c r="IH32" s="23"/>
      <c r="II32" s="23"/>
    </row>
    <row r="33" spans="1:243" s="22" customFormat="1" ht="114">
      <c r="A33" s="66">
        <v>3.08</v>
      </c>
      <c r="B33" s="67" t="s">
        <v>223</v>
      </c>
      <c r="C33" s="39" t="s">
        <v>121</v>
      </c>
      <c r="D33" s="68">
        <v>3.05</v>
      </c>
      <c r="E33" s="69" t="s">
        <v>52</v>
      </c>
      <c r="F33" s="70">
        <v>96.44</v>
      </c>
      <c r="G33" s="40"/>
      <c r="H33" s="24"/>
      <c r="I33" s="47" t="s">
        <v>38</v>
      </c>
      <c r="J33" s="48">
        <f t="shared" si="4"/>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5"/>
        <v>294</v>
      </c>
      <c r="BB33" s="60">
        <f t="shared" si="6"/>
        <v>294</v>
      </c>
      <c r="BC33" s="56" t="str">
        <f t="shared" si="7"/>
        <v>INR  Two Hundred &amp; Ninety Four  Only</v>
      </c>
      <c r="IA33" s="22">
        <v>3.08</v>
      </c>
      <c r="IB33" s="22" t="s">
        <v>223</v>
      </c>
      <c r="IC33" s="22" t="s">
        <v>121</v>
      </c>
      <c r="ID33" s="22">
        <v>3.05</v>
      </c>
      <c r="IE33" s="23" t="s">
        <v>52</v>
      </c>
      <c r="IF33" s="23"/>
      <c r="IG33" s="23"/>
      <c r="IH33" s="23"/>
      <c r="II33" s="23"/>
    </row>
    <row r="34" spans="1:243" s="22" customFormat="1" ht="242.25">
      <c r="A34" s="66">
        <v>3.09</v>
      </c>
      <c r="B34" s="67" t="s">
        <v>224</v>
      </c>
      <c r="C34" s="39" t="s">
        <v>122</v>
      </c>
      <c r="D34" s="68">
        <v>69</v>
      </c>
      <c r="E34" s="69" t="s">
        <v>52</v>
      </c>
      <c r="F34" s="70">
        <v>538.4</v>
      </c>
      <c r="G34" s="40"/>
      <c r="H34" s="24"/>
      <c r="I34" s="47" t="s">
        <v>38</v>
      </c>
      <c r="J34" s="48">
        <f t="shared" si="4"/>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5"/>
        <v>37150</v>
      </c>
      <c r="BB34" s="60">
        <f t="shared" si="6"/>
        <v>37150</v>
      </c>
      <c r="BC34" s="56" t="str">
        <f t="shared" si="7"/>
        <v>INR  Thirty Seven Thousand One Hundred &amp; Fifty  Only</v>
      </c>
      <c r="IA34" s="22">
        <v>3.09</v>
      </c>
      <c r="IB34" s="22" t="s">
        <v>224</v>
      </c>
      <c r="IC34" s="22" t="s">
        <v>122</v>
      </c>
      <c r="ID34" s="22">
        <v>69</v>
      </c>
      <c r="IE34" s="23" t="s">
        <v>52</v>
      </c>
      <c r="IF34" s="23"/>
      <c r="IG34" s="23"/>
      <c r="IH34" s="23"/>
      <c r="II34" s="23"/>
    </row>
    <row r="35" spans="1:243" s="22" customFormat="1" ht="19.5" customHeight="1">
      <c r="A35" s="66">
        <v>4</v>
      </c>
      <c r="B35" s="67" t="s">
        <v>68</v>
      </c>
      <c r="C35" s="39" t="s">
        <v>123</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4</v>
      </c>
      <c r="IB35" s="22" t="s">
        <v>68</v>
      </c>
      <c r="IC35" s="22" t="s">
        <v>123</v>
      </c>
      <c r="IE35" s="23"/>
      <c r="IF35" s="23"/>
      <c r="IG35" s="23"/>
      <c r="IH35" s="23"/>
      <c r="II35" s="23"/>
    </row>
    <row r="36" spans="1:243" s="22" customFormat="1" ht="42.75">
      <c r="A36" s="66">
        <v>4.01</v>
      </c>
      <c r="B36" s="67" t="s">
        <v>69</v>
      </c>
      <c r="C36" s="39" t="s">
        <v>124</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4.01</v>
      </c>
      <c r="IB36" s="22" t="s">
        <v>69</v>
      </c>
      <c r="IC36" s="22" t="s">
        <v>124</v>
      </c>
      <c r="IE36" s="23"/>
      <c r="IF36" s="23"/>
      <c r="IG36" s="23"/>
      <c r="IH36" s="23"/>
      <c r="II36" s="23"/>
    </row>
    <row r="37" spans="1:243" s="22" customFormat="1" ht="28.5">
      <c r="A37" s="66">
        <v>4.02</v>
      </c>
      <c r="B37" s="67" t="s">
        <v>225</v>
      </c>
      <c r="C37" s="39" t="s">
        <v>62</v>
      </c>
      <c r="D37" s="68">
        <v>82</v>
      </c>
      <c r="E37" s="69" t="s">
        <v>52</v>
      </c>
      <c r="F37" s="70">
        <v>484.04</v>
      </c>
      <c r="G37" s="40"/>
      <c r="H37" s="24"/>
      <c r="I37" s="47" t="s">
        <v>38</v>
      </c>
      <c r="J37" s="48">
        <f t="shared" si="4"/>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5"/>
        <v>39691</v>
      </c>
      <c r="BB37" s="60">
        <f t="shared" si="6"/>
        <v>39691</v>
      </c>
      <c r="BC37" s="56" t="str">
        <f t="shared" si="7"/>
        <v>INR  Thirty Nine Thousand Six Hundred &amp; Ninety One  Only</v>
      </c>
      <c r="IA37" s="22">
        <v>4.02</v>
      </c>
      <c r="IB37" s="22" t="s">
        <v>225</v>
      </c>
      <c r="IC37" s="22" t="s">
        <v>62</v>
      </c>
      <c r="ID37" s="22">
        <v>82</v>
      </c>
      <c r="IE37" s="23" t="s">
        <v>52</v>
      </c>
      <c r="IF37" s="23"/>
      <c r="IG37" s="23"/>
      <c r="IH37" s="23"/>
      <c r="II37" s="23"/>
    </row>
    <row r="38" spans="1:243" s="22" customFormat="1" ht="71.25">
      <c r="A38" s="66">
        <v>4.03</v>
      </c>
      <c r="B38" s="67" t="s">
        <v>70</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4.03</v>
      </c>
      <c r="IB38" s="22" t="s">
        <v>70</v>
      </c>
      <c r="IC38" s="22" t="s">
        <v>63</v>
      </c>
      <c r="IE38" s="23"/>
      <c r="IF38" s="23"/>
      <c r="IG38" s="23"/>
      <c r="IH38" s="23"/>
      <c r="II38" s="23"/>
    </row>
    <row r="39" spans="1:243" s="22" customFormat="1" ht="28.5">
      <c r="A39" s="66">
        <v>4.04</v>
      </c>
      <c r="B39" s="67" t="s">
        <v>71</v>
      </c>
      <c r="C39" s="39" t="s">
        <v>125</v>
      </c>
      <c r="D39" s="68">
        <v>5600</v>
      </c>
      <c r="E39" s="69" t="s">
        <v>66</v>
      </c>
      <c r="F39" s="70">
        <v>73.21</v>
      </c>
      <c r="G39" s="40"/>
      <c r="H39" s="24"/>
      <c r="I39" s="47" t="s">
        <v>38</v>
      </c>
      <c r="J39" s="48">
        <f t="shared" si="4"/>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5"/>
        <v>409976</v>
      </c>
      <c r="BB39" s="60">
        <f t="shared" si="6"/>
        <v>409976</v>
      </c>
      <c r="BC39" s="56" t="str">
        <f t="shared" si="7"/>
        <v>INR  Four Lakh Nine Thousand Nine Hundred &amp; Seventy Six  Only</v>
      </c>
      <c r="IA39" s="22">
        <v>4.04</v>
      </c>
      <c r="IB39" s="22" t="s">
        <v>71</v>
      </c>
      <c r="IC39" s="22" t="s">
        <v>125</v>
      </c>
      <c r="ID39" s="22">
        <v>5600</v>
      </c>
      <c r="IE39" s="23" t="s">
        <v>66</v>
      </c>
      <c r="IF39" s="23"/>
      <c r="IG39" s="23"/>
      <c r="IH39" s="23"/>
      <c r="II39" s="23"/>
    </row>
    <row r="40" spans="1:243" s="22" customFormat="1" ht="356.25" customHeight="1">
      <c r="A40" s="66">
        <v>4.05</v>
      </c>
      <c r="B40" s="67" t="s">
        <v>226</v>
      </c>
      <c r="C40" s="39" t="s">
        <v>126</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4.05</v>
      </c>
      <c r="IB40" s="22" t="s">
        <v>226</v>
      </c>
      <c r="IC40" s="22" t="s">
        <v>126</v>
      </c>
      <c r="IE40" s="23"/>
      <c r="IF40" s="23"/>
      <c r="IG40" s="23"/>
      <c r="IH40" s="23"/>
      <c r="II40" s="23"/>
    </row>
    <row r="41" spans="1:243" s="22" customFormat="1" ht="39" customHeight="1">
      <c r="A41" s="66">
        <v>4.06</v>
      </c>
      <c r="B41" s="67" t="s">
        <v>227</v>
      </c>
      <c r="C41" s="39" t="s">
        <v>127</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4.06</v>
      </c>
      <c r="IB41" s="22" t="s">
        <v>227</v>
      </c>
      <c r="IC41" s="22" t="s">
        <v>127</v>
      </c>
      <c r="IE41" s="23"/>
      <c r="IF41" s="23"/>
      <c r="IG41" s="23"/>
      <c r="IH41" s="23"/>
      <c r="II41" s="23"/>
    </row>
    <row r="42" spans="1:243" s="22" customFormat="1" ht="42.75">
      <c r="A42" s="66">
        <v>4.07</v>
      </c>
      <c r="B42" s="67" t="s">
        <v>228</v>
      </c>
      <c r="C42" s="39" t="s">
        <v>128</v>
      </c>
      <c r="D42" s="68">
        <v>57.07</v>
      </c>
      <c r="E42" s="69" t="s">
        <v>64</v>
      </c>
      <c r="F42" s="70">
        <v>8242.87</v>
      </c>
      <c r="G42" s="40"/>
      <c r="H42" s="24"/>
      <c r="I42" s="47" t="s">
        <v>38</v>
      </c>
      <c r="J42" s="48">
        <f t="shared" si="4"/>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5"/>
        <v>470421</v>
      </c>
      <c r="BB42" s="60">
        <f t="shared" si="6"/>
        <v>470421</v>
      </c>
      <c r="BC42" s="56" t="str">
        <f t="shared" si="7"/>
        <v>INR  Four Lakh Seventy Thousand Four Hundred &amp; Twenty One  Only</v>
      </c>
      <c r="IA42" s="22">
        <v>4.07</v>
      </c>
      <c r="IB42" s="22" t="s">
        <v>228</v>
      </c>
      <c r="IC42" s="22" t="s">
        <v>128</v>
      </c>
      <c r="ID42" s="22">
        <v>57.07</v>
      </c>
      <c r="IE42" s="23" t="s">
        <v>64</v>
      </c>
      <c r="IF42" s="23"/>
      <c r="IG42" s="23"/>
      <c r="IH42" s="23"/>
      <c r="II42" s="23"/>
    </row>
    <row r="43" spans="1:243" s="22" customFormat="1" ht="42.75">
      <c r="A43" s="66">
        <v>4.08</v>
      </c>
      <c r="B43" s="67" t="s">
        <v>229</v>
      </c>
      <c r="C43" s="39" t="s">
        <v>129</v>
      </c>
      <c r="D43" s="68">
        <v>22.8</v>
      </c>
      <c r="E43" s="69" t="s">
        <v>320</v>
      </c>
      <c r="F43" s="70">
        <v>590.35</v>
      </c>
      <c r="G43" s="40"/>
      <c r="H43" s="24"/>
      <c r="I43" s="47" t="s">
        <v>38</v>
      </c>
      <c r="J43" s="48">
        <f t="shared" si="4"/>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5"/>
        <v>13460</v>
      </c>
      <c r="BB43" s="60">
        <f t="shared" si="6"/>
        <v>13460</v>
      </c>
      <c r="BC43" s="56" t="str">
        <f t="shared" si="7"/>
        <v>INR  Thirteen Thousand Four Hundred &amp; Sixty  Only</v>
      </c>
      <c r="IA43" s="22">
        <v>4.08</v>
      </c>
      <c r="IB43" s="22" t="s">
        <v>229</v>
      </c>
      <c r="IC43" s="22" t="s">
        <v>129</v>
      </c>
      <c r="ID43" s="22">
        <v>22.8</v>
      </c>
      <c r="IE43" s="23" t="s">
        <v>320</v>
      </c>
      <c r="IF43" s="23"/>
      <c r="IG43" s="23"/>
      <c r="IH43" s="23"/>
      <c r="II43" s="23"/>
    </row>
    <row r="44" spans="1:243" s="22" customFormat="1" ht="15.75">
      <c r="A44" s="66">
        <v>5</v>
      </c>
      <c r="B44" s="67" t="s">
        <v>72</v>
      </c>
      <c r="C44" s="39" t="s">
        <v>130</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5</v>
      </c>
      <c r="IB44" s="22" t="s">
        <v>72</v>
      </c>
      <c r="IC44" s="22" t="s">
        <v>130</v>
      </c>
      <c r="IE44" s="23"/>
      <c r="IF44" s="23"/>
      <c r="IG44" s="23"/>
      <c r="IH44" s="23"/>
      <c r="II44" s="23"/>
    </row>
    <row r="45" spans="1:243" s="22" customFormat="1" ht="57">
      <c r="A45" s="66">
        <v>5.01</v>
      </c>
      <c r="B45" s="67" t="s">
        <v>230</v>
      </c>
      <c r="C45" s="39" t="s">
        <v>131</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5.01</v>
      </c>
      <c r="IB45" s="22" t="s">
        <v>230</v>
      </c>
      <c r="IC45" s="22" t="s">
        <v>131</v>
      </c>
      <c r="IE45" s="23"/>
      <c r="IF45" s="23"/>
      <c r="IG45" s="23"/>
      <c r="IH45" s="23"/>
      <c r="II45" s="23"/>
    </row>
    <row r="46" spans="1:243" s="22" customFormat="1" ht="28.5">
      <c r="A46" s="66">
        <v>5.02</v>
      </c>
      <c r="B46" s="67" t="s">
        <v>188</v>
      </c>
      <c r="C46" s="39" t="s">
        <v>132</v>
      </c>
      <c r="D46" s="68">
        <v>10.45</v>
      </c>
      <c r="E46" s="69" t="s">
        <v>64</v>
      </c>
      <c r="F46" s="70">
        <v>5398.9</v>
      </c>
      <c r="G46" s="40"/>
      <c r="H46" s="24"/>
      <c r="I46" s="47" t="s">
        <v>38</v>
      </c>
      <c r="J46" s="48">
        <f t="shared" si="4"/>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5"/>
        <v>56419</v>
      </c>
      <c r="BB46" s="60">
        <f t="shared" si="6"/>
        <v>56419</v>
      </c>
      <c r="BC46" s="56" t="str">
        <f t="shared" si="7"/>
        <v>INR  Fifty Six Thousand Four Hundred &amp; Nineteen  Only</v>
      </c>
      <c r="IA46" s="22">
        <v>5.02</v>
      </c>
      <c r="IB46" s="22" t="s">
        <v>188</v>
      </c>
      <c r="IC46" s="22" t="s">
        <v>132</v>
      </c>
      <c r="ID46" s="22">
        <v>10.45</v>
      </c>
      <c r="IE46" s="23" t="s">
        <v>64</v>
      </c>
      <c r="IF46" s="23"/>
      <c r="IG46" s="23"/>
      <c r="IH46" s="23"/>
      <c r="II46" s="23"/>
    </row>
    <row r="47" spans="1:243" s="22" customFormat="1" ht="71.25">
      <c r="A47" s="66">
        <v>5.03</v>
      </c>
      <c r="B47" s="67" t="s">
        <v>187</v>
      </c>
      <c r="C47" s="39" t="s">
        <v>133</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5.03</v>
      </c>
      <c r="IB47" s="22" t="s">
        <v>187</v>
      </c>
      <c r="IC47" s="22" t="s">
        <v>133</v>
      </c>
      <c r="IE47" s="23"/>
      <c r="IF47" s="23"/>
      <c r="IG47" s="23"/>
      <c r="IH47" s="23"/>
      <c r="II47" s="23"/>
    </row>
    <row r="48" spans="1:243" s="22" customFormat="1" ht="28.5">
      <c r="A48" s="66">
        <v>5.04</v>
      </c>
      <c r="B48" s="67" t="s">
        <v>188</v>
      </c>
      <c r="C48" s="39" t="s">
        <v>134</v>
      </c>
      <c r="D48" s="68">
        <v>23</v>
      </c>
      <c r="E48" s="69" t="s">
        <v>64</v>
      </c>
      <c r="F48" s="70">
        <v>6655.37</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5"/>
        <v>153074</v>
      </c>
      <c r="BB48" s="60">
        <f t="shared" si="6"/>
        <v>153074</v>
      </c>
      <c r="BC48" s="56" t="str">
        <f t="shared" si="7"/>
        <v>INR  One Lakh Fifty Three Thousand  &amp;Seventy Four  Only</v>
      </c>
      <c r="IA48" s="22">
        <v>5.04</v>
      </c>
      <c r="IB48" s="22" t="s">
        <v>188</v>
      </c>
      <c r="IC48" s="22" t="s">
        <v>134</v>
      </c>
      <c r="ID48" s="22">
        <v>23</v>
      </c>
      <c r="IE48" s="23" t="s">
        <v>64</v>
      </c>
      <c r="IF48" s="23"/>
      <c r="IG48" s="23"/>
      <c r="IH48" s="23"/>
      <c r="II48" s="23"/>
    </row>
    <row r="49" spans="1:243" s="22" customFormat="1" ht="57">
      <c r="A49" s="66">
        <v>5.05</v>
      </c>
      <c r="B49" s="67" t="s">
        <v>231</v>
      </c>
      <c r="C49" s="39" t="s">
        <v>135</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5.05</v>
      </c>
      <c r="IB49" s="22" t="s">
        <v>231</v>
      </c>
      <c r="IC49" s="22" t="s">
        <v>135</v>
      </c>
      <c r="IE49" s="23"/>
      <c r="IF49" s="23"/>
      <c r="IG49" s="23"/>
      <c r="IH49" s="23"/>
      <c r="II49" s="23"/>
    </row>
    <row r="50" spans="1:243" s="22" customFormat="1" ht="28.5">
      <c r="A50" s="66">
        <v>5.06</v>
      </c>
      <c r="B50" s="67" t="s">
        <v>232</v>
      </c>
      <c r="C50" s="39" t="s">
        <v>136</v>
      </c>
      <c r="D50" s="68">
        <v>6.7</v>
      </c>
      <c r="E50" s="69" t="s">
        <v>52</v>
      </c>
      <c r="F50" s="70">
        <v>678.43</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4545</v>
      </c>
      <c r="BB50" s="60">
        <f t="shared" si="6"/>
        <v>4545</v>
      </c>
      <c r="BC50" s="56" t="str">
        <f t="shared" si="7"/>
        <v>INR  Four Thousand Five Hundred &amp; Forty Five  Only</v>
      </c>
      <c r="IA50" s="22">
        <v>5.06</v>
      </c>
      <c r="IB50" s="22" t="s">
        <v>232</v>
      </c>
      <c r="IC50" s="22" t="s">
        <v>136</v>
      </c>
      <c r="ID50" s="22">
        <v>6.7</v>
      </c>
      <c r="IE50" s="23" t="s">
        <v>52</v>
      </c>
      <c r="IF50" s="23"/>
      <c r="IG50" s="23"/>
      <c r="IH50" s="23"/>
      <c r="II50" s="23"/>
    </row>
    <row r="51" spans="1:243" s="22" customFormat="1" ht="71.25">
      <c r="A51" s="66">
        <v>5.07</v>
      </c>
      <c r="B51" s="67" t="s">
        <v>76</v>
      </c>
      <c r="C51" s="39" t="s">
        <v>137</v>
      </c>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1"/>
      <c r="IA51" s="22">
        <v>5.07</v>
      </c>
      <c r="IB51" s="22" t="s">
        <v>76</v>
      </c>
      <c r="IC51" s="22" t="s">
        <v>137</v>
      </c>
      <c r="IE51" s="23"/>
      <c r="IF51" s="23"/>
      <c r="IG51" s="23"/>
      <c r="IH51" s="23"/>
      <c r="II51" s="23"/>
    </row>
    <row r="52" spans="1:243" s="22" customFormat="1" ht="38.25" customHeight="1">
      <c r="A52" s="66">
        <v>5.08</v>
      </c>
      <c r="B52" s="67" t="s">
        <v>77</v>
      </c>
      <c r="C52" s="39" t="s">
        <v>138</v>
      </c>
      <c r="D52" s="68">
        <v>59</v>
      </c>
      <c r="E52" s="69" t="s">
        <v>52</v>
      </c>
      <c r="F52" s="70">
        <v>817.27</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48219</v>
      </c>
      <c r="BB52" s="60">
        <f t="shared" si="6"/>
        <v>48219</v>
      </c>
      <c r="BC52" s="56" t="str">
        <f t="shared" si="7"/>
        <v>INR  Forty Eight Thousand Two Hundred &amp; Nineteen  Only</v>
      </c>
      <c r="IA52" s="22">
        <v>5.08</v>
      </c>
      <c r="IB52" s="22" t="s">
        <v>77</v>
      </c>
      <c r="IC52" s="22" t="s">
        <v>138</v>
      </c>
      <c r="ID52" s="22">
        <v>59</v>
      </c>
      <c r="IE52" s="23" t="s">
        <v>52</v>
      </c>
      <c r="IF52" s="23"/>
      <c r="IG52" s="23"/>
      <c r="IH52" s="23"/>
      <c r="II52" s="23"/>
    </row>
    <row r="53" spans="1:243" s="22" customFormat="1" ht="114">
      <c r="A53" s="66">
        <v>5.09</v>
      </c>
      <c r="B53" s="67" t="s">
        <v>233</v>
      </c>
      <c r="C53" s="39" t="s">
        <v>139</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5.09</v>
      </c>
      <c r="IB53" s="22" t="s">
        <v>233</v>
      </c>
      <c r="IC53" s="22" t="s">
        <v>139</v>
      </c>
      <c r="IE53" s="23"/>
      <c r="IF53" s="23"/>
      <c r="IG53" s="23"/>
      <c r="IH53" s="23"/>
      <c r="II53" s="23"/>
    </row>
    <row r="54" spans="1:243" s="22" customFormat="1" ht="33.75" customHeight="1">
      <c r="A54" s="66">
        <v>5.1</v>
      </c>
      <c r="B54" s="67" t="s">
        <v>234</v>
      </c>
      <c r="C54" s="39" t="s">
        <v>140</v>
      </c>
      <c r="D54" s="68">
        <v>28</v>
      </c>
      <c r="E54" s="69" t="s">
        <v>64</v>
      </c>
      <c r="F54" s="70">
        <v>6867.16</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5"/>
        <v>192280</v>
      </c>
      <c r="BB54" s="60">
        <f t="shared" si="6"/>
        <v>192280</v>
      </c>
      <c r="BC54" s="56" t="str">
        <f t="shared" si="7"/>
        <v>INR  One Lakh Ninety Two Thousand Two Hundred &amp; Eighty  Only</v>
      </c>
      <c r="IA54" s="22">
        <v>5.1</v>
      </c>
      <c r="IB54" s="22" t="s">
        <v>234</v>
      </c>
      <c r="IC54" s="22" t="s">
        <v>140</v>
      </c>
      <c r="ID54" s="22">
        <v>28</v>
      </c>
      <c r="IE54" s="23" t="s">
        <v>64</v>
      </c>
      <c r="IF54" s="23"/>
      <c r="IG54" s="23"/>
      <c r="IH54" s="23"/>
      <c r="II54" s="23"/>
    </row>
    <row r="55" spans="1:243" s="22" customFormat="1" ht="20.25" customHeight="1">
      <c r="A55" s="66">
        <v>6</v>
      </c>
      <c r="B55" s="67" t="s">
        <v>78</v>
      </c>
      <c r="C55" s="39" t="s">
        <v>141</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6</v>
      </c>
      <c r="IB55" s="22" t="s">
        <v>78</v>
      </c>
      <c r="IC55" s="22" t="s">
        <v>141</v>
      </c>
      <c r="IE55" s="23"/>
      <c r="IF55" s="23"/>
      <c r="IG55" s="23"/>
      <c r="IH55" s="23"/>
      <c r="II55" s="23"/>
    </row>
    <row r="56" spans="1:243" s="22" customFormat="1" ht="30.75" customHeight="1">
      <c r="A56" s="70">
        <v>6.01</v>
      </c>
      <c r="B56" s="67" t="s">
        <v>82</v>
      </c>
      <c r="C56" s="39" t="s">
        <v>142</v>
      </c>
      <c r="D56" s="68">
        <v>6</v>
      </c>
      <c r="E56" s="69" t="s">
        <v>65</v>
      </c>
      <c r="F56" s="70">
        <v>879.87</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5"/>
        <v>5279</v>
      </c>
      <c r="BB56" s="60">
        <f t="shared" si="6"/>
        <v>5279</v>
      </c>
      <c r="BC56" s="56" t="str">
        <f t="shared" si="7"/>
        <v>INR  Five Thousand Two Hundred &amp; Seventy Nine  Only</v>
      </c>
      <c r="IA56" s="22">
        <v>6.01</v>
      </c>
      <c r="IB56" s="22" t="s">
        <v>82</v>
      </c>
      <c r="IC56" s="22" t="s">
        <v>142</v>
      </c>
      <c r="ID56" s="22">
        <v>6</v>
      </c>
      <c r="IE56" s="23" t="s">
        <v>65</v>
      </c>
      <c r="IF56" s="23"/>
      <c r="IG56" s="23"/>
      <c r="IH56" s="23"/>
      <c r="II56" s="23"/>
    </row>
    <row r="57" spans="1:243" s="22" customFormat="1" ht="85.5">
      <c r="A57" s="66">
        <v>6.02</v>
      </c>
      <c r="B57" s="67" t="s">
        <v>83</v>
      </c>
      <c r="C57" s="39" t="s">
        <v>143</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6.02</v>
      </c>
      <c r="IB57" s="22" t="s">
        <v>83</v>
      </c>
      <c r="IC57" s="22" t="s">
        <v>143</v>
      </c>
      <c r="IE57" s="23"/>
      <c r="IF57" s="23"/>
      <c r="IG57" s="23"/>
      <c r="IH57" s="23"/>
      <c r="II57" s="23"/>
    </row>
    <row r="58" spans="1:243" s="22" customFormat="1" ht="28.5">
      <c r="A58" s="66">
        <v>6.03</v>
      </c>
      <c r="B58" s="67" t="s">
        <v>235</v>
      </c>
      <c r="C58" s="39" t="s">
        <v>144</v>
      </c>
      <c r="D58" s="68">
        <v>7</v>
      </c>
      <c r="E58" s="69" t="s">
        <v>65</v>
      </c>
      <c r="F58" s="70">
        <v>102.41</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5"/>
        <v>717</v>
      </c>
      <c r="BB58" s="60">
        <f t="shared" si="6"/>
        <v>717</v>
      </c>
      <c r="BC58" s="56" t="str">
        <f t="shared" si="7"/>
        <v>INR  Seven Hundred &amp; Seventeen  Only</v>
      </c>
      <c r="IA58" s="22">
        <v>6.03</v>
      </c>
      <c r="IB58" s="22" t="s">
        <v>235</v>
      </c>
      <c r="IC58" s="22" t="s">
        <v>144</v>
      </c>
      <c r="ID58" s="22">
        <v>7</v>
      </c>
      <c r="IE58" s="23" t="s">
        <v>65</v>
      </c>
      <c r="IF58" s="23"/>
      <c r="IG58" s="23"/>
      <c r="IH58" s="23"/>
      <c r="II58" s="23"/>
    </row>
    <row r="59" spans="1:243" s="22" customFormat="1" ht="99.75">
      <c r="A59" s="66">
        <v>6.04</v>
      </c>
      <c r="B59" s="67" t="s">
        <v>84</v>
      </c>
      <c r="C59" s="39" t="s">
        <v>145</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6.04</v>
      </c>
      <c r="IB59" s="22" t="s">
        <v>84</v>
      </c>
      <c r="IC59" s="22" t="s">
        <v>145</v>
      </c>
      <c r="IE59" s="23"/>
      <c r="IF59" s="23"/>
      <c r="IG59" s="23"/>
      <c r="IH59" s="23"/>
      <c r="II59" s="23"/>
    </row>
    <row r="60" spans="1:243" s="22" customFormat="1" ht="30.75" customHeight="1">
      <c r="A60" s="66">
        <v>6.05</v>
      </c>
      <c r="B60" s="67" t="s">
        <v>85</v>
      </c>
      <c r="C60" s="39" t="s">
        <v>146</v>
      </c>
      <c r="D60" s="68">
        <v>6</v>
      </c>
      <c r="E60" s="69" t="s">
        <v>65</v>
      </c>
      <c r="F60" s="70">
        <v>54.4</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5"/>
        <v>326</v>
      </c>
      <c r="BB60" s="60">
        <f t="shared" si="6"/>
        <v>326</v>
      </c>
      <c r="BC60" s="56" t="str">
        <f t="shared" si="7"/>
        <v>INR  Three Hundred &amp; Twenty Six  Only</v>
      </c>
      <c r="IA60" s="22">
        <v>6.05</v>
      </c>
      <c r="IB60" s="22" t="s">
        <v>85</v>
      </c>
      <c r="IC60" s="22" t="s">
        <v>146</v>
      </c>
      <c r="ID60" s="22">
        <v>6</v>
      </c>
      <c r="IE60" s="23" t="s">
        <v>65</v>
      </c>
      <c r="IF60" s="23"/>
      <c r="IG60" s="23"/>
      <c r="IH60" s="23"/>
      <c r="II60" s="23"/>
    </row>
    <row r="61" spans="1:243" s="22" customFormat="1" ht="213.75" customHeight="1">
      <c r="A61" s="66">
        <v>6.06</v>
      </c>
      <c r="B61" s="67" t="s">
        <v>236</v>
      </c>
      <c r="C61" s="39" t="s">
        <v>147</v>
      </c>
      <c r="D61" s="68">
        <v>5.4</v>
      </c>
      <c r="E61" s="69" t="s">
        <v>74</v>
      </c>
      <c r="F61" s="70">
        <v>1266.37</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6838</v>
      </c>
      <c r="BB61" s="60">
        <f t="shared" si="6"/>
        <v>6838</v>
      </c>
      <c r="BC61" s="56" t="str">
        <f t="shared" si="7"/>
        <v>INR  Six Thousand Eight Hundred &amp; Thirty Eight  Only</v>
      </c>
      <c r="IA61" s="22">
        <v>6.06</v>
      </c>
      <c r="IB61" s="22" t="s">
        <v>236</v>
      </c>
      <c r="IC61" s="22" t="s">
        <v>147</v>
      </c>
      <c r="ID61" s="22">
        <v>5.4</v>
      </c>
      <c r="IE61" s="23" t="s">
        <v>74</v>
      </c>
      <c r="IF61" s="23"/>
      <c r="IG61" s="23"/>
      <c r="IH61" s="23"/>
      <c r="II61" s="23"/>
    </row>
    <row r="62" spans="1:243" s="22" customFormat="1" ht="231" customHeight="1">
      <c r="A62" s="66">
        <v>6.07</v>
      </c>
      <c r="B62" s="67" t="s">
        <v>237</v>
      </c>
      <c r="C62" s="39" t="s">
        <v>148</v>
      </c>
      <c r="D62" s="68">
        <v>2.31</v>
      </c>
      <c r="E62" s="69" t="s">
        <v>52</v>
      </c>
      <c r="F62" s="70">
        <v>5406.4</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5"/>
        <v>12489</v>
      </c>
      <c r="BB62" s="60">
        <f t="shared" si="6"/>
        <v>12489</v>
      </c>
      <c r="BC62" s="56" t="str">
        <f t="shared" si="7"/>
        <v>INR  Twelve Thousand Four Hundred &amp; Eighty Nine  Only</v>
      </c>
      <c r="IA62" s="22">
        <v>6.07</v>
      </c>
      <c r="IB62" s="22" t="s">
        <v>237</v>
      </c>
      <c r="IC62" s="22" t="s">
        <v>148</v>
      </c>
      <c r="ID62" s="22">
        <v>2.31</v>
      </c>
      <c r="IE62" s="23" t="s">
        <v>52</v>
      </c>
      <c r="IF62" s="23"/>
      <c r="IG62" s="23"/>
      <c r="IH62" s="23"/>
      <c r="II62" s="23"/>
    </row>
    <row r="63" spans="1:243" s="22" customFormat="1" ht="409.5">
      <c r="A63" s="70">
        <v>6.08</v>
      </c>
      <c r="B63" s="67" t="s">
        <v>238</v>
      </c>
      <c r="C63" s="39" t="s">
        <v>149</v>
      </c>
      <c r="D63" s="68">
        <v>0.063</v>
      </c>
      <c r="E63" s="69" t="s">
        <v>52</v>
      </c>
      <c r="F63" s="70">
        <v>31609.33</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5"/>
        <v>1991</v>
      </c>
      <c r="BB63" s="60">
        <f t="shared" si="6"/>
        <v>1991</v>
      </c>
      <c r="BC63" s="56" t="str">
        <f t="shared" si="7"/>
        <v>INR  One Thousand Nine Hundred &amp; Ninety One  Only</v>
      </c>
      <c r="IA63" s="22">
        <v>6.08</v>
      </c>
      <c r="IB63" s="22" t="s">
        <v>238</v>
      </c>
      <c r="IC63" s="22" t="s">
        <v>149</v>
      </c>
      <c r="ID63" s="22">
        <v>0.063</v>
      </c>
      <c r="IE63" s="23" t="s">
        <v>52</v>
      </c>
      <c r="IF63" s="23"/>
      <c r="IG63" s="23"/>
      <c r="IH63" s="23"/>
      <c r="II63" s="23"/>
    </row>
    <row r="64" spans="1:243" s="22" customFormat="1" ht="47.25" customHeight="1">
      <c r="A64" s="66">
        <v>6.09</v>
      </c>
      <c r="B64" s="67" t="s">
        <v>239</v>
      </c>
      <c r="C64" s="39" t="s">
        <v>150</v>
      </c>
      <c r="D64" s="68">
        <v>1</v>
      </c>
      <c r="E64" s="69" t="s">
        <v>65</v>
      </c>
      <c r="F64" s="70">
        <v>6255.89</v>
      </c>
      <c r="G64" s="40"/>
      <c r="H64" s="24"/>
      <c r="I64" s="47" t="s">
        <v>38</v>
      </c>
      <c r="J64" s="48">
        <f aca="true" t="shared" si="8" ref="J64:J153">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6256</v>
      </c>
      <c r="BB64" s="60">
        <f>BA64+SUM(N64:AZ64)</f>
        <v>6256</v>
      </c>
      <c r="BC64" s="56" t="str">
        <f>SpellNumber(L64,BB64)</f>
        <v>INR  Six Thousand Two Hundred &amp; Fifty Six  Only</v>
      </c>
      <c r="IA64" s="22">
        <v>6.09</v>
      </c>
      <c r="IB64" s="22" t="s">
        <v>239</v>
      </c>
      <c r="IC64" s="22" t="s">
        <v>150</v>
      </c>
      <c r="ID64" s="22">
        <v>1</v>
      </c>
      <c r="IE64" s="23" t="s">
        <v>65</v>
      </c>
      <c r="IF64" s="23"/>
      <c r="IG64" s="23"/>
      <c r="IH64" s="23"/>
      <c r="II64" s="23"/>
    </row>
    <row r="65" spans="1:243" s="22" customFormat="1" ht="15.75">
      <c r="A65" s="66">
        <v>7</v>
      </c>
      <c r="B65" s="67" t="s">
        <v>190</v>
      </c>
      <c r="C65" s="39" t="s">
        <v>151</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v>
      </c>
      <c r="IB65" s="22" t="s">
        <v>190</v>
      </c>
      <c r="IC65" s="22" t="s">
        <v>151</v>
      </c>
      <c r="IE65" s="23"/>
      <c r="IF65" s="23"/>
      <c r="IG65" s="23"/>
      <c r="IH65" s="23"/>
      <c r="II65" s="23"/>
    </row>
    <row r="66" spans="1:243" s="22" customFormat="1" ht="33" customHeight="1">
      <c r="A66" s="66">
        <v>7.01</v>
      </c>
      <c r="B66" s="67" t="s">
        <v>240</v>
      </c>
      <c r="C66" s="39" t="s">
        <v>152</v>
      </c>
      <c r="D66" s="68">
        <v>5800</v>
      </c>
      <c r="E66" s="69" t="s">
        <v>66</v>
      </c>
      <c r="F66" s="70">
        <v>89.21</v>
      </c>
      <c r="G66" s="40"/>
      <c r="H66" s="24"/>
      <c r="I66" s="47" t="s">
        <v>38</v>
      </c>
      <c r="J66" s="48">
        <f t="shared" si="8"/>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ROUND(total_amount_ba($B$2,$D$2,D66,F66,J66,K66,M66),0)</f>
        <v>517418</v>
      </c>
      <c r="BB66" s="60">
        <f>BA66+SUM(N66:AZ66)</f>
        <v>517418</v>
      </c>
      <c r="BC66" s="56" t="str">
        <f>SpellNumber(L66,BB66)</f>
        <v>INR  Five Lakh Seventeen Thousand Four Hundred &amp; Eighteen  Only</v>
      </c>
      <c r="IA66" s="22">
        <v>7.01</v>
      </c>
      <c r="IB66" s="22" t="s">
        <v>240</v>
      </c>
      <c r="IC66" s="22" t="s">
        <v>152</v>
      </c>
      <c r="ID66" s="22">
        <v>5800</v>
      </c>
      <c r="IE66" s="23" t="s">
        <v>66</v>
      </c>
      <c r="IF66" s="23"/>
      <c r="IG66" s="23"/>
      <c r="IH66" s="23"/>
      <c r="II66" s="23"/>
    </row>
    <row r="67" spans="1:243" s="22" customFormat="1" ht="114">
      <c r="A67" s="66">
        <v>7.02</v>
      </c>
      <c r="B67" s="67" t="s">
        <v>241</v>
      </c>
      <c r="C67" s="39" t="s">
        <v>153</v>
      </c>
      <c r="D67" s="79"/>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1"/>
      <c r="IA67" s="22">
        <v>7.02</v>
      </c>
      <c r="IB67" s="22" t="s">
        <v>241</v>
      </c>
      <c r="IC67" s="22" t="s">
        <v>153</v>
      </c>
      <c r="IE67" s="23"/>
      <c r="IF67" s="23"/>
      <c r="IG67" s="23"/>
      <c r="IH67" s="23"/>
      <c r="II67" s="23"/>
    </row>
    <row r="68" spans="1:243" s="22" customFormat="1" ht="42.75">
      <c r="A68" s="66">
        <v>7.03</v>
      </c>
      <c r="B68" s="67" t="s">
        <v>242</v>
      </c>
      <c r="C68" s="39" t="s">
        <v>154</v>
      </c>
      <c r="D68" s="68">
        <v>585</v>
      </c>
      <c r="E68" s="69" t="s">
        <v>66</v>
      </c>
      <c r="F68" s="70">
        <v>125.77</v>
      </c>
      <c r="G68" s="40"/>
      <c r="H68" s="24"/>
      <c r="I68" s="47" t="s">
        <v>38</v>
      </c>
      <c r="J68" s="48">
        <f t="shared" si="8"/>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73575</v>
      </c>
      <c r="BB68" s="60">
        <f>BA68+SUM(N68:AZ68)</f>
        <v>73575</v>
      </c>
      <c r="BC68" s="56" t="str">
        <f>SpellNumber(L68,BB68)</f>
        <v>INR  Seventy Three Thousand Five Hundred &amp; Seventy Five  Only</v>
      </c>
      <c r="IA68" s="22">
        <v>7.03</v>
      </c>
      <c r="IB68" s="22" t="s">
        <v>242</v>
      </c>
      <c r="IC68" s="22" t="s">
        <v>154</v>
      </c>
      <c r="ID68" s="22">
        <v>585</v>
      </c>
      <c r="IE68" s="23" t="s">
        <v>66</v>
      </c>
      <c r="IF68" s="23"/>
      <c r="IG68" s="23"/>
      <c r="IH68" s="23"/>
      <c r="II68" s="23"/>
    </row>
    <row r="69" spans="1:243" s="22" customFormat="1" ht="142.5">
      <c r="A69" s="66">
        <v>7.04</v>
      </c>
      <c r="B69" s="67" t="s">
        <v>243</v>
      </c>
      <c r="C69" s="39" t="s">
        <v>155</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7.04</v>
      </c>
      <c r="IB69" s="22" t="s">
        <v>243</v>
      </c>
      <c r="IC69" s="22" t="s">
        <v>155</v>
      </c>
      <c r="IE69" s="23"/>
      <c r="IF69" s="23"/>
      <c r="IG69" s="23"/>
      <c r="IH69" s="23"/>
      <c r="II69" s="23"/>
    </row>
    <row r="70" spans="1:243" s="22" customFormat="1" ht="28.5">
      <c r="A70" s="66">
        <v>7.05</v>
      </c>
      <c r="B70" s="67" t="s">
        <v>244</v>
      </c>
      <c r="C70" s="39" t="s">
        <v>156</v>
      </c>
      <c r="D70" s="68">
        <v>24</v>
      </c>
      <c r="E70" s="69" t="s">
        <v>65</v>
      </c>
      <c r="F70" s="70">
        <v>95.57</v>
      </c>
      <c r="G70" s="40"/>
      <c r="H70" s="24"/>
      <c r="I70" s="47" t="s">
        <v>38</v>
      </c>
      <c r="J70" s="48">
        <f t="shared" si="8"/>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2294</v>
      </c>
      <c r="BB70" s="60">
        <f>BA70+SUM(N70:AZ70)</f>
        <v>2294</v>
      </c>
      <c r="BC70" s="56" t="str">
        <f>SpellNumber(L70,BB70)</f>
        <v>INR  Two Thousand Two Hundred &amp; Ninety Four  Only</v>
      </c>
      <c r="IA70" s="22">
        <v>7.05</v>
      </c>
      <c r="IB70" s="22" t="s">
        <v>244</v>
      </c>
      <c r="IC70" s="22" t="s">
        <v>156</v>
      </c>
      <c r="ID70" s="22">
        <v>24</v>
      </c>
      <c r="IE70" s="23" t="s">
        <v>65</v>
      </c>
      <c r="IF70" s="23"/>
      <c r="IG70" s="23"/>
      <c r="IH70" s="23"/>
      <c r="II70" s="23"/>
    </row>
    <row r="71" spans="1:243" s="22" customFormat="1" ht="231.75" customHeight="1">
      <c r="A71" s="66">
        <v>7.06</v>
      </c>
      <c r="B71" s="67" t="s">
        <v>245</v>
      </c>
      <c r="C71" s="39" t="s">
        <v>157</v>
      </c>
      <c r="D71" s="68">
        <v>50</v>
      </c>
      <c r="E71" s="69" t="s">
        <v>66</v>
      </c>
      <c r="F71" s="70">
        <v>504.55</v>
      </c>
      <c r="G71" s="40"/>
      <c r="H71" s="24"/>
      <c r="I71" s="47" t="s">
        <v>38</v>
      </c>
      <c r="J71" s="48">
        <f t="shared" si="8"/>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25228</v>
      </c>
      <c r="BB71" s="60">
        <f>BA71+SUM(N71:AZ71)</f>
        <v>25228</v>
      </c>
      <c r="BC71" s="56" t="str">
        <f>SpellNumber(L71,BB71)</f>
        <v>INR  Twenty Five Thousand Two Hundred &amp; Twenty Eight  Only</v>
      </c>
      <c r="IA71" s="22">
        <v>7.06</v>
      </c>
      <c r="IB71" s="22" t="s">
        <v>245</v>
      </c>
      <c r="IC71" s="22" t="s">
        <v>157</v>
      </c>
      <c r="ID71" s="22">
        <v>50</v>
      </c>
      <c r="IE71" s="23" t="s">
        <v>66</v>
      </c>
      <c r="IF71" s="23"/>
      <c r="IG71" s="23"/>
      <c r="IH71" s="23"/>
      <c r="II71" s="23"/>
    </row>
    <row r="72" spans="1:243" s="22" customFormat="1" ht="15.75">
      <c r="A72" s="66">
        <v>8</v>
      </c>
      <c r="B72" s="67" t="s">
        <v>191</v>
      </c>
      <c r="C72" s="39" t="s">
        <v>158</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8</v>
      </c>
      <c r="IB72" s="22" t="s">
        <v>191</v>
      </c>
      <c r="IC72" s="22" t="s">
        <v>158</v>
      </c>
      <c r="IE72" s="23"/>
      <c r="IF72" s="23"/>
      <c r="IG72" s="23"/>
      <c r="IH72" s="23"/>
      <c r="II72" s="23"/>
    </row>
    <row r="73" spans="1:243" s="22" customFormat="1" ht="228">
      <c r="A73" s="66">
        <v>8.01</v>
      </c>
      <c r="B73" s="67" t="s">
        <v>246</v>
      </c>
      <c r="C73" s="39" t="s">
        <v>159</v>
      </c>
      <c r="D73" s="68">
        <v>435</v>
      </c>
      <c r="E73" s="69" t="s">
        <v>52</v>
      </c>
      <c r="F73" s="70">
        <v>690.48</v>
      </c>
      <c r="G73" s="40"/>
      <c r="H73" s="24"/>
      <c r="I73" s="47" t="s">
        <v>38</v>
      </c>
      <c r="J73" s="48">
        <f t="shared" si="8"/>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300359</v>
      </c>
      <c r="BB73" s="60">
        <f>BA73+SUM(N73:AZ73)</f>
        <v>300359</v>
      </c>
      <c r="BC73" s="56" t="str">
        <f>SpellNumber(L73,BB73)</f>
        <v>INR  Three Lakh Three Hundred &amp; Fifty Nine  Only</v>
      </c>
      <c r="IA73" s="22">
        <v>8.01</v>
      </c>
      <c r="IB73" s="22" t="s">
        <v>246</v>
      </c>
      <c r="IC73" s="22" t="s">
        <v>159</v>
      </c>
      <c r="ID73" s="22">
        <v>435</v>
      </c>
      <c r="IE73" s="23" t="s">
        <v>52</v>
      </c>
      <c r="IF73" s="23"/>
      <c r="IG73" s="23"/>
      <c r="IH73" s="23"/>
      <c r="II73" s="23"/>
    </row>
    <row r="74" spans="1:243" s="22" customFormat="1" ht="57">
      <c r="A74" s="66">
        <v>8.02</v>
      </c>
      <c r="B74" s="67" t="s">
        <v>247</v>
      </c>
      <c r="C74" s="39" t="s">
        <v>160</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8.02</v>
      </c>
      <c r="IB74" s="22" t="s">
        <v>247</v>
      </c>
      <c r="IC74" s="22" t="s">
        <v>160</v>
      </c>
      <c r="IE74" s="23"/>
      <c r="IF74" s="23"/>
      <c r="IG74" s="23"/>
      <c r="IH74" s="23"/>
      <c r="II74" s="23"/>
    </row>
    <row r="75" spans="1:243" s="22" customFormat="1" ht="31.5" customHeight="1">
      <c r="A75" s="66">
        <v>8.03</v>
      </c>
      <c r="B75" s="71" t="s">
        <v>248</v>
      </c>
      <c r="C75" s="39" t="s">
        <v>161</v>
      </c>
      <c r="D75" s="68">
        <v>27</v>
      </c>
      <c r="E75" s="69" t="s">
        <v>52</v>
      </c>
      <c r="F75" s="70">
        <v>456.94</v>
      </c>
      <c r="G75" s="40"/>
      <c r="H75" s="24"/>
      <c r="I75" s="47" t="s">
        <v>38</v>
      </c>
      <c r="J75" s="48">
        <f t="shared" si="8"/>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ROUND(total_amount_ba($B$2,$D$2,D75,F75,J75,K75,M75),0)</f>
        <v>12337</v>
      </c>
      <c r="BB75" s="60">
        <f>BA75+SUM(N75:AZ75)</f>
        <v>12337</v>
      </c>
      <c r="BC75" s="56" t="str">
        <f>SpellNumber(L75,BB75)</f>
        <v>INR  Twelve Thousand Three Hundred &amp; Thirty Seven  Only</v>
      </c>
      <c r="IA75" s="22">
        <v>8.03</v>
      </c>
      <c r="IB75" s="22" t="s">
        <v>248</v>
      </c>
      <c r="IC75" s="22" t="s">
        <v>161</v>
      </c>
      <c r="ID75" s="22">
        <v>27</v>
      </c>
      <c r="IE75" s="23" t="s">
        <v>52</v>
      </c>
      <c r="IF75" s="23"/>
      <c r="IG75" s="23"/>
      <c r="IH75" s="23"/>
      <c r="II75" s="23"/>
    </row>
    <row r="76" spans="1:243" s="22" customFormat="1" ht="36" customHeight="1">
      <c r="A76" s="66">
        <v>8.04</v>
      </c>
      <c r="B76" s="71" t="s">
        <v>249</v>
      </c>
      <c r="C76" s="39" t="s">
        <v>162</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8.04</v>
      </c>
      <c r="IB76" s="22" t="s">
        <v>249</v>
      </c>
      <c r="IC76" s="22" t="s">
        <v>162</v>
      </c>
      <c r="IE76" s="23"/>
      <c r="IF76" s="23"/>
      <c r="IG76" s="23"/>
      <c r="IH76" s="23"/>
      <c r="II76" s="23"/>
    </row>
    <row r="77" spans="1:243" s="22" customFormat="1" ht="28.5">
      <c r="A77" s="70">
        <v>8.05</v>
      </c>
      <c r="B77" s="67" t="s">
        <v>250</v>
      </c>
      <c r="C77" s="39" t="s">
        <v>163</v>
      </c>
      <c r="D77" s="68">
        <v>861</v>
      </c>
      <c r="E77" s="69" t="s">
        <v>74</v>
      </c>
      <c r="F77" s="70">
        <v>65.89</v>
      </c>
      <c r="G77" s="40"/>
      <c r="H77" s="24"/>
      <c r="I77" s="47" t="s">
        <v>38</v>
      </c>
      <c r="J77" s="48">
        <f t="shared" si="8"/>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ROUND(total_amount_ba($B$2,$D$2,D77,F77,J77,K77,M77),0)</f>
        <v>56731</v>
      </c>
      <c r="BB77" s="60">
        <f>BA77+SUM(N77:AZ77)</f>
        <v>56731</v>
      </c>
      <c r="BC77" s="56" t="str">
        <f>SpellNumber(L77,BB77)</f>
        <v>INR  Fifty Six Thousand Seven Hundred &amp; Thirty One  Only</v>
      </c>
      <c r="IA77" s="22">
        <v>8.05</v>
      </c>
      <c r="IB77" s="22" t="s">
        <v>250</v>
      </c>
      <c r="IC77" s="22" t="s">
        <v>163</v>
      </c>
      <c r="ID77" s="22">
        <v>861</v>
      </c>
      <c r="IE77" s="23" t="s">
        <v>74</v>
      </c>
      <c r="IF77" s="23"/>
      <c r="IG77" s="23"/>
      <c r="IH77" s="23"/>
      <c r="II77" s="23"/>
    </row>
    <row r="78" spans="1:243" s="22" customFormat="1" ht="15.75">
      <c r="A78" s="66">
        <v>9</v>
      </c>
      <c r="B78" s="67" t="s">
        <v>73</v>
      </c>
      <c r="C78" s="39" t="s">
        <v>164</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9</v>
      </c>
      <c r="IB78" s="22" t="s">
        <v>73</v>
      </c>
      <c r="IC78" s="22" t="s">
        <v>164</v>
      </c>
      <c r="IE78" s="23"/>
      <c r="IF78" s="23"/>
      <c r="IG78" s="23"/>
      <c r="IH78" s="23"/>
      <c r="II78" s="23"/>
    </row>
    <row r="79" spans="1:243" s="22" customFormat="1" ht="85.5">
      <c r="A79" s="66">
        <v>9.01</v>
      </c>
      <c r="B79" s="67" t="s">
        <v>251</v>
      </c>
      <c r="C79" s="39" t="s">
        <v>165</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9.01</v>
      </c>
      <c r="IB79" s="22" t="s">
        <v>251</v>
      </c>
      <c r="IC79" s="22" t="s">
        <v>165</v>
      </c>
      <c r="IE79" s="23"/>
      <c r="IF79" s="23"/>
      <c r="IG79" s="23"/>
      <c r="IH79" s="23"/>
      <c r="II79" s="23"/>
    </row>
    <row r="80" spans="1:243" s="22" customFormat="1" ht="28.5">
      <c r="A80" s="70">
        <v>9.02</v>
      </c>
      <c r="B80" s="67" t="s">
        <v>252</v>
      </c>
      <c r="C80" s="39" t="s">
        <v>166</v>
      </c>
      <c r="D80" s="68">
        <v>46</v>
      </c>
      <c r="E80" s="69" t="s">
        <v>74</v>
      </c>
      <c r="F80" s="70">
        <v>208.02</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9569</v>
      </c>
      <c r="BB80" s="60">
        <f>BA80+SUM(N80:AZ80)</f>
        <v>9569</v>
      </c>
      <c r="BC80" s="56" t="str">
        <f>SpellNumber(L80,BB80)</f>
        <v>INR  Nine Thousand Five Hundred &amp; Sixty Nine  Only</v>
      </c>
      <c r="IA80" s="22">
        <v>9.02</v>
      </c>
      <c r="IB80" s="22" t="s">
        <v>252</v>
      </c>
      <c r="IC80" s="22" t="s">
        <v>166</v>
      </c>
      <c r="ID80" s="22">
        <v>46</v>
      </c>
      <c r="IE80" s="23" t="s">
        <v>74</v>
      </c>
      <c r="IF80" s="23"/>
      <c r="IG80" s="23"/>
      <c r="IH80" s="23"/>
      <c r="II80" s="23"/>
    </row>
    <row r="81" spans="1:243" s="22" customFormat="1" ht="270.75">
      <c r="A81" s="66">
        <v>9.03</v>
      </c>
      <c r="B81" s="71" t="s">
        <v>253</v>
      </c>
      <c r="C81" s="39" t="s">
        <v>167</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9.03</v>
      </c>
      <c r="IB81" s="22" t="s">
        <v>253</v>
      </c>
      <c r="IC81" s="22" t="s">
        <v>167</v>
      </c>
      <c r="IE81" s="23"/>
      <c r="IF81" s="23"/>
      <c r="IG81" s="23"/>
      <c r="IH81" s="23"/>
      <c r="II81" s="23"/>
    </row>
    <row r="82" spans="1:243" s="22" customFormat="1" ht="33.75" customHeight="1">
      <c r="A82" s="66">
        <v>9.04</v>
      </c>
      <c r="B82" s="71" t="s">
        <v>254</v>
      </c>
      <c r="C82" s="39" t="s">
        <v>168</v>
      </c>
      <c r="D82" s="68">
        <v>35</v>
      </c>
      <c r="E82" s="69" t="s">
        <v>52</v>
      </c>
      <c r="F82" s="70">
        <v>876.23</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30668</v>
      </c>
      <c r="BB82" s="60">
        <f>BA82+SUM(N82:AZ82)</f>
        <v>30668</v>
      </c>
      <c r="BC82" s="56" t="str">
        <f>SpellNumber(L82,BB82)</f>
        <v>INR  Thirty Thousand Six Hundred &amp; Sixty Eight  Only</v>
      </c>
      <c r="IA82" s="22">
        <v>9.04</v>
      </c>
      <c r="IB82" s="22" t="s">
        <v>254</v>
      </c>
      <c r="IC82" s="22" t="s">
        <v>168</v>
      </c>
      <c r="ID82" s="22">
        <v>35</v>
      </c>
      <c r="IE82" s="23" t="s">
        <v>52</v>
      </c>
      <c r="IF82" s="23"/>
      <c r="IG82" s="23"/>
      <c r="IH82" s="23"/>
      <c r="II82" s="23"/>
    </row>
    <row r="83" spans="1:243" s="22" customFormat="1" ht="342">
      <c r="A83" s="70">
        <v>9.05</v>
      </c>
      <c r="B83" s="67" t="s">
        <v>255</v>
      </c>
      <c r="C83" s="39" t="s">
        <v>169</v>
      </c>
      <c r="D83" s="68">
        <v>73</v>
      </c>
      <c r="E83" s="69" t="s">
        <v>52</v>
      </c>
      <c r="F83" s="70">
        <v>550.24</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ROUND(total_amount_ba($B$2,$D$2,D83,F83,J83,K83,M83),0)</f>
        <v>40168</v>
      </c>
      <c r="BB83" s="60">
        <f>BA83+SUM(N83:AZ83)</f>
        <v>40168</v>
      </c>
      <c r="BC83" s="56" t="str">
        <f>SpellNumber(L83,BB83)</f>
        <v>INR  Forty Thousand One Hundred &amp; Sixty Eight  Only</v>
      </c>
      <c r="IA83" s="22">
        <v>9.05</v>
      </c>
      <c r="IB83" s="22" t="s">
        <v>255</v>
      </c>
      <c r="IC83" s="22" t="s">
        <v>169</v>
      </c>
      <c r="ID83" s="22">
        <v>73</v>
      </c>
      <c r="IE83" s="23" t="s">
        <v>52</v>
      </c>
      <c r="IF83" s="23"/>
      <c r="IG83" s="23"/>
      <c r="IH83" s="23"/>
      <c r="II83" s="23"/>
    </row>
    <row r="84" spans="1:243" s="22" customFormat="1" ht="40.5" customHeight="1">
      <c r="A84" s="66">
        <v>9.06</v>
      </c>
      <c r="B84" s="71" t="s">
        <v>256</v>
      </c>
      <c r="C84" s="39" t="s">
        <v>170</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9.06</v>
      </c>
      <c r="IB84" s="22" t="s">
        <v>256</v>
      </c>
      <c r="IC84" s="22" t="s">
        <v>170</v>
      </c>
      <c r="IE84" s="23"/>
      <c r="IF84" s="23"/>
      <c r="IG84" s="23"/>
      <c r="IH84" s="23"/>
      <c r="II84" s="23"/>
    </row>
    <row r="85" spans="1:243" s="22" customFormat="1" ht="19.5" customHeight="1">
      <c r="A85" s="70">
        <v>9.07</v>
      </c>
      <c r="B85" s="67" t="s">
        <v>257</v>
      </c>
      <c r="C85" s="39" t="s">
        <v>171</v>
      </c>
      <c r="D85" s="68">
        <v>48</v>
      </c>
      <c r="E85" s="69" t="s">
        <v>74</v>
      </c>
      <c r="F85" s="70">
        <v>913.41</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aca="true" t="shared" si="9" ref="BA85:BA142">ROUND(total_amount_ba($B$2,$D$2,D85,F85,J85,K85,M85),0)</f>
        <v>43844</v>
      </c>
      <c r="BB85" s="60">
        <f aca="true" t="shared" si="10" ref="BB85:BB142">BA85+SUM(N85:AZ85)</f>
        <v>43844</v>
      </c>
      <c r="BC85" s="56" t="str">
        <f aca="true" t="shared" si="11" ref="BC85:BC142">SpellNumber(L85,BB85)</f>
        <v>INR  Forty Three Thousand Eight Hundred &amp; Forty Four  Only</v>
      </c>
      <c r="IA85" s="22">
        <v>9.07</v>
      </c>
      <c r="IB85" s="22" t="s">
        <v>257</v>
      </c>
      <c r="IC85" s="22" t="s">
        <v>171</v>
      </c>
      <c r="ID85" s="22">
        <v>48</v>
      </c>
      <c r="IE85" s="23" t="s">
        <v>74</v>
      </c>
      <c r="IF85" s="23"/>
      <c r="IG85" s="23"/>
      <c r="IH85" s="23"/>
      <c r="II85" s="23"/>
    </row>
    <row r="86" spans="1:243" s="22" customFormat="1" ht="409.5">
      <c r="A86" s="66">
        <v>9.08</v>
      </c>
      <c r="B86" s="67" t="s">
        <v>86</v>
      </c>
      <c r="C86" s="39" t="s">
        <v>172</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9.08</v>
      </c>
      <c r="IB86" s="22" t="s">
        <v>86</v>
      </c>
      <c r="IC86" s="22" t="s">
        <v>172</v>
      </c>
      <c r="IE86" s="23"/>
      <c r="IF86" s="23"/>
      <c r="IG86" s="23"/>
      <c r="IH86" s="23"/>
      <c r="II86" s="23"/>
    </row>
    <row r="87" spans="1:243" s="22" customFormat="1" ht="213.75">
      <c r="A87" s="66">
        <v>9.09</v>
      </c>
      <c r="B87" s="67" t="s">
        <v>87</v>
      </c>
      <c r="C87" s="39" t="s">
        <v>173</v>
      </c>
      <c r="D87" s="68">
        <v>395</v>
      </c>
      <c r="E87" s="69" t="s">
        <v>52</v>
      </c>
      <c r="F87" s="70">
        <v>1649.23</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9"/>
        <v>651446</v>
      </c>
      <c r="BB87" s="60">
        <f t="shared" si="10"/>
        <v>651446</v>
      </c>
      <c r="BC87" s="56" t="str">
        <f t="shared" si="11"/>
        <v>INR  Six Lakh Fifty One Thousand Four Hundred &amp; Forty Six  Only</v>
      </c>
      <c r="IA87" s="22">
        <v>9.09</v>
      </c>
      <c r="IB87" s="22" t="s">
        <v>87</v>
      </c>
      <c r="IC87" s="22" t="s">
        <v>173</v>
      </c>
      <c r="ID87" s="22">
        <v>395</v>
      </c>
      <c r="IE87" s="23" t="s">
        <v>52</v>
      </c>
      <c r="IF87" s="23"/>
      <c r="IG87" s="23"/>
      <c r="IH87" s="23"/>
      <c r="II87" s="23"/>
    </row>
    <row r="88" spans="1:243" s="22" customFormat="1" ht="27" customHeight="1">
      <c r="A88" s="70">
        <v>10</v>
      </c>
      <c r="B88" s="67" t="s">
        <v>53</v>
      </c>
      <c r="C88" s="39" t="s">
        <v>174</v>
      </c>
      <c r="D88" s="79"/>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1"/>
      <c r="IA88" s="22">
        <v>10</v>
      </c>
      <c r="IB88" s="22" t="s">
        <v>53</v>
      </c>
      <c r="IC88" s="22" t="s">
        <v>174</v>
      </c>
      <c r="IE88" s="23"/>
      <c r="IF88" s="23"/>
      <c r="IG88" s="23"/>
      <c r="IH88" s="23"/>
      <c r="II88" s="23"/>
    </row>
    <row r="89" spans="1:243" s="22" customFormat="1" ht="15.75">
      <c r="A89" s="66">
        <v>10.01</v>
      </c>
      <c r="B89" s="71" t="s">
        <v>258</v>
      </c>
      <c r="C89" s="39" t="s">
        <v>175</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10.01</v>
      </c>
      <c r="IB89" s="22" t="s">
        <v>258</v>
      </c>
      <c r="IC89" s="22" t="s">
        <v>175</v>
      </c>
      <c r="IE89" s="23"/>
      <c r="IF89" s="23"/>
      <c r="IG89" s="23"/>
      <c r="IH89" s="23"/>
      <c r="II89" s="23"/>
    </row>
    <row r="90" spans="1:243" s="22" customFormat="1" ht="15.75" customHeight="1">
      <c r="A90" s="66">
        <v>10.02</v>
      </c>
      <c r="B90" s="71" t="s">
        <v>193</v>
      </c>
      <c r="C90" s="39" t="s">
        <v>176</v>
      </c>
      <c r="D90" s="68">
        <v>180</v>
      </c>
      <c r="E90" s="69" t="s">
        <v>52</v>
      </c>
      <c r="F90" s="70">
        <v>231.08</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9"/>
        <v>41594</v>
      </c>
      <c r="BB90" s="60">
        <f t="shared" si="10"/>
        <v>41594</v>
      </c>
      <c r="BC90" s="56" t="str">
        <f t="shared" si="11"/>
        <v>INR  Forty One Thousand Five Hundred &amp; Ninety Four  Only</v>
      </c>
      <c r="IA90" s="22">
        <v>10.02</v>
      </c>
      <c r="IB90" s="22" t="s">
        <v>193</v>
      </c>
      <c r="IC90" s="22" t="s">
        <v>176</v>
      </c>
      <c r="ID90" s="22">
        <v>180</v>
      </c>
      <c r="IE90" s="23" t="s">
        <v>52</v>
      </c>
      <c r="IF90" s="23"/>
      <c r="IG90" s="23"/>
      <c r="IH90" s="23"/>
      <c r="II90" s="23"/>
    </row>
    <row r="91" spans="1:243" s="22" customFormat="1" ht="28.5">
      <c r="A91" s="70">
        <v>10.03</v>
      </c>
      <c r="B91" s="67" t="s">
        <v>192</v>
      </c>
      <c r="C91" s="39" t="s">
        <v>177</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10.03</v>
      </c>
      <c r="IB91" s="22" t="s">
        <v>192</v>
      </c>
      <c r="IC91" s="22" t="s">
        <v>177</v>
      </c>
      <c r="IE91" s="23"/>
      <c r="IF91" s="23"/>
      <c r="IG91" s="23"/>
      <c r="IH91" s="23"/>
      <c r="II91" s="23"/>
    </row>
    <row r="92" spans="1:243" s="22" customFormat="1" ht="28.5">
      <c r="A92" s="66">
        <v>10.04</v>
      </c>
      <c r="B92" s="67" t="s">
        <v>193</v>
      </c>
      <c r="C92" s="39" t="s">
        <v>178</v>
      </c>
      <c r="D92" s="68">
        <v>300</v>
      </c>
      <c r="E92" s="69" t="s">
        <v>52</v>
      </c>
      <c r="F92" s="70">
        <v>266.46</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9"/>
        <v>79938</v>
      </c>
      <c r="BB92" s="60">
        <f t="shared" si="10"/>
        <v>79938</v>
      </c>
      <c r="BC92" s="56" t="str">
        <f t="shared" si="11"/>
        <v>INR  Seventy Nine Thousand Nine Hundred &amp; Thirty Eight  Only</v>
      </c>
      <c r="IA92" s="22">
        <v>10.04</v>
      </c>
      <c r="IB92" s="22" t="s">
        <v>193</v>
      </c>
      <c r="IC92" s="22" t="s">
        <v>178</v>
      </c>
      <c r="ID92" s="22">
        <v>300</v>
      </c>
      <c r="IE92" s="23" t="s">
        <v>52</v>
      </c>
      <c r="IF92" s="23"/>
      <c r="IG92" s="23"/>
      <c r="IH92" s="23"/>
      <c r="II92" s="23"/>
    </row>
    <row r="93" spans="1:243" s="22" customFormat="1" ht="42.75">
      <c r="A93" s="66">
        <v>10.05</v>
      </c>
      <c r="B93" s="67" t="s">
        <v>259</v>
      </c>
      <c r="C93" s="39" t="s">
        <v>179</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10.05</v>
      </c>
      <c r="IB93" s="22" t="s">
        <v>259</v>
      </c>
      <c r="IC93" s="22" t="s">
        <v>179</v>
      </c>
      <c r="IE93" s="23"/>
      <c r="IF93" s="23"/>
      <c r="IG93" s="23"/>
      <c r="IH93" s="23"/>
      <c r="II93" s="23"/>
    </row>
    <row r="94" spans="1:243" s="22" customFormat="1" ht="28.5">
      <c r="A94" s="70">
        <v>10.06</v>
      </c>
      <c r="B94" s="67" t="s">
        <v>260</v>
      </c>
      <c r="C94" s="39" t="s">
        <v>180</v>
      </c>
      <c r="D94" s="68">
        <v>100</v>
      </c>
      <c r="E94" s="69" t="s">
        <v>52</v>
      </c>
      <c r="F94" s="70">
        <v>167.95</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9"/>
        <v>16795</v>
      </c>
      <c r="BB94" s="60">
        <f t="shared" si="10"/>
        <v>16795</v>
      </c>
      <c r="BC94" s="56" t="str">
        <f t="shared" si="11"/>
        <v>INR  Sixteen Thousand Seven Hundred &amp; Ninety Five  Only</v>
      </c>
      <c r="IA94" s="22">
        <v>10.06</v>
      </c>
      <c r="IB94" s="22" t="s">
        <v>260</v>
      </c>
      <c r="IC94" s="22" t="s">
        <v>180</v>
      </c>
      <c r="ID94" s="22">
        <v>100</v>
      </c>
      <c r="IE94" s="23" t="s">
        <v>52</v>
      </c>
      <c r="IF94" s="23"/>
      <c r="IG94" s="23"/>
      <c r="IH94" s="23"/>
      <c r="II94" s="23"/>
    </row>
    <row r="95" spans="1:243" s="22" customFormat="1" ht="28.5" customHeight="1">
      <c r="A95" s="66">
        <v>10.07</v>
      </c>
      <c r="B95" s="71" t="s">
        <v>88</v>
      </c>
      <c r="C95" s="39" t="s">
        <v>181</v>
      </c>
      <c r="D95" s="79"/>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1"/>
      <c r="IA95" s="22">
        <v>10.07</v>
      </c>
      <c r="IB95" s="72" t="s">
        <v>88</v>
      </c>
      <c r="IC95" s="22" t="s">
        <v>181</v>
      </c>
      <c r="IE95" s="23"/>
      <c r="IF95" s="23"/>
      <c r="IG95" s="23"/>
      <c r="IH95" s="23"/>
      <c r="II95" s="23"/>
    </row>
    <row r="96" spans="1:239" ht="28.5">
      <c r="A96" s="66">
        <v>10.08</v>
      </c>
      <c r="B96" s="71" t="s">
        <v>80</v>
      </c>
      <c r="C96" s="39" t="s">
        <v>325</v>
      </c>
      <c r="D96" s="68">
        <v>810</v>
      </c>
      <c r="E96" s="69" t="s">
        <v>52</v>
      </c>
      <c r="F96" s="70">
        <v>76.41</v>
      </c>
      <c r="G96" s="40"/>
      <c r="H96" s="24"/>
      <c r="I96" s="47" t="s">
        <v>38</v>
      </c>
      <c r="J96" s="48">
        <f t="shared" si="8"/>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9"/>
        <v>61892</v>
      </c>
      <c r="BB96" s="60">
        <f t="shared" si="10"/>
        <v>61892</v>
      </c>
      <c r="BC96" s="56" t="str">
        <f t="shared" si="11"/>
        <v>INR  Sixty One Thousand Eight Hundred &amp; Ninety Two  Only</v>
      </c>
      <c r="IA96" s="1">
        <v>10.08</v>
      </c>
      <c r="IB96" s="1" t="s">
        <v>80</v>
      </c>
      <c r="IC96" s="1" t="s">
        <v>325</v>
      </c>
      <c r="ID96" s="1">
        <v>810</v>
      </c>
      <c r="IE96" s="3" t="s">
        <v>52</v>
      </c>
    </row>
    <row r="97" spans="1:237" ht="42.75">
      <c r="A97" s="70">
        <v>10.09</v>
      </c>
      <c r="B97" s="67" t="s">
        <v>79</v>
      </c>
      <c r="C97" s="39" t="s">
        <v>326</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c r="IA97" s="1">
        <v>10.09</v>
      </c>
      <c r="IB97" s="1" t="s">
        <v>79</v>
      </c>
      <c r="IC97" s="1" t="s">
        <v>326</v>
      </c>
    </row>
    <row r="98" spans="1:239" ht="42.75">
      <c r="A98" s="66">
        <v>10.1</v>
      </c>
      <c r="B98" s="67" t="s">
        <v>80</v>
      </c>
      <c r="C98" s="39" t="s">
        <v>327</v>
      </c>
      <c r="D98" s="68">
        <v>270</v>
      </c>
      <c r="E98" s="69" t="s">
        <v>52</v>
      </c>
      <c r="F98" s="70">
        <v>106.57</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9"/>
        <v>28774</v>
      </c>
      <c r="BB98" s="60">
        <f t="shared" si="10"/>
        <v>28774</v>
      </c>
      <c r="BC98" s="56" t="str">
        <f t="shared" si="11"/>
        <v>INR  Twenty Eight Thousand Seven Hundred &amp; Seventy Four  Only</v>
      </c>
      <c r="IA98" s="1">
        <v>10.1</v>
      </c>
      <c r="IB98" s="1" t="s">
        <v>80</v>
      </c>
      <c r="IC98" s="1" t="s">
        <v>327</v>
      </c>
      <c r="ID98" s="1">
        <v>270</v>
      </c>
      <c r="IE98" s="3" t="s">
        <v>52</v>
      </c>
    </row>
    <row r="99" spans="1:239" ht="85.5">
      <c r="A99" s="66">
        <v>10.11</v>
      </c>
      <c r="B99" s="67" t="s">
        <v>90</v>
      </c>
      <c r="C99" s="39" t="s">
        <v>328</v>
      </c>
      <c r="D99" s="68">
        <v>810</v>
      </c>
      <c r="E99" s="69" t="s">
        <v>52</v>
      </c>
      <c r="F99" s="70">
        <v>100.96</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9"/>
        <v>81778</v>
      </c>
      <c r="BB99" s="60">
        <f t="shared" si="10"/>
        <v>81778</v>
      </c>
      <c r="BC99" s="56" t="str">
        <f t="shared" si="11"/>
        <v>INR  Eighty One Thousand Seven Hundred &amp; Seventy Eight  Only</v>
      </c>
      <c r="IA99" s="1">
        <v>10.11</v>
      </c>
      <c r="IB99" s="1" t="s">
        <v>90</v>
      </c>
      <c r="IC99" s="1" t="s">
        <v>328</v>
      </c>
      <c r="ID99" s="1">
        <v>810</v>
      </c>
      <c r="IE99" s="3" t="s">
        <v>52</v>
      </c>
    </row>
    <row r="100" spans="1:239" ht="85.5">
      <c r="A100" s="70">
        <v>10.12</v>
      </c>
      <c r="B100" s="67" t="s">
        <v>91</v>
      </c>
      <c r="C100" s="39" t="s">
        <v>329</v>
      </c>
      <c r="D100" s="68">
        <v>295</v>
      </c>
      <c r="E100" s="69" t="s">
        <v>52</v>
      </c>
      <c r="F100" s="70">
        <v>16</v>
      </c>
      <c r="G100" s="40"/>
      <c r="H100" s="24"/>
      <c r="I100" s="47" t="s">
        <v>38</v>
      </c>
      <c r="J100" s="48">
        <f t="shared" si="8"/>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9"/>
        <v>4720</v>
      </c>
      <c r="BB100" s="60">
        <f t="shared" si="10"/>
        <v>4720</v>
      </c>
      <c r="BC100" s="56" t="str">
        <f t="shared" si="11"/>
        <v>INR  Four Thousand Seven Hundred &amp; Twenty  Only</v>
      </c>
      <c r="IA100" s="1">
        <v>10.12</v>
      </c>
      <c r="IB100" s="1" t="s">
        <v>91</v>
      </c>
      <c r="IC100" s="1" t="s">
        <v>329</v>
      </c>
      <c r="ID100" s="1">
        <v>295</v>
      </c>
      <c r="IE100" s="3" t="s">
        <v>52</v>
      </c>
    </row>
    <row r="101" spans="1:237" ht="57">
      <c r="A101" s="66">
        <v>10.13</v>
      </c>
      <c r="B101" s="71" t="s">
        <v>89</v>
      </c>
      <c r="C101" s="39" t="s">
        <v>330</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10.13</v>
      </c>
      <c r="IB101" s="1" t="s">
        <v>89</v>
      </c>
      <c r="IC101" s="1" t="s">
        <v>330</v>
      </c>
    </row>
    <row r="102" spans="1:239" ht="28.5">
      <c r="A102" s="66">
        <v>10.14</v>
      </c>
      <c r="B102" s="71" t="s">
        <v>92</v>
      </c>
      <c r="C102" s="39" t="s">
        <v>331</v>
      </c>
      <c r="D102" s="68">
        <v>76</v>
      </c>
      <c r="E102" s="69" t="s">
        <v>52</v>
      </c>
      <c r="F102" s="70">
        <v>70.1</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9"/>
        <v>5328</v>
      </c>
      <c r="BB102" s="60">
        <f t="shared" si="10"/>
        <v>5328</v>
      </c>
      <c r="BC102" s="56" t="str">
        <f t="shared" si="11"/>
        <v>INR  Five Thousand Three Hundred &amp; Twenty Eight  Only</v>
      </c>
      <c r="IA102" s="1">
        <v>10.14</v>
      </c>
      <c r="IB102" s="1" t="s">
        <v>92</v>
      </c>
      <c r="IC102" s="1" t="s">
        <v>331</v>
      </c>
      <c r="ID102" s="1">
        <v>76</v>
      </c>
      <c r="IE102" s="3" t="s">
        <v>52</v>
      </c>
    </row>
    <row r="103" spans="1:237" ht="15.75">
      <c r="A103" s="70">
        <v>11</v>
      </c>
      <c r="B103" s="67" t="s">
        <v>93</v>
      </c>
      <c r="C103" s="39" t="s">
        <v>332</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11</v>
      </c>
      <c r="IB103" s="1" t="s">
        <v>93</v>
      </c>
      <c r="IC103" s="1" t="s">
        <v>332</v>
      </c>
    </row>
    <row r="104" spans="1:239" ht="57">
      <c r="A104" s="66">
        <v>11.01</v>
      </c>
      <c r="B104" s="67" t="s">
        <v>261</v>
      </c>
      <c r="C104" s="39" t="s">
        <v>333</v>
      </c>
      <c r="D104" s="68">
        <v>188</v>
      </c>
      <c r="E104" s="69" t="s">
        <v>52</v>
      </c>
      <c r="F104" s="70">
        <v>2.19</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9"/>
        <v>412</v>
      </c>
      <c r="BB104" s="60">
        <f t="shared" si="10"/>
        <v>412</v>
      </c>
      <c r="BC104" s="56" t="str">
        <f t="shared" si="11"/>
        <v>INR  Four Hundred &amp; Twelve  Only</v>
      </c>
      <c r="IA104" s="1">
        <v>11.01</v>
      </c>
      <c r="IB104" s="1" t="s">
        <v>261</v>
      </c>
      <c r="IC104" s="1" t="s">
        <v>333</v>
      </c>
      <c r="ID104" s="1">
        <v>188</v>
      </c>
      <c r="IE104" s="3" t="s">
        <v>52</v>
      </c>
    </row>
    <row r="105" spans="1:237" ht="15.75">
      <c r="A105" s="66">
        <v>12</v>
      </c>
      <c r="B105" s="67" t="s">
        <v>94</v>
      </c>
      <c r="C105" s="39" t="s">
        <v>334</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12</v>
      </c>
      <c r="IB105" s="1" t="s">
        <v>94</v>
      </c>
      <c r="IC105" s="1" t="s">
        <v>334</v>
      </c>
    </row>
    <row r="106" spans="1:237" ht="71.25">
      <c r="A106" s="70">
        <v>12.01</v>
      </c>
      <c r="B106" s="67" t="s">
        <v>194</v>
      </c>
      <c r="C106" s="39" t="s">
        <v>335</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c r="IA106" s="1">
        <v>12.01</v>
      </c>
      <c r="IB106" s="1" t="s">
        <v>194</v>
      </c>
      <c r="IC106" s="1" t="s">
        <v>335</v>
      </c>
    </row>
    <row r="107" spans="1:239" ht="28.5">
      <c r="A107" s="66">
        <v>12.02</v>
      </c>
      <c r="B107" s="71" t="s">
        <v>195</v>
      </c>
      <c r="C107" s="39" t="s">
        <v>336</v>
      </c>
      <c r="D107" s="68">
        <v>40.1</v>
      </c>
      <c r="E107" s="69" t="s">
        <v>64</v>
      </c>
      <c r="F107" s="70">
        <v>1523.41</v>
      </c>
      <c r="G107" s="40"/>
      <c r="H107" s="24"/>
      <c r="I107" s="47" t="s">
        <v>38</v>
      </c>
      <c r="J107" s="48">
        <f t="shared" si="8"/>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9"/>
        <v>61089</v>
      </c>
      <c r="BB107" s="60">
        <f t="shared" si="10"/>
        <v>61089</v>
      </c>
      <c r="BC107" s="56" t="str">
        <f t="shared" si="11"/>
        <v>INR  Sixty One Thousand  &amp;Eighty Nine  Only</v>
      </c>
      <c r="IA107" s="1">
        <v>12.02</v>
      </c>
      <c r="IB107" s="1" t="s">
        <v>195</v>
      </c>
      <c r="IC107" s="1" t="s">
        <v>336</v>
      </c>
      <c r="ID107" s="1">
        <v>40.1</v>
      </c>
      <c r="IE107" s="3" t="s">
        <v>64</v>
      </c>
    </row>
    <row r="108" spans="1:239" ht="28.5">
      <c r="A108" s="66">
        <v>12.03</v>
      </c>
      <c r="B108" s="71" t="s">
        <v>196</v>
      </c>
      <c r="C108" s="39" t="s">
        <v>337</v>
      </c>
      <c r="D108" s="68">
        <v>13.5</v>
      </c>
      <c r="E108" s="69" t="s">
        <v>64</v>
      </c>
      <c r="F108" s="70">
        <v>940.64</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9"/>
        <v>12699</v>
      </c>
      <c r="BB108" s="60">
        <f t="shared" si="10"/>
        <v>12699</v>
      </c>
      <c r="BC108" s="56" t="str">
        <f t="shared" si="11"/>
        <v>INR  Twelve Thousand Six Hundred &amp; Ninety Nine  Only</v>
      </c>
      <c r="IA108" s="1">
        <v>12.03</v>
      </c>
      <c r="IB108" s="1" t="s">
        <v>196</v>
      </c>
      <c r="IC108" s="1" t="s">
        <v>337</v>
      </c>
      <c r="ID108" s="1">
        <v>13.5</v>
      </c>
      <c r="IE108" s="3" t="s">
        <v>64</v>
      </c>
    </row>
    <row r="109" spans="1:237" ht="77.25" customHeight="1">
      <c r="A109" s="70">
        <v>12.04</v>
      </c>
      <c r="B109" s="67" t="s">
        <v>262</v>
      </c>
      <c r="C109" s="39" t="s">
        <v>338</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12.04</v>
      </c>
      <c r="IB109" s="1" t="s">
        <v>262</v>
      </c>
      <c r="IC109" s="1" t="s">
        <v>338</v>
      </c>
    </row>
    <row r="110" spans="1:239" ht="28.5">
      <c r="A110" s="66">
        <v>12.05</v>
      </c>
      <c r="B110" s="67" t="s">
        <v>263</v>
      </c>
      <c r="C110" s="39" t="s">
        <v>339</v>
      </c>
      <c r="D110" s="68">
        <v>13</v>
      </c>
      <c r="E110" s="69" t="s">
        <v>64</v>
      </c>
      <c r="F110" s="70">
        <v>1288.82</v>
      </c>
      <c r="G110" s="40"/>
      <c r="H110" s="24"/>
      <c r="I110" s="47" t="s">
        <v>38</v>
      </c>
      <c r="J110" s="48">
        <f t="shared" si="8"/>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9"/>
        <v>16755</v>
      </c>
      <c r="BB110" s="60">
        <f t="shared" si="10"/>
        <v>16755</v>
      </c>
      <c r="BC110" s="56" t="str">
        <f t="shared" si="11"/>
        <v>INR  Sixteen Thousand Seven Hundred &amp; Fifty Five  Only</v>
      </c>
      <c r="IA110" s="1">
        <v>12.05</v>
      </c>
      <c r="IB110" s="1" t="s">
        <v>263</v>
      </c>
      <c r="IC110" s="1" t="s">
        <v>339</v>
      </c>
      <c r="ID110" s="1">
        <v>13</v>
      </c>
      <c r="IE110" s="3" t="s">
        <v>64</v>
      </c>
    </row>
    <row r="111" spans="1:237" ht="71.25">
      <c r="A111" s="66">
        <v>12.06</v>
      </c>
      <c r="B111" s="67" t="s">
        <v>95</v>
      </c>
      <c r="C111" s="39" t="s">
        <v>340</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12.06</v>
      </c>
      <c r="IB111" s="1" t="s">
        <v>95</v>
      </c>
      <c r="IC111" s="1" t="s">
        <v>340</v>
      </c>
    </row>
    <row r="112" spans="1:239" ht="28.5">
      <c r="A112" s="70">
        <v>12.07</v>
      </c>
      <c r="B112" s="67" t="s">
        <v>197</v>
      </c>
      <c r="C112" s="39" t="s">
        <v>341</v>
      </c>
      <c r="D112" s="68">
        <v>1</v>
      </c>
      <c r="E112" s="69" t="s">
        <v>65</v>
      </c>
      <c r="F112" s="70">
        <v>240.68</v>
      </c>
      <c r="G112" s="40"/>
      <c r="H112" s="24"/>
      <c r="I112" s="47" t="s">
        <v>38</v>
      </c>
      <c r="J112" s="48">
        <f t="shared" si="8"/>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9"/>
        <v>241</v>
      </c>
      <c r="BB112" s="60">
        <f t="shared" si="10"/>
        <v>241</v>
      </c>
      <c r="BC112" s="56" t="str">
        <f t="shared" si="11"/>
        <v>INR  Two Hundred &amp; Forty One  Only</v>
      </c>
      <c r="IA112" s="1">
        <v>12.07</v>
      </c>
      <c r="IB112" s="1" t="s">
        <v>197</v>
      </c>
      <c r="IC112" s="1" t="s">
        <v>341</v>
      </c>
      <c r="ID112" s="1">
        <v>1</v>
      </c>
      <c r="IE112" s="3" t="s">
        <v>65</v>
      </c>
    </row>
    <row r="113" spans="1:239" ht="28.5">
      <c r="A113" s="66">
        <v>12.08</v>
      </c>
      <c r="B113" s="71" t="s">
        <v>96</v>
      </c>
      <c r="C113" s="39" t="s">
        <v>342</v>
      </c>
      <c r="D113" s="68">
        <v>4</v>
      </c>
      <c r="E113" s="69" t="s">
        <v>65</v>
      </c>
      <c r="F113" s="70">
        <v>329.37</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1317</v>
      </c>
      <c r="BB113" s="60">
        <f t="shared" si="10"/>
        <v>1317</v>
      </c>
      <c r="BC113" s="56" t="str">
        <f t="shared" si="11"/>
        <v>INR  One Thousand Three Hundred &amp; Seventeen  Only</v>
      </c>
      <c r="IA113" s="1">
        <v>12.08</v>
      </c>
      <c r="IB113" s="1" t="s">
        <v>96</v>
      </c>
      <c r="IC113" s="1" t="s">
        <v>342</v>
      </c>
      <c r="ID113" s="1">
        <v>4</v>
      </c>
      <c r="IE113" s="3" t="s">
        <v>65</v>
      </c>
    </row>
    <row r="114" spans="1:237" ht="57">
      <c r="A114" s="66">
        <v>12.09</v>
      </c>
      <c r="B114" s="71" t="s">
        <v>264</v>
      </c>
      <c r="C114" s="39" t="s">
        <v>343</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12.09</v>
      </c>
      <c r="IB114" s="1" t="s">
        <v>264</v>
      </c>
      <c r="IC114" s="1" t="s">
        <v>343</v>
      </c>
    </row>
    <row r="115" spans="1:239" ht="28.5">
      <c r="A115" s="70">
        <v>12.1</v>
      </c>
      <c r="B115" s="67" t="s">
        <v>96</v>
      </c>
      <c r="C115" s="39" t="s">
        <v>344</v>
      </c>
      <c r="D115" s="68">
        <v>21</v>
      </c>
      <c r="E115" s="69" t="s">
        <v>65</v>
      </c>
      <c r="F115" s="70">
        <v>123.36</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2591</v>
      </c>
      <c r="BB115" s="60">
        <f t="shared" si="10"/>
        <v>2591</v>
      </c>
      <c r="BC115" s="56" t="str">
        <f t="shared" si="11"/>
        <v>INR  Two Thousand Five Hundred &amp; Ninety One  Only</v>
      </c>
      <c r="IA115" s="1">
        <v>12.1</v>
      </c>
      <c r="IB115" s="1" t="s">
        <v>96</v>
      </c>
      <c r="IC115" s="1" t="s">
        <v>344</v>
      </c>
      <c r="ID115" s="1">
        <v>21</v>
      </c>
      <c r="IE115" s="3" t="s">
        <v>65</v>
      </c>
    </row>
    <row r="116" spans="1:239" ht="85.5">
      <c r="A116" s="66">
        <v>12.11</v>
      </c>
      <c r="B116" s="67" t="s">
        <v>265</v>
      </c>
      <c r="C116" s="39" t="s">
        <v>345</v>
      </c>
      <c r="D116" s="68">
        <v>2670</v>
      </c>
      <c r="E116" s="69" t="s">
        <v>66</v>
      </c>
      <c r="F116" s="70">
        <v>3.63</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9692</v>
      </c>
      <c r="BB116" s="60">
        <f t="shared" si="10"/>
        <v>9692</v>
      </c>
      <c r="BC116" s="56" t="str">
        <f t="shared" si="11"/>
        <v>INR  Nine Thousand Six Hundred &amp; Ninety Two  Only</v>
      </c>
      <c r="IA116" s="1">
        <v>12.11</v>
      </c>
      <c r="IB116" s="1" t="s">
        <v>265</v>
      </c>
      <c r="IC116" s="1" t="s">
        <v>345</v>
      </c>
      <c r="ID116" s="1">
        <v>2670</v>
      </c>
      <c r="IE116" s="3" t="s">
        <v>66</v>
      </c>
    </row>
    <row r="117" spans="1:239" ht="57">
      <c r="A117" s="66">
        <v>12.12</v>
      </c>
      <c r="B117" s="67" t="s">
        <v>266</v>
      </c>
      <c r="C117" s="39" t="s">
        <v>346</v>
      </c>
      <c r="D117" s="68">
        <v>2670</v>
      </c>
      <c r="E117" s="69" t="s">
        <v>321</v>
      </c>
      <c r="F117" s="70">
        <v>0.52</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9"/>
        <v>1388</v>
      </c>
      <c r="BB117" s="60">
        <f t="shared" si="10"/>
        <v>1388</v>
      </c>
      <c r="BC117" s="56" t="str">
        <f t="shared" si="11"/>
        <v>INR  One Thousand Three Hundred &amp; Eighty Eight  Only</v>
      </c>
      <c r="IA117" s="1">
        <v>12.12</v>
      </c>
      <c r="IB117" s="1" t="s">
        <v>266</v>
      </c>
      <c r="IC117" s="1" t="s">
        <v>346</v>
      </c>
      <c r="ID117" s="1">
        <v>2670</v>
      </c>
      <c r="IE117" s="3" t="s">
        <v>321</v>
      </c>
    </row>
    <row r="118" spans="1:237" ht="57">
      <c r="A118" s="70">
        <v>12.13</v>
      </c>
      <c r="B118" s="67" t="s">
        <v>267</v>
      </c>
      <c r="C118" s="39" t="s">
        <v>347</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12.13</v>
      </c>
      <c r="IB118" s="1" t="s">
        <v>267</v>
      </c>
      <c r="IC118" s="1" t="s">
        <v>347</v>
      </c>
    </row>
    <row r="119" spans="1:239" ht="28.5">
      <c r="A119" s="66">
        <v>12.14</v>
      </c>
      <c r="B119" s="67" t="s">
        <v>268</v>
      </c>
      <c r="C119" s="39" t="s">
        <v>348</v>
      </c>
      <c r="D119" s="68">
        <v>443</v>
      </c>
      <c r="E119" s="69" t="s">
        <v>52</v>
      </c>
      <c r="F119" s="70">
        <v>106.88</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9"/>
        <v>47348</v>
      </c>
      <c r="BB119" s="60">
        <f t="shared" si="10"/>
        <v>47348</v>
      </c>
      <c r="BC119" s="56" t="str">
        <f t="shared" si="11"/>
        <v>INR  Forty Seven Thousand Three Hundred &amp; Forty Eight  Only</v>
      </c>
      <c r="IA119" s="1">
        <v>12.14</v>
      </c>
      <c r="IB119" s="1" t="s">
        <v>268</v>
      </c>
      <c r="IC119" s="1" t="s">
        <v>348</v>
      </c>
      <c r="ID119" s="1">
        <v>443</v>
      </c>
      <c r="IE119" s="3" t="s">
        <v>52</v>
      </c>
    </row>
    <row r="120" spans="1:239" ht="85.5">
      <c r="A120" s="66">
        <v>12.15</v>
      </c>
      <c r="B120" s="67" t="s">
        <v>269</v>
      </c>
      <c r="C120" s="39" t="s">
        <v>349</v>
      </c>
      <c r="D120" s="68">
        <v>395</v>
      </c>
      <c r="E120" s="69" t="s">
        <v>52</v>
      </c>
      <c r="F120" s="70">
        <v>36.82</v>
      </c>
      <c r="G120" s="40"/>
      <c r="H120" s="24"/>
      <c r="I120" s="47" t="s">
        <v>38</v>
      </c>
      <c r="J120" s="48">
        <f t="shared" si="8"/>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9"/>
      <c r="BA120" s="42">
        <f t="shared" si="9"/>
        <v>14544</v>
      </c>
      <c r="BB120" s="60">
        <f t="shared" si="10"/>
        <v>14544</v>
      </c>
      <c r="BC120" s="56" t="str">
        <f t="shared" si="11"/>
        <v>INR  Fourteen Thousand Five Hundred &amp; Forty Four  Only</v>
      </c>
      <c r="IA120" s="1">
        <v>12.15</v>
      </c>
      <c r="IB120" s="1" t="s">
        <v>269</v>
      </c>
      <c r="IC120" s="1" t="s">
        <v>349</v>
      </c>
      <c r="ID120" s="1">
        <v>395</v>
      </c>
      <c r="IE120" s="3" t="s">
        <v>52</v>
      </c>
    </row>
    <row r="121" spans="1:237" ht="57">
      <c r="A121" s="66">
        <v>12.16</v>
      </c>
      <c r="B121" s="67" t="s">
        <v>270</v>
      </c>
      <c r="C121" s="39" t="s">
        <v>350</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c r="IA121" s="1">
        <v>12.16</v>
      </c>
      <c r="IB121" s="1" t="s">
        <v>270</v>
      </c>
      <c r="IC121" s="1" t="s">
        <v>350</v>
      </c>
    </row>
    <row r="122" spans="1:239" ht="28.5">
      <c r="A122" s="66">
        <v>12.17</v>
      </c>
      <c r="B122" s="67" t="s">
        <v>271</v>
      </c>
      <c r="C122" s="39" t="s">
        <v>351</v>
      </c>
      <c r="D122" s="68">
        <v>19.5</v>
      </c>
      <c r="E122" s="69" t="s">
        <v>74</v>
      </c>
      <c r="F122" s="70">
        <v>50.24</v>
      </c>
      <c r="G122" s="40"/>
      <c r="H122" s="24"/>
      <c r="I122" s="47" t="s">
        <v>38</v>
      </c>
      <c r="J122" s="48">
        <f t="shared" si="8"/>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 t="shared" si="9"/>
        <v>980</v>
      </c>
      <c r="BB122" s="60">
        <f t="shared" si="10"/>
        <v>980</v>
      </c>
      <c r="BC122" s="56" t="str">
        <f t="shared" si="11"/>
        <v>INR  Nine Hundred &amp; Eighty  Only</v>
      </c>
      <c r="IA122" s="1">
        <v>12.17</v>
      </c>
      <c r="IB122" s="1" t="s">
        <v>271</v>
      </c>
      <c r="IC122" s="1" t="s">
        <v>351</v>
      </c>
      <c r="ID122" s="1">
        <v>19.5</v>
      </c>
      <c r="IE122" s="3" t="s">
        <v>74</v>
      </c>
    </row>
    <row r="123" spans="1:239" ht="71.25">
      <c r="A123" s="66">
        <v>12.18</v>
      </c>
      <c r="B123" s="67" t="s">
        <v>198</v>
      </c>
      <c r="C123" s="39" t="s">
        <v>352</v>
      </c>
      <c r="D123" s="68">
        <v>29</v>
      </c>
      <c r="E123" s="69" t="s">
        <v>52</v>
      </c>
      <c r="F123" s="70">
        <v>34.19</v>
      </c>
      <c r="G123" s="40"/>
      <c r="H123" s="24"/>
      <c r="I123" s="47" t="s">
        <v>38</v>
      </c>
      <c r="J123" s="48">
        <f t="shared" si="8"/>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9"/>
        <v>992</v>
      </c>
      <c r="BB123" s="60">
        <f t="shared" si="10"/>
        <v>992</v>
      </c>
      <c r="BC123" s="56" t="str">
        <f t="shared" si="11"/>
        <v>INR  Nine Hundred &amp; Ninety Two  Only</v>
      </c>
      <c r="IA123" s="1">
        <v>12.18</v>
      </c>
      <c r="IB123" s="1" t="s">
        <v>198</v>
      </c>
      <c r="IC123" s="1" t="s">
        <v>352</v>
      </c>
      <c r="ID123" s="1">
        <v>29</v>
      </c>
      <c r="IE123" s="3" t="s">
        <v>52</v>
      </c>
    </row>
    <row r="124" spans="1:239" ht="128.25">
      <c r="A124" s="66">
        <v>12.19</v>
      </c>
      <c r="B124" s="67" t="s">
        <v>272</v>
      </c>
      <c r="C124" s="39" t="s">
        <v>353</v>
      </c>
      <c r="D124" s="68">
        <v>105</v>
      </c>
      <c r="E124" s="69" t="s">
        <v>64</v>
      </c>
      <c r="F124" s="70">
        <v>121.74</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12783</v>
      </c>
      <c r="BB124" s="60">
        <f t="shared" si="10"/>
        <v>12783</v>
      </c>
      <c r="BC124" s="56" t="str">
        <f t="shared" si="11"/>
        <v>INR  Twelve Thousand Seven Hundred &amp; Eighty Three  Only</v>
      </c>
      <c r="IA124" s="1">
        <v>12.19</v>
      </c>
      <c r="IB124" s="1" t="s">
        <v>272</v>
      </c>
      <c r="IC124" s="1" t="s">
        <v>353</v>
      </c>
      <c r="ID124" s="1">
        <v>105</v>
      </c>
      <c r="IE124" s="3" t="s">
        <v>64</v>
      </c>
    </row>
    <row r="125" spans="1:237" ht="15.75">
      <c r="A125" s="66">
        <v>13</v>
      </c>
      <c r="B125" s="67" t="s">
        <v>97</v>
      </c>
      <c r="C125" s="39" t="s">
        <v>354</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13</v>
      </c>
      <c r="IB125" s="1" t="s">
        <v>97</v>
      </c>
      <c r="IC125" s="1" t="s">
        <v>354</v>
      </c>
    </row>
    <row r="126" spans="1:237" ht="28.5">
      <c r="A126" s="66">
        <v>13.01</v>
      </c>
      <c r="B126" s="67" t="s">
        <v>199</v>
      </c>
      <c r="C126" s="39" t="s">
        <v>355</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13.01</v>
      </c>
      <c r="IB126" s="1" t="s">
        <v>199</v>
      </c>
      <c r="IC126" s="1" t="s">
        <v>355</v>
      </c>
    </row>
    <row r="127" spans="1:237" ht="15.75">
      <c r="A127" s="66">
        <v>13.02</v>
      </c>
      <c r="B127" s="67" t="s">
        <v>200</v>
      </c>
      <c r="C127" s="39" t="s">
        <v>356</v>
      </c>
      <c r="D127" s="79"/>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1"/>
      <c r="IA127" s="1">
        <v>13.02</v>
      </c>
      <c r="IB127" s="1" t="s">
        <v>200</v>
      </c>
      <c r="IC127" s="1" t="s">
        <v>356</v>
      </c>
    </row>
    <row r="128" spans="1:239" ht="28.5">
      <c r="A128" s="66">
        <v>13.03</v>
      </c>
      <c r="B128" s="67" t="s">
        <v>273</v>
      </c>
      <c r="C128" s="39" t="s">
        <v>357</v>
      </c>
      <c r="D128" s="68">
        <v>14.5</v>
      </c>
      <c r="E128" s="69" t="s">
        <v>74</v>
      </c>
      <c r="F128" s="70">
        <v>883.99</v>
      </c>
      <c r="G128" s="40"/>
      <c r="H128" s="24"/>
      <c r="I128" s="47" t="s">
        <v>38</v>
      </c>
      <c r="J128" s="48">
        <f t="shared" si="8"/>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9"/>
        <v>12818</v>
      </c>
      <c r="BB128" s="60">
        <f t="shared" si="10"/>
        <v>12818</v>
      </c>
      <c r="BC128" s="56" t="str">
        <f t="shared" si="11"/>
        <v>INR  Twelve Thousand Eight Hundred &amp; Eighteen  Only</v>
      </c>
      <c r="IA128" s="1">
        <v>13.03</v>
      </c>
      <c r="IB128" s="1" t="s">
        <v>273</v>
      </c>
      <c r="IC128" s="1" t="s">
        <v>357</v>
      </c>
      <c r="ID128" s="1">
        <v>14.5</v>
      </c>
      <c r="IE128" s="3" t="s">
        <v>74</v>
      </c>
    </row>
    <row r="129" spans="1:237" ht="71.25">
      <c r="A129" s="66">
        <v>13.04</v>
      </c>
      <c r="B129" s="67" t="s">
        <v>201</v>
      </c>
      <c r="C129" s="39" t="s">
        <v>358</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13.04</v>
      </c>
      <c r="IB129" s="1" t="s">
        <v>201</v>
      </c>
      <c r="IC129" s="1" t="s">
        <v>358</v>
      </c>
    </row>
    <row r="130" spans="1:237" ht="15.75">
      <c r="A130" s="66">
        <v>13.05</v>
      </c>
      <c r="B130" s="67" t="s">
        <v>202</v>
      </c>
      <c r="C130" s="39" t="s">
        <v>359</v>
      </c>
      <c r="D130" s="79"/>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1"/>
      <c r="IA130" s="1">
        <v>13.05</v>
      </c>
      <c r="IB130" s="1" t="s">
        <v>202</v>
      </c>
      <c r="IC130" s="1" t="s">
        <v>359</v>
      </c>
    </row>
    <row r="131" spans="1:239" ht="25.5" customHeight="1">
      <c r="A131" s="66">
        <v>13.06</v>
      </c>
      <c r="B131" s="67" t="s">
        <v>274</v>
      </c>
      <c r="C131" s="39" t="s">
        <v>360</v>
      </c>
      <c r="D131" s="68">
        <v>1</v>
      </c>
      <c r="E131" s="69" t="s">
        <v>65</v>
      </c>
      <c r="F131" s="70">
        <v>527.97</v>
      </c>
      <c r="G131" s="40"/>
      <c r="H131" s="24"/>
      <c r="I131" s="47" t="s">
        <v>38</v>
      </c>
      <c r="J131" s="48">
        <f t="shared" si="8"/>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9"/>
        <v>528</v>
      </c>
      <c r="BB131" s="60">
        <f t="shared" si="10"/>
        <v>528</v>
      </c>
      <c r="BC131" s="56" t="str">
        <f t="shared" si="11"/>
        <v>INR  Five Hundred &amp; Twenty Eight  Only</v>
      </c>
      <c r="IA131" s="1">
        <v>13.06</v>
      </c>
      <c r="IB131" s="1" t="s">
        <v>274</v>
      </c>
      <c r="IC131" s="1" t="s">
        <v>360</v>
      </c>
      <c r="ID131" s="1">
        <v>1</v>
      </c>
      <c r="IE131" s="3" t="s">
        <v>65</v>
      </c>
    </row>
    <row r="132" spans="1:237" ht="26.25" customHeight="1">
      <c r="A132" s="66">
        <v>13.07</v>
      </c>
      <c r="B132" s="67" t="s">
        <v>203</v>
      </c>
      <c r="C132" s="39" t="s">
        <v>361</v>
      </c>
      <c r="D132" s="79"/>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1"/>
      <c r="IA132" s="1">
        <v>13.07</v>
      </c>
      <c r="IB132" s="1" t="s">
        <v>203</v>
      </c>
      <c r="IC132" s="1" t="s">
        <v>361</v>
      </c>
    </row>
    <row r="133" spans="1:237" ht="15.75">
      <c r="A133" s="66">
        <v>13.08</v>
      </c>
      <c r="B133" s="67" t="s">
        <v>189</v>
      </c>
      <c r="C133" s="39" t="s">
        <v>362</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c r="IA133" s="1">
        <v>13.08</v>
      </c>
      <c r="IB133" s="1" t="s">
        <v>189</v>
      </c>
      <c r="IC133" s="1" t="s">
        <v>362</v>
      </c>
    </row>
    <row r="134" spans="1:239" ht="28.5">
      <c r="A134" s="66">
        <v>13.09</v>
      </c>
      <c r="B134" s="67" t="s">
        <v>274</v>
      </c>
      <c r="C134" s="39" t="s">
        <v>363</v>
      </c>
      <c r="D134" s="68">
        <v>8</v>
      </c>
      <c r="E134" s="69" t="s">
        <v>65</v>
      </c>
      <c r="F134" s="70">
        <v>320.29</v>
      </c>
      <c r="G134" s="65">
        <v>37800</v>
      </c>
      <c r="H134" s="50"/>
      <c r="I134" s="51" t="s">
        <v>38</v>
      </c>
      <c r="J134" s="52">
        <f t="shared" si="8"/>
        <v>1</v>
      </c>
      <c r="K134" s="50" t="s">
        <v>39</v>
      </c>
      <c r="L134" s="50" t="s">
        <v>4</v>
      </c>
      <c r="M134" s="53"/>
      <c r="N134" s="50"/>
      <c r="O134" s="50"/>
      <c r="P134" s="54"/>
      <c r="Q134" s="50"/>
      <c r="R134" s="50"/>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42">
        <f t="shared" si="9"/>
        <v>2562</v>
      </c>
      <c r="BB134" s="55">
        <f t="shared" si="10"/>
        <v>2562</v>
      </c>
      <c r="BC134" s="56" t="str">
        <f t="shared" si="11"/>
        <v>INR  Two Thousand Five Hundred &amp; Sixty Two  Only</v>
      </c>
      <c r="IA134" s="1">
        <v>13.09</v>
      </c>
      <c r="IB134" s="1" t="s">
        <v>274</v>
      </c>
      <c r="IC134" s="1" t="s">
        <v>363</v>
      </c>
      <c r="ID134" s="1">
        <v>8</v>
      </c>
      <c r="IE134" s="3" t="s">
        <v>65</v>
      </c>
    </row>
    <row r="135" spans="1:237" ht="42.75">
      <c r="A135" s="66">
        <v>13.1</v>
      </c>
      <c r="B135" s="67" t="s">
        <v>204</v>
      </c>
      <c r="C135" s="39" t="s">
        <v>364</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1">
        <v>13.1</v>
      </c>
      <c r="IB135" s="1" t="s">
        <v>204</v>
      </c>
      <c r="IC135" s="1" t="s">
        <v>364</v>
      </c>
    </row>
    <row r="136" spans="1:239" ht="28.5">
      <c r="A136" s="66">
        <v>13.11</v>
      </c>
      <c r="B136" s="67" t="s">
        <v>189</v>
      </c>
      <c r="C136" s="39" t="s">
        <v>365</v>
      </c>
      <c r="D136" s="68">
        <v>23</v>
      </c>
      <c r="E136" s="69" t="s">
        <v>65</v>
      </c>
      <c r="F136" s="70">
        <v>422.13</v>
      </c>
      <c r="G136" s="65">
        <v>37800</v>
      </c>
      <c r="H136" s="50"/>
      <c r="I136" s="51" t="s">
        <v>38</v>
      </c>
      <c r="J136" s="52">
        <f t="shared" si="8"/>
        <v>1</v>
      </c>
      <c r="K136" s="50" t="s">
        <v>39</v>
      </c>
      <c r="L136" s="50" t="s">
        <v>4</v>
      </c>
      <c r="M136" s="53"/>
      <c r="N136" s="50"/>
      <c r="O136" s="50"/>
      <c r="P136" s="54"/>
      <c r="Q136" s="50"/>
      <c r="R136" s="50"/>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42">
        <f t="shared" si="9"/>
        <v>9709</v>
      </c>
      <c r="BB136" s="55">
        <f t="shared" si="10"/>
        <v>9709</v>
      </c>
      <c r="BC136" s="56" t="str">
        <f t="shared" si="11"/>
        <v>INR  Nine Thousand Seven Hundred &amp; Nine  Only</v>
      </c>
      <c r="IA136" s="1">
        <v>13.11</v>
      </c>
      <c r="IB136" s="1" t="s">
        <v>189</v>
      </c>
      <c r="IC136" s="1" t="s">
        <v>365</v>
      </c>
      <c r="ID136" s="1">
        <v>23</v>
      </c>
      <c r="IE136" s="3" t="s">
        <v>65</v>
      </c>
    </row>
    <row r="137" spans="1:237" ht="85.5">
      <c r="A137" s="66">
        <v>13.12</v>
      </c>
      <c r="B137" s="67" t="s">
        <v>205</v>
      </c>
      <c r="C137" s="39" t="s">
        <v>366</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1">
        <v>13.12</v>
      </c>
      <c r="IB137" s="1" t="s">
        <v>205</v>
      </c>
      <c r="IC137" s="1" t="s">
        <v>366</v>
      </c>
    </row>
    <row r="138" spans="1:237" ht="15.75">
      <c r="A138" s="66">
        <v>13.13</v>
      </c>
      <c r="B138" s="67" t="s">
        <v>206</v>
      </c>
      <c r="C138" s="39" t="s">
        <v>367</v>
      </c>
      <c r="D138" s="79"/>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1"/>
      <c r="IA138" s="1">
        <v>13.13</v>
      </c>
      <c r="IB138" s="1" t="s">
        <v>206</v>
      </c>
      <c r="IC138" s="1" t="s">
        <v>367</v>
      </c>
    </row>
    <row r="139" spans="1:239" ht="28.5">
      <c r="A139" s="66">
        <v>13.14</v>
      </c>
      <c r="B139" s="67" t="s">
        <v>207</v>
      </c>
      <c r="C139" s="39" t="s">
        <v>368</v>
      </c>
      <c r="D139" s="68">
        <v>4</v>
      </c>
      <c r="E139" s="69" t="s">
        <v>65</v>
      </c>
      <c r="F139" s="70">
        <v>1326.21</v>
      </c>
      <c r="G139" s="65">
        <v>37800</v>
      </c>
      <c r="H139" s="50"/>
      <c r="I139" s="51" t="s">
        <v>38</v>
      </c>
      <c r="J139" s="52">
        <f t="shared" si="8"/>
        <v>1</v>
      </c>
      <c r="K139" s="50" t="s">
        <v>39</v>
      </c>
      <c r="L139" s="50" t="s">
        <v>4</v>
      </c>
      <c r="M139" s="53"/>
      <c r="N139" s="50"/>
      <c r="O139" s="50"/>
      <c r="P139" s="54"/>
      <c r="Q139" s="50"/>
      <c r="R139" s="50"/>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42">
        <f t="shared" si="9"/>
        <v>5305</v>
      </c>
      <c r="BB139" s="55">
        <f t="shared" si="10"/>
        <v>5305</v>
      </c>
      <c r="BC139" s="56" t="str">
        <f t="shared" si="11"/>
        <v>INR  Five Thousand Three Hundred &amp; Five  Only</v>
      </c>
      <c r="IA139" s="1">
        <v>13.14</v>
      </c>
      <c r="IB139" s="1" t="s">
        <v>207</v>
      </c>
      <c r="IC139" s="1" t="s">
        <v>368</v>
      </c>
      <c r="ID139" s="1">
        <v>4</v>
      </c>
      <c r="IE139" s="3" t="s">
        <v>65</v>
      </c>
    </row>
    <row r="140" spans="1:237" ht="15.75">
      <c r="A140" s="66">
        <v>14</v>
      </c>
      <c r="B140" s="67" t="s">
        <v>98</v>
      </c>
      <c r="C140" s="39" t="s">
        <v>369</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14</v>
      </c>
      <c r="IB140" s="1" t="s">
        <v>98</v>
      </c>
      <c r="IC140" s="1" t="s">
        <v>369</v>
      </c>
    </row>
    <row r="141" spans="1:237" ht="71.25">
      <c r="A141" s="66">
        <v>14.01</v>
      </c>
      <c r="B141" s="67" t="s">
        <v>99</v>
      </c>
      <c r="C141" s="39" t="s">
        <v>370</v>
      </c>
      <c r="D141" s="79"/>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1"/>
      <c r="IA141" s="1">
        <v>14.01</v>
      </c>
      <c r="IB141" s="1" t="s">
        <v>99</v>
      </c>
      <c r="IC141" s="1" t="s">
        <v>370</v>
      </c>
    </row>
    <row r="142" spans="1:239" ht="28.5">
      <c r="A142" s="66">
        <v>14.02</v>
      </c>
      <c r="B142" s="67" t="s">
        <v>100</v>
      </c>
      <c r="C142" s="39" t="s">
        <v>371</v>
      </c>
      <c r="D142" s="68">
        <v>3</v>
      </c>
      <c r="E142" s="69" t="s">
        <v>74</v>
      </c>
      <c r="F142" s="70">
        <v>249.8</v>
      </c>
      <c r="G142" s="65">
        <v>37800</v>
      </c>
      <c r="H142" s="50"/>
      <c r="I142" s="51" t="s">
        <v>38</v>
      </c>
      <c r="J142" s="52">
        <f t="shared" si="8"/>
        <v>1</v>
      </c>
      <c r="K142" s="50" t="s">
        <v>39</v>
      </c>
      <c r="L142" s="50" t="s">
        <v>4</v>
      </c>
      <c r="M142" s="53"/>
      <c r="N142" s="50"/>
      <c r="O142" s="50"/>
      <c r="P142" s="54"/>
      <c r="Q142" s="50"/>
      <c r="R142" s="50"/>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42">
        <f t="shared" si="9"/>
        <v>749</v>
      </c>
      <c r="BB142" s="55">
        <f t="shared" si="10"/>
        <v>749</v>
      </c>
      <c r="BC142" s="56" t="str">
        <f t="shared" si="11"/>
        <v>INR  Seven Hundred &amp; Forty Nine  Only</v>
      </c>
      <c r="IA142" s="1">
        <v>14.02</v>
      </c>
      <c r="IB142" s="1" t="s">
        <v>100</v>
      </c>
      <c r="IC142" s="1" t="s">
        <v>371</v>
      </c>
      <c r="ID142" s="1">
        <v>3</v>
      </c>
      <c r="IE142" s="3" t="s">
        <v>74</v>
      </c>
    </row>
    <row r="143" spans="1:239" ht="28.5">
      <c r="A143" s="66">
        <v>14.03</v>
      </c>
      <c r="B143" s="67" t="s">
        <v>101</v>
      </c>
      <c r="C143" s="39" t="s">
        <v>372</v>
      </c>
      <c r="D143" s="68">
        <v>18</v>
      </c>
      <c r="E143" s="69" t="s">
        <v>74</v>
      </c>
      <c r="F143" s="70">
        <v>301.7</v>
      </c>
      <c r="G143" s="40"/>
      <c r="H143" s="24"/>
      <c r="I143" s="47" t="s">
        <v>38</v>
      </c>
      <c r="J143" s="48">
        <f t="shared" si="8"/>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ROUND(total_amount_ba($B$2,$D$2,D143,F143,J143,K143,M143),0)</f>
        <v>5431</v>
      </c>
      <c r="BB143" s="60">
        <f>BA143+SUM(N143:AZ143)</f>
        <v>5431</v>
      </c>
      <c r="BC143" s="56" t="str">
        <f>SpellNumber(L143,BB143)</f>
        <v>INR  Five Thousand Four Hundred &amp; Thirty One  Only</v>
      </c>
      <c r="IA143" s="1">
        <v>14.03</v>
      </c>
      <c r="IB143" s="1" t="s">
        <v>101</v>
      </c>
      <c r="IC143" s="1" t="s">
        <v>372</v>
      </c>
      <c r="ID143" s="1">
        <v>18</v>
      </c>
      <c r="IE143" s="3" t="s">
        <v>74</v>
      </c>
    </row>
    <row r="144" spans="1:237" ht="71.25">
      <c r="A144" s="66">
        <v>14.04</v>
      </c>
      <c r="B144" s="67" t="s">
        <v>102</v>
      </c>
      <c r="C144" s="39" t="s">
        <v>373</v>
      </c>
      <c r="D144" s="79"/>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1"/>
      <c r="IA144" s="1">
        <v>14.04</v>
      </c>
      <c r="IB144" s="1" t="s">
        <v>102</v>
      </c>
      <c r="IC144" s="1" t="s">
        <v>373</v>
      </c>
    </row>
    <row r="145" spans="1:239" ht="28.5">
      <c r="A145" s="70">
        <v>14.05</v>
      </c>
      <c r="B145" s="67" t="s">
        <v>103</v>
      </c>
      <c r="C145" s="39" t="s">
        <v>374</v>
      </c>
      <c r="D145" s="68">
        <v>1</v>
      </c>
      <c r="E145" s="69" t="s">
        <v>65</v>
      </c>
      <c r="F145" s="70">
        <v>590.48</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590</v>
      </c>
      <c r="BB145" s="60">
        <f>BA145+SUM(N145:AZ145)</f>
        <v>590</v>
      </c>
      <c r="BC145" s="56" t="str">
        <f>SpellNumber(L145,BB145)</f>
        <v>INR  Five Hundred &amp; Ninety  Only</v>
      </c>
      <c r="IA145" s="1">
        <v>14.05</v>
      </c>
      <c r="IB145" s="1" t="s">
        <v>103</v>
      </c>
      <c r="IC145" s="1" t="s">
        <v>374</v>
      </c>
      <c r="ID145" s="1">
        <v>1</v>
      </c>
      <c r="IE145" s="3" t="s">
        <v>65</v>
      </c>
    </row>
    <row r="146" spans="1:237" ht="42.75">
      <c r="A146" s="66">
        <v>14.06</v>
      </c>
      <c r="B146" s="71" t="s">
        <v>104</v>
      </c>
      <c r="C146" s="39" t="s">
        <v>375</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c r="IA146" s="1">
        <v>14.06</v>
      </c>
      <c r="IB146" s="1" t="s">
        <v>104</v>
      </c>
      <c r="IC146" s="1" t="s">
        <v>375</v>
      </c>
    </row>
    <row r="147" spans="1:239" ht="15.75">
      <c r="A147" s="66">
        <v>14.07</v>
      </c>
      <c r="B147" s="71" t="s">
        <v>105</v>
      </c>
      <c r="C147" s="39" t="s">
        <v>376</v>
      </c>
      <c r="D147" s="68">
        <v>1</v>
      </c>
      <c r="E147" s="69" t="s">
        <v>65</v>
      </c>
      <c r="F147" s="70">
        <v>403.5</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404</v>
      </c>
      <c r="BB147" s="60">
        <f>BA147+SUM(N147:AZ147)</f>
        <v>404</v>
      </c>
      <c r="BC147" s="56" t="str">
        <f>SpellNumber(L147,BB147)</f>
        <v>INR  Four Hundred &amp; Four  Only</v>
      </c>
      <c r="IA147" s="1">
        <v>14.07</v>
      </c>
      <c r="IB147" s="1" t="s">
        <v>105</v>
      </c>
      <c r="IC147" s="1" t="s">
        <v>376</v>
      </c>
      <c r="ID147" s="1">
        <v>1</v>
      </c>
      <c r="IE147" s="3" t="s">
        <v>65</v>
      </c>
    </row>
    <row r="148" spans="1:237" ht="57">
      <c r="A148" s="70">
        <v>14.08</v>
      </c>
      <c r="B148" s="67" t="s">
        <v>275</v>
      </c>
      <c r="C148" s="39" t="s">
        <v>377</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14.08</v>
      </c>
      <c r="IB148" s="1" t="s">
        <v>275</v>
      </c>
      <c r="IC148" s="1" t="s">
        <v>377</v>
      </c>
    </row>
    <row r="149" spans="1:239" ht="19.5" customHeight="1">
      <c r="A149" s="66">
        <v>14.09</v>
      </c>
      <c r="B149" s="67" t="s">
        <v>106</v>
      </c>
      <c r="C149" s="39" t="s">
        <v>378</v>
      </c>
      <c r="D149" s="68">
        <v>1</v>
      </c>
      <c r="E149" s="69" t="s">
        <v>65</v>
      </c>
      <c r="F149" s="70">
        <v>542.56</v>
      </c>
      <c r="G149" s="40"/>
      <c r="H149" s="24"/>
      <c r="I149" s="47" t="s">
        <v>38</v>
      </c>
      <c r="J149" s="48">
        <f t="shared" si="8"/>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ROUND(total_amount_ba($B$2,$D$2,D149,F149,J149,K149,M149),0)</f>
        <v>543</v>
      </c>
      <c r="BB149" s="60">
        <f>BA149+SUM(N149:AZ149)</f>
        <v>543</v>
      </c>
      <c r="BC149" s="56" t="str">
        <f>SpellNumber(L149,BB149)</f>
        <v>INR  Five Hundred &amp; Forty Three  Only</v>
      </c>
      <c r="IA149" s="1">
        <v>14.09</v>
      </c>
      <c r="IB149" s="1" t="s">
        <v>106</v>
      </c>
      <c r="IC149" s="1" t="s">
        <v>378</v>
      </c>
      <c r="ID149" s="1">
        <v>1</v>
      </c>
      <c r="IE149" s="3" t="s">
        <v>65</v>
      </c>
    </row>
    <row r="150" spans="1:239" ht="99.75">
      <c r="A150" s="66">
        <v>14.1</v>
      </c>
      <c r="B150" s="67" t="s">
        <v>276</v>
      </c>
      <c r="C150" s="39" t="s">
        <v>379</v>
      </c>
      <c r="D150" s="68">
        <v>3.2</v>
      </c>
      <c r="E150" s="69" t="s">
        <v>74</v>
      </c>
      <c r="F150" s="70">
        <v>157.95</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505</v>
      </c>
      <c r="BB150" s="60">
        <f>BA150+SUM(N150:AZ150)</f>
        <v>505</v>
      </c>
      <c r="BC150" s="56" t="str">
        <f>SpellNumber(L150,BB150)</f>
        <v>INR  Five Hundred &amp; Five  Only</v>
      </c>
      <c r="IA150" s="1">
        <v>14.1</v>
      </c>
      <c r="IB150" s="1" t="s">
        <v>276</v>
      </c>
      <c r="IC150" s="1" t="s">
        <v>379</v>
      </c>
      <c r="ID150" s="1">
        <v>3.2</v>
      </c>
      <c r="IE150" s="3" t="s">
        <v>74</v>
      </c>
    </row>
    <row r="151" spans="1:237" ht="15.75">
      <c r="A151" s="70">
        <v>15</v>
      </c>
      <c r="B151" s="67" t="s">
        <v>277</v>
      </c>
      <c r="C151" s="39" t="s">
        <v>380</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c r="IA151" s="1">
        <v>15</v>
      </c>
      <c r="IB151" s="1" t="s">
        <v>277</v>
      </c>
      <c r="IC151" s="1" t="s">
        <v>380</v>
      </c>
    </row>
    <row r="152" spans="1:237" ht="85.5">
      <c r="A152" s="66">
        <v>15.01</v>
      </c>
      <c r="B152" s="71" t="s">
        <v>278</v>
      </c>
      <c r="C152" s="39" t="s">
        <v>381</v>
      </c>
      <c r="D152" s="79"/>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1"/>
      <c r="IA152" s="1">
        <v>15.01</v>
      </c>
      <c r="IB152" s="1" t="s">
        <v>278</v>
      </c>
      <c r="IC152" s="1" t="s">
        <v>381</v>
      </c>
    </row>
    <row r="153" spans="1:239" ht="28.5">
      <c r="A153" s="66">
        <v>15.02</v>
      </c>
      <c r="B153" s="71" t="s">
        <v>279</v>
      </c>
      <c r="C153" s="39" t="s">
        <v>382</v>
      </c>
      <c r="D153" s="68">
        <v>17</v>
      </c>
      <c r="E153" s="69" t="s">
        <v>74</v>
      </c>
      <c r="F153" s="70">
        <v>277.99</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4726</v>
      </c>
      <c r="BB153" s="60">
        <f>BA153+SUM(N153:AZ153)</f>
        <v>4726</v>
      </c>
      <c r="BC153" s="56" t="str">
        <f>SpellNumber(L153,BB153)</f>
        <v>INR  Four Thousand Seven Hundred &amp; Twenty Six  Only</v>
      </c>
      <c r="IA153" s="1">
        <v>15.02</v>
      </c>
      <c r="IB153" s="1" t="s">
        <v>279</v>
      </c>
      <c r="IC153" s="1" t="s">
        <v>382</v>
      </c>
      <c r="ID153" s="1">
        <v>17</v>
      </c>
      <c r="IE153" s="3" t="s">
        <v>74</v>
      </c>
    </row>
    <row r="154" spans="1:237" ht="85.5">
      <c r="A154" s="70">
        <v>15.03</v>
      </c>
      <c r="B154" s="67" t="s">
        <v>280</v>
      </c>
      <c r="C154" s="39" t="s">
        <v>383</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c r="IA154" s="1">
        <v>15.03</v>
      </c>
      <c r="IB154" s="1" t="s">
        <v>280</v>
      </c>
      <c r="IC154" s="1" t="s">
        <v>383</v>
      </c>
    </row>
    <row r="155" spans="1:239" ht="28.5">
      <c r="A155" s="66">
        <v>15.04</v>
      </c>
      <c r="B155" s="67" t="s">
        <v>281</v>
      </c>
      <c r="C155" s="39" t="s">
        <v>384</v>
      </c>
      <c r="D155" s="68">
        <v>16</v>
      </c>
      <c r="E155" s="69" t="s">
        <v>74</v>
      </c>
      <c r="F155" s="70">
        <v>340.46</v>
      </c>
      <c r="G155" s="40"/>
      <c r="H155" s="24"/>
      <c r="I155" s="47" t="s">
        <v>38</v>
      </c>
      <c r="J155" s="48">
        <f aca="true" t="shared" si="12" ref="J155:J186">IF(I155="Less(-)",-1,1)</f>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aca="true" t="shared" si="13" ref="BA155:BA186">ROUND(total_amount_ba($B$2,$D$2,D155,F155,J155,K155,M155),0)</f>
        <v>5447</v>
      </c>
      <c r="BB155" s="60">
        <f aca="true" t="shared" si="14" ref="BB155:BB186">BA155+SUM(N155:AZ155)</f>
        <v>5447</v>
      </c>
      <c r="BC155" s="56" t="str">
        <f aca="true" t="shared" si="15" ref="BC155:BC186">SpellNumber(L155,BB155)</f>
        <v>INR  Five Thousand Four Hundred &amp; Forty Seven  Only</v>
      </c>
      <c r="IA155" s="1">
        <v>15.04</v>
      </c>
      <c r="IB155" s="1" t="s">
        <v>281</v>
      </c>
      <c r="IC155" s="1" t="s">
        <v>384</v>
      </c>
      <c r="ID155" s="1">
        <v>16</v>
      </c>
      <c r="IE155" s="3" t="s">
        <v>74</v>
      </c>
    </row>
    <row r="156" spans="1:237" ht="102.75" customHeight="1">
      <c r="A156" s="66">
        <v>15.05</v>
      </c>
      <c r="B156" s="67" t="s">
        <v>282</v>
      </c>
      <c r="C156" s="39" t="s">
        <v>385</v>
      </c>
      <c r="D156" s="79"/>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1"/>
      <c r="IA156" s="1">
        <v>15.05</v>
      </c>
      <c r="IB156" s="1" t="s">
        <v>282</v>
      </c>
      <c r="IC156" s="1" t="s">
        <v>385</v>
      </c>
    </row>
    <row r="157" spans="1:237" ht="15.75">
      <c r="A157" s="70">
        <v>15.06</v>
      </c>
      <c r="B157" s="67" t="s">
        <v>283</v>
      </c>
      <c r="C157" s="39" t="s">
        <v>386</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c r="IA157" s="1">
        <v>15.06</v>
      </c>
      <c r="IB157" s="1" t="s">
        <v>283</v>
      </c>
      <c r="IC157" s="1" t="s">
        <v>386</v>
      </c>
    </row>
    <row r="158" spans="1:239" ht="42.75">
      <c r="A158" s="66">
        <v>15.07</v>
      </c>
      <c r="B158" s="71" t="s">
        <v>284</v>
      </c>
      <c r="C158" s="39" t="s">
        <v>387</v>
      </c>
      <c r="D158" s="68">
        <v>4</v>
      </c>
      <c r="E158" s="69" t="s">
        <v>65</v>
      </c>
      <c r="F158" s="70">
        <v>2031.91</v>
      </c>
      <c r="G158" s="40"/>
      <c r="H158" s="24"/>
      <c r="I158" s="47" t="s">
        <v>38</v>
      </c>
      <c r="J158" s="48">
        <f t="shared" si="12"/>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13"/>
        <v>8128</v>
      </c>
      <c r="BB158" s="60">
        <f t="shared" si="14"/>
        <v>8128</v>
      </c>
      <c r="BC158" s="56" t="str">
        <f t="shared" si="15"/>
        <v>INR  Eight Thousand One Hundred &amp; Twenty Eight  Only</v>
      </c>
      <c r="IA158" s="1">
        <v>15.07</v>
      </c>
      <c r="IB158" s="1" t="s">
        <v>284</v>
      </c>
      <c r="IC158" s="1" t="s">
        <v>387</v>
      </c>
      <c r="ID158" s="1">
        <v>4</v>
      </c>
      <c r="IE158" s="3" t="s">
        <v>65</v>
      </c>
    </row>
    <row r="159" spans="1:237" ht="171">
      <c r="A159" s="66">
        <v>15.08</v>
      </c>
      <c r="B159" s="71" t="s">
        <v>285</v>
      </c>
      <c r="C159" s="39" t="s">
        <v>388</v>
      </c>
      <c r="D159" s="79"/>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1"/>
      <c r="IA159" s="1">
        <v>15.08</v>
      </c>
      <c r="IB159" s="1" t="s">
        <v>285</v>
      </c>
      <c r="IC159" s="1" t="s">
        <v>388</v>
      </c>
    </row>
    <row r="160" spans="1:239" ht="28.5">
      <c r="A160" s="70">
        <v>15.09</v>
      </c>
      <c r="B160" s="67" t="s">
        <v>286</v>
      </c>
      <c r="C160" s="39" t="s">
        <v>389</v>
      </c>
      <c r="D160" s="68">
        <v>4</v>
      </c>
      <c r="E160" s="69" t="s">
        <v>65</v>
      </c>
      <c r="F160" s="70">
        <v>546.69</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13"/>
        <v>2187</v>
      </c>
      <c r="BB160" s="60">
        <f t="shared" si="14"/>
        <v>2187</v>
      </c>
      <c r="BC160" s="56" t="str">
        <f t="shared" si="15"/>
        <v>INR  Two Thousand One Hundred &amp; Eighty Seven  Only</v>
      </c>
      <c r="IA160" s="1">
        <v>15.09</v>
      </c>
      <c r="IB160" s="1" t="s">
        <v>286</v>
      </c>
      <c r="IC160" s="1" t="s">
        <v>389</v>
      </c>
      <c r="ID160" s="1">
        <v>4</v>
      </c>
      <c r="IE160" s="3" t="s">
        <v>65</v>
      </c>
    </row>
    <row r="161" spans="1:237" ht="15.75">
      <c r="A161" s="66">
        <v>16</v>
      </c>
      <c r="B161" s="67" t="s">
        <v>287</v>
      </c>
      <c r="C161" s="39" t="s">
        <v>390</v>
      </c>
      <c r="D161" s="79"/>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1"/>
      <c r="IA161" s="1">
        <v>16</v>
      </c>
      <c r="IB161" s="1" t="s">
        <v>287</v>
      </c>
      <c r="IC161" s="1" t="s">
        <v>390</v>
      </c>
    </row>
    <row r="162" spans="1:237" ht="275.25" customHeight="1">
      <c r="A162" s="66">
        <v>16.01</v>
      </c>
      <c r="B162" s="67" t="s">
        <v>288</v>
      </c>
      <c r="C162" s="39" t="s">
        <v>391</v>
      </c>
      <c r="D162" s="79"/>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1"/>
      <c r="IA162" s="1">
        <v>16.01</v>
      </c>
      <c r="IB162" s="1" t="s">
        <v>288</v>
      </c>
      <c r="IC162" s="1" t="s">
        <v>391</v>
      </c>
    </row>
    <row r="163" spans="1:237" ht="15.75">
      <c r="A163" s="70">
        <v>16.02</v>
      </c>
      <c r="B163" s="67" t="s">
        <v>289</v>
      </c>
      <c r="C163" s="39" t="s">
        <v>392</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16.02</v>
      </c>
      <c r="IB163" s="1" t="s">
        <v>289</v>
      </c>
      <c r="IC163" s="1" t="s">
        <v>392</v>
      </c>
    </row>
    <row r="164" spans="1:239" ht="42.75">
      <c r="A164" s="66">
        <v>16.03</v>
      </c>
      <c r="B164" s="71" t="s">
        <v>290</v>
      </c>
      <c r="C164" s="39" t="s">
        <v>393</v>
      </c>
      <c r="D164" s="68">
        <v>660</v>
      </c>
      <c r="E164" s="69" t="s">
        <v>66</v>
      </c>
      <c r="F164" s="70">
        <v>407.45</v>
      </c>
      <c r="G164" s="40"/>
      <c r="H164" s="24"/>
      <c r="I164" s="47" t="s">
        <v>38</v>
      </c>
      <c r="J164" s="48">
        <f t="shared" si="12"/>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13"/>
        <v>268917</v>
      </c>
      <c r="BB164" s="60">
        <f t="shared" si="14"/>
        <v>268917</v>
      </c>
      <c r="BC164" s="56" t="str">
        <f t="shared" si="15"/>
        <v>INR  Two Lakh Sixty Eight Thousand Nine Hundred &amp; Seventeen  Only</v>
      </c>
      <c r="IA164" s="1">
        <v>16.03</v>
      </c>
      <c r="IB164" s="1" t="s">
        <v>290</v>
      </c>
      <c r="IC164" s="1" t="s">
        <v>393</v>
      </c>
      <c r="ID164" s="1">
        <v>660</v>
      </c>
      <c r="IE164" s="3" t="s">
        <v>66</v>
      </c>
    </row>
    <row r="165" spans="1:237" ht="114">
      <c r="A165" s="66">
        <v>16.04</v>
      </c>
      <c r="B165" s="71" t="s">
        <v>291</v>
      </c>
      <c r="C165" s="39" t="s">
        <v>394</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16.04</v>
      </c>
      <c r="IB165" s="1" t="s">
        <v>291</v>
      </c>
      <c r="IC165" s="1" t="s">
        <v>394</v>
      </c>
    </row>
    <row r="166" spans="1:239" ht="42.75">
      <c r="A166" s="70">
        <v>16.05</v>
      </c>
      <c r="B166" s="67" t="s">
        <v>290</v>
      </c>
      <c r="C166" s="39" t="s">
        <v>395</v>
      </c>
      <c r="D166" s="68">
        <v>100</v>
      </c>
      <c r="E166" s="69" t="s">
        <v>66</v>
      </c>
      <c r="F166" s="70">
        <v>486.58</v>
      </c>
      <c r="G166" s="40"/>
      <c r="H166" s="24"/>
      <c r="I166" s="47" t="s">
        <v>38</v>
      </c>
      <c r="J166" s="48">
        <f t="shared" si="12"/>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13"/>
        <v>48658</v>
      </c>
      <c r="BB166" s="60">
        <f t="shared" si="14"/>
        <v>48658</v>
      </c>
      <c r="BC166" s="56" t="str">
        <f t="shared" si="15"/>
        <v>INR  Forty Eight Thousand Six Hundred &amp; Fifty Eight  Only</v>
      </c>
      <c r="IA166" s="1">
        <v>16.05</v>
      </c>
      <c r="IB166" s="1" t="s">
        <v>290</v>
      </c>
      <c r="IC166" s="1" t="s">
        <v>395</v>
      </c>
      <c r="ID166" s="1">
        <v>100</v>
      </c>
      <c r="IE166" s="3" t="s">
        <v>66</v>
      </c>
    </row>
    <row r="167" spans="1:237" ht="133.5" customHeight="1">
      <c r="A167" s="66">
        <v>16.06</v>
      </c>
      <c r="B167" s="67" t="s">
        <v>292</v>
      </c>
      <c r="C167" s="39" t="s">
        <v>396</v>
      </c>
      <c r="D167" s="79"/>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1"/>
      <c r="IA167" s="1">
        <v>16.06</v>
      </c>
      <c r="IB167" s="1" t="s">
        <v>292</v>
      </c>
      <c r="IC167" s="1" t="s">
        <v>396</v>
      </c>
    </row>
    <row r="168" spans="1:239" ht="28.5">
      <c r="A168" s="66">
        <v>16.07</v>
      </c>
      <c r="B168" s="67" t="s">
        <v>293</v>
      </c>
      <c r="C168" s="39" t="s">
        <v>397</v>
      </c>
      <c r="D168" s="68">
        <v>61</v>
      </c>
      <c r="E168" s="69" t="s">
        <v>52</v>
      </c>
      <c r="F168" s="70">
        <v>917.93</v>
      </c>
      <c r="G168" s="40"/>
      <c r="H168" s="24"/>
      <c r="I168" s="47" t="s">
        <v>38</v>
      </c>
      <c r="J168" s="48">
        <f t="shared" si="12"/>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13"/>
        <v>55994</v>
      </c>
      <c r="BB168" s="60">
        <f t="shared" si="14"/>
        <v>55994</v>
      </c>
      <c r="BC168" s="56" t="str">
        <f t="shared" si="15"/>
        <v>INR  Fifty Five Thousand Nine Hundred &amp; Ninety Four  Only</v>
      </c>
      <c r="IA168" s="1">
        <v>16.07</v>
      </c>
      <c r="IB168" s="1" t="s">
        <v>293</v>
      </c>
      <c r="IC168" s="1" t="s">
        <v>397</v>
      </c>
      <c r="ID168" s="1">
        <v>61</v>
      </c>
      <c r="IE168" s="3" t="s">
        <v>52</v>
      </c>
    </row>
    <row r="169" spans="1:237" ht="128.25">
      <c r="A169" s="70">
        <v>16.08</v>
      </c>
      <c r="B169" s="67" t="s">
        <v>294</v>
      </c>
      <c r="C169" s="39" t="s">
        <v>398</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c r="IA169" s="1">
        <v>16.08</v>
      </c>
      <c r="IB169" s="1" t="s">
        <v>294</v>
      </c>
      <c r="IC169" s="1" t="s">
        <v>398</v>
      </c>
    </row>
    <row r="170" spans="1:239" ht="42.75">
      <c r="A170" s="66">
        <v>16.09</v>
      </c>
      <c r="B170" s="71" t="s">
        <v>295</v>
      </c>
      <c r="C170" s="39" t="s">
        <v>399</v>
      </c>
      <c r="D170" s="68">
        <v>7.15</v>
      </c>
      <c r="E170" s="69" t="s">
        <v>52</v>
      </c>
      <c r="F170" s="70">
        <v>1136.69</v>
      </c>
      <c r="G170" s="40"/>
      <c r="H170" s="24"/>
      <c r="I170" s="47" t="s">
        <v>38</v>
      </c>
      <c r="J170" s="48">
        <f t="shared" si="12"/>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13"/>
        <v>8127</v>
      </c>
      <c r="BB170" s="60">
        <f t="shared" si="14"/>
        <v>8127</v>
      </c>
      <c r="BC170" s="56" t="str">
        <f t="shared" si="15"/>
        <v>INR  Eight Thousand One Hundred &amp; Twenty Seven  Only</v>
      </c>
      <c r="IA170" s="1">
        <v>16.09</v>
      </c>
      <c r="IB170" s="1" t="s">
        <v>295</v>
      </c>
      <c r="IC170" s="1" t="s">
        <v>399</v>
      </c>
      <c r="ID170" s="1">
        <v>7.15</v>
      </c>
      <c r="IE170" s="3" t="s">
        <v>52</v>
      </c>
    </row>
    <row r="171" spans="1:237" ht="213.75">
      <c r="A171" s="66">
        <v>16.1</v>
      </c>
      <c r="B171" s="71" t="s">
        <v>296</v>
      </c>
      <c r="C171" s="39" t="s">
        <v>400</v>
      </c>
      <c r="D171" s="79"/>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1"/>
      <c r="IA171" s="1">
        <v>16.1</v>
      </c>
      <c r="IB171" s="1" t="s">
        <v>296</v>
      </c>
      <c r="IC171" s="1" t="s">
        <v>400</v>
      </c>
    </row>
    <row r="172" spans="1:239" ht="28.5">
      <c r="A172" s="70">
        <v>16.11</v>
      </c>
      <c r="B172" s="67" t="s">
        <v>297</v>
      </c>
      <c r="C172" s="39" t="s">
        <v>401</v>
      </c>
      <c r="D172" s="68">
        <v>2</v>
      </c>
      <c r="E172" s="69" t="s">
        <v>65</v>
      </c>
      <c r="F172" s="70">
        <v>2115.3</v>
      </c>
      <c r="G172" s="40"/>
      <c r="H172" s="24"/>
      <c r="I172" s="47" t="s">
        <v>38</v>
      </c>
      <c r="J172" s="48">
        <f t="shared" si="12"/>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13"/>
        <v>4231</v>
      </c>
      <c r="BB172" s="60">
        <f t="shared" si="14"/>
        <v>4231</v>
      </c>
      <c r="BC172" s="56" t="str">
        <f t="shared" si="15"/>
        <v>INR  Four Thousand Two Hundred &amp; Thirty One  Only</v>
      </c>
      <c r="IA172" s="1">
        <v>16.11</v>
      </c>
      <c r="IB172" s="1" t="s">
        <v>297</v>
      </c>
      <c r="IC172" s="1" t="s">
        <v>401</v>
      </c>
      <c r="ID172" s="1">
        <v>2</v>
      </c>
      <c r="IE172" s="3" t="s">
        <v>65</v>
      </c>
    </row>
    <row r="173" spans="1:239" ht="171">
      <c r="A173" s="66">
        <v>16.12</v>
      </c>
      <c r="B173" s="67" t="s">
        <v>298</v>
      </c>
      <c r="C173" s="39" t="s">
        <v>402</v>
      </c>
      <c r="D173" s="68">
        <v>36</v>
      </c>
      <c r="E173" s="69" t="s">
        <v>52</v>
      </c>
      <c r="F173" s="70">
        <v>3424.24</v>
      </c>
      <c r="G173" s="40"/>
      <c r="H173" s="24"/>
      <c r="I173" s="47" t="s">
        <v>38</v>
      </c>
      <c r="J173" s="48">
        <f t="shared" si="12"/>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13"/>
        <v>123273</v>
      </c>
      <c r="BB173" s="60">
        <f t="shared" si="14"/>
        <v>123273</v>
      </c>
      <c r="BC173" s="56" t="str">
        <f t="shared" si="15"/>
        <v>INR  One Lakh Twenty Three Thousand Two Hundred &amp; Seventy Three  Only</v>
      </c>
      <c r="IA173" s="1">
        <v>16.12</v>
      </c>
      <c r="IB173" s="1" t="s">
        <v>298</v>
      </c>
      <c r="IC173" s="1" t="s">
        <v>402</v>
      </c>
      <c r="ID173" s="1">
        <v>36</v>
      </c>
      <c r="IE173" s="3" t="s">
        <v>52</v>
      </c>
    </row>
    <row r="174" spans="1:239" ht="75" customHeight="1">
      <c r="A174" s="66">
        <v>16.13</v>
      </c>
      <c r="B174" s="67" t="s">
        <v>299</v>
      </c>
      <c r="C174" s="39" t="s">
        <v>403</v>
      </c>
      <c r="D174" s="68">
        <v>5</v>
      </c>
      <c r="E174" s="69" t="s">
        <v>65</v>
      </c>
      <c r="F174" s="70">
        <v>402.06</v>
      </c>
      <c r="G174" s="40"/>
      <c r="H174" s="24"/>
      <c r="I174" s="47" t="s">
        <v>38</v>
      </c>
      <c r="J174" s="48">
        <f t="shared" si="12"/>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13"/>
        <v>2010</v>
      </c>
      <c r="BB174" s="60">
        <f t="shared" si="14"/>
        <v>2010</v>
      </c>
      <c r="BC174" s="56" t="str">
        <f t="shared" si="15"/>
        <v>INR  Two Thousand  &amp;Ten  Only</v>
      </c>
      <c r="IA174" s="1">
        <v>16.13</v>
      </c>
      <c r="IB174" s="1" t="s">
        <v>299</v>
      </c>
      <c r="IC174" s="1" t="s">
        <v>403</v>
      </c>
      <c r="ID174" s="1">
        <v>5</v>
      </c>
      <c r="IE174" s="3" t="s">
        <v>65</v>
      </c>
    </row>
    <row r="175" spans="1:237" ht="57">
      <c r="A175" s="70">
        <v>16.14</v>
      </c>
      <c r="B175" s="67" t="s">
        <v>300</v>
      </c>
      <c r="C175" s="39" t="s">
        <v>404</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c r="IA175" s="1">
        <v>16.14</v>
      </c>
      <c r="IB175" s="1" t="s">
        <v>300</v>
      </c>
      <c r="IC175" s="1" t="s">
        <v>404</v>
      </c>
    </row>
    <row r="176" spans="1:239" ht="28.5">
      <c r="A176" s="66">
        <v>16.15</v>
      </c>
      <c r="B176" s="71" t="s">
        <v>301</v>
      </c>
      <c r="C176" s="39" t="s">
        <v>405</v>
      </c>
      <c r="D176" s="68">
        <v>14</v>
      </c>
      <c r="E176" s="69" t="s">
        <v>65</v>
      </c>
      <c r="F176" s="70">
        <v>77.99</v>
      </c>
      <c r="G176" s="40"/>
      <c r="H176" s="24"/>
      <c r="I176" s="47" t="s">
        <v>38</v>
      </c>
      <c r="J176" s="48">
        <f t="shared" si="12"/>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13"/>
        <v>1092</v>
      </c>
      <c r="BB176" s="60">
        <f t="shared" si="14"/>
        <v>1092</v>
      </c>
      <c r="BC176" s="56" t="str">
        <f t="shared" si="15"/>
        <v>INR  One Thousand  &amp;Ninety Two  Only</v>
      </c>
      <c r="IA176" s="1">
        <v>16.15</v>
      </c>
      <c r="IB176" s="1" t="s">
        <v>301</v>
      </c>
      <c r="IC176" s="1" t="s">
        <v>405</v>
      </c>
      <c r="ID176" s="1">
        <v>14</v>
      </c>
      <c r="IE176" s="3" t="s">
        <v>65</v>
      </c>
    </row>
    <row r="177" spans="1:237" ht="21.75" customHeight="1">
      <c r="A177" s="66">
        <v>17</v>
      </c>
      <c r="B177" s="71" t="s">
        <v>302</v>
      </c>
      <c r="C177" s="39" t="s">
        <v>406</v>
      </c>
      <c r="D177" s="79"/>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1"/>
      <c r="IA177" s="1">
        <v>17</v>
      </c>
      <c r="IB177" s="1" t="s">
        <v>302</v>
      </c>
      <c r="IC177" s="1" t="s">
        <v>406</v>
      </c>
    </row>
    <row r="178" spans="1:237" ht="85.5">
      <c r="A178" s="70">
        <v>17.01</v>
      </c>
      <c r="B178" s="67" t="s">
        <v>303</v>
      </c>
      <c r="C178" s="39" t="s">
        <v>407</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1">
        <v>17.01</v>
      </c>
      <c r="IB178" s="1" t="s">
        <v>303</v>
      </c>
      <c r="IC178" s="1" t="s">
        <v>407</v>
      </c>
    </row>
    <row r="179" spans="1:239" ht="71.25">
      <c r="A179" s="66">
        <v>17.02</v>
      </c>
      <c r="B179" s="67" t="s">
        <v>304</v>
      </c>
      <c r="C179" s="39" t="s">
        <v>408</v>
      </c>
      <c r="D179" s="68">
        <v>198</v>
      </c>
      <c r="E179" s="69" t="s">
        <v>52</v>
      </c>
      <c r="F179" s="70">
        <v>102.84</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13"/>
        <v>20362</v>
      </c>
      <c r="BB179" s="60">
        <f t="shared" si="14"/>
        <v>20362</v>
      </c>
      <c r="BC179" s="56" t="str">
        <f t="shared" si="15"/>
        <v>INR  Twenty Thousand Three Hundred &amp; Sixty Two  Only</v>
      </c>
      <c r="IA179" s="1">
        <v>17.02</v>
      </c>
      <c r="IB179" s="1" t="s">
        <v>304</v>
      </c>
      <c r="IC179" s="1" t="s">
        <v>408</v>
      </c>
      <c r="ID179" s="1">
        <v>198</v>
      </c>
      <c r="IE179" s="3" t="s">
        <v>52</v>
      </c>
    </row>
    <row r="180" spans="1:237" ht="99.75">
      <c r="A180" s="66">
        <v>17.03</v>
      </c>
      <c r="B180" s="67" t="s">
        <v>305</v>
      </c>
      <c r="C180" s="39" t="s">
        <v>409</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1">
        <v>17.03</v>
      </c>
      <c r="IB180" s="1" t="s">
        <v>305</v>
      </c>
      <c r="IC180" s="1" t="s">
        <v>409</v>
      </c>
    </row>
    <row r="181" spans="1:239" ht="28.5">
      <c r="A181" s="70">
        <v>17.04</v>
      </c>
      <c r="B181" s="67" t="s">
        <v>306</v>
      </c>
      <c r="C181" s="39" t="s">
        <v>410</v>
      </c>
      <c r="D181" s="68">
        <v>120</v>
      </c>
      <c r="E181" s="69" t="s">
        <v>52</v>
      </c>
      <c r="F181" s="70">
        <v>39.89</v>
      </c>
      <c r="G181" s="40"/>
      <c r="H181" s="24"/>
      <c r="I181" s="47" t="s">
        <v>38</v>
      </c>
      <c r="J181" s="48">
        <f t="shared" si="12"/>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13"/>
        <v>4787</v>
      </c>
      <c r="BB181" s="60">
        <f t="shared" si="14"/>
        <v>4787</v>
      </c>
      <c r="BC181" s="56" t="str">
        <f t="shared" si="15"/>
        <v>INR  Four Thousand Seven Hundred &amp; Eighty Seven  Only</v>
      </c>
      <c r="IA181" s="1">
        <v>17.04</v>
      </c>
      <c r="IB181" s="1" t="s">
        <v>306</v>
      </c>
      <c r="IC181" s="1" t="s">
        <v>410</v>
      </c>
      <c r="ID181" s="1">
        <v>120</v>
      </c>
      <c r="IE181" s="3" t="s">
        <v>52</v>
      </c>
    </row>
    <row r="182" spans="1:237" ht="15.75">
      <c r="A182" s="66">
        <v>18</v>
      </c>
      <c r="B182" s="67" t="s">
        <v>81</v>
      </c>
      <c r="C182" s="39" t="s">
        <v>411</v>
      </c>
      <c r="D182" s="79"/>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1"/>
      <c r="IA182" s="1">
        <v>18</v>
      </c>
      <c r="IB182" s="1" t="s">
        <v>81</v>
      </c>
      <c r="IC182" s="1" t="s">
        <v>411</v>
      </c>
    </row>
    <row r="183" spans="1:239" ht="102" customHeight="1">
      <c r="A183" s="66">
        <v>18.01</v>
      </c>
      <c r="B183" s="67" t="s">
        <v>307</v>
      </c>
      <c r="C183" s="39" t="s">
        <v>412</v>
      </c>
      <c r="D183" s="68">
        <v>77</v>
      </c>
      <c r="E183" s="69" t="s">
        <v>322</v>
      </c>
      <c r="F183" s="70">
        <v>1982.68</v>
      </c>
      <c r="G183" s="40"/>
      <c r="H183" s="24"/>
      <c r="I183" s="47" t="s">
        <v>38</v>
      </c>
      <c r="J183" s="48">
        <f t="shared" si="12"/>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13"/>
        <v>152666</v>
      </c>
      <c r="BB183" s="60">
        <f t="shared" si="14"/>
        <v>152666</v>
      </c>
      <c r="BC183" s="56" t="str">
        <f t="shared" si="15"/>
        <v>INR  One Lakh Fifty Two Thousand Six Hundred &amp; Sixty Six  Only</v>
      </c>
      <c r="IA183" s="1">
        <v>18.01</v>
      </c>
      <c r="IB183" s="1" t="s">
        <v>307</v>
      </c>
      <c r="IC183" s="1" t="s">
        <v>412</v>
      </c>
      <c r="ID183" s="1">
        <v>77</v>
      </c>
      <c r="IE183" s="3" t="s">
        <v>322</v>
      </c>
    </row>
    <row r="184" spans="1:239" ht="114">
      <c r="A184" s="66">
        <v>18.02</v>
      </c>
      <c r="B184" s="67" t="s">
        <v>308</v>
      </c>
      <c r="C184" s="39" t="s">
        <v>413</v>
      </c>
      <c r="D184" s="68">
        <v>9</v>
      </c>
      <c r="E184" s="69" t="s">
        <v>208</v>
      </c>
      <c r="F184" s="70">
        <v>790.04</v>
      </c>
      <c r="G184" s="40"/>
      <c r="H184" s="24"/>
      <c r="I184" s="47" t="s">
        <v>38</v>
      </c>
      <c r="J184" s="48">
        <f t="shared" si="12"/>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13"/>
        <v>7110</v>
      </c>
      <c r="BB184" s="60">
        <f t="shared" si="14"/>
        <v>7110</v>
      </c>
      <c r="BC184" s="56" t="str">
        <f t="shared" si="15"/>
        <v>INR  Seven Thousand One Hundred &amp; Ten  Only</v>
      </c>
      <c r="IA184" s="1">
        <v>18.02</v>
      </c>
      <c r="IB184" s="1" t="s">
        <v>308</v>
      </c>
      <c r="IC184" s="1" t="s">
        <v>413</v>
      </c>
      <c r="ID184" s="1">
        <v>9</v>
      </c>
      <c r="IE184" s="3" t="s">
        <v>208</v>
      </c>
    </row>
    <row r="185" spans="1:239" ht="120" customHeight="1">
      <c r="A185" s="66">
        <v>18.03</v>
      </c>
      <c r="B185" s="67" t="s">
        <v>309</v>
      </c>
      <c r="C185" s="39" t="s">
        <v>414</v>
      </c>
      <c r="D185" s="68">
        <v>9</v>
      </c>
      <c r="E185" s="69" t="s">
        <v>208</v>
      </c>
      <c r="F185" s="70">
        <v>1828.93</v>
      </c>
      <c r="G185" s="40"/>
      <c r="H185" s="24"/>
      <c r="I185" s="47" t="s">
        <v>38</v>
      </c>
      <c r="J185" s="48">
        <f t="shared" si="12"/>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13"/>
        <v>16460</v>
      </c>
      <c r="BB185" s="60">
        <f t="shared" si="14"/>
        <v>16460</v>
      </c>
      <c r="BC185" s="56" t="str">
        <f t="shared" si="15"/>
        <v>INR  Sixteen Thousand Four Hundred &amp; Sixty  Only</v>
      </c>
      <c r="IA185" s="1">
        <v>18.03</v>
      </c>
      <c r="IB185" s="84" t="s">
        <v>309</v>
      </c>
      <c r="IC185" s="1" t="s">
        <v>414</v>
      </c>
      <c r="ID185" s="1">
        <v>9</v>
      </c>
      <c r="IE185" s="3" t="s">
        <v>208</v>
      </c>
    </row>
    <row r="186" spans="1:239" ht="133.5" customHeight="1">
      <c r="A186" s="66">
        <v>18.04</v>
      </c>
      <c r="B186" s="67" t="s">
        <v>310</v>
      </c>
      <c r="C186" s="39" t="s">
        <v>415</v>
      </c>
      <c r="D186" s="68">
        <v>31</v>
      </c>
      <c r="E186" s="69" t="s">
        <v>208</v>
      </c>
      <c r="F186" s="70">
        <v>377.77</v>
      </c>
      <c r="G186" s="40"/>
      <c r="H186" s="24"/>
      <c r="I186" s="47" t="s">
        <v>38</v>
      </c>
      <c r="J186" s="48">
        <f t="shared" si="12"/>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13"/>
        <v>11711</v>
      </c>
      <c r="BB186" s="60">
        <f t="shared" si="14"/>
        <v>11711</v>
      </c>
      <c r="BC186" s="56" t="str">
        <f t="shared" si="15"/>
        <v>INR  Eleven Thousand Seven Hundred &amp; Eleven  Only</v>
      </c>
      <c r="IA186" s="1">
        <v>18.04</v>
      </c>
      <c r="IB186" s="1" t="s">
        <v>310</v>
      </c>
      <c r="IC186" s="1" t="s">
        <v>415</v>
      </c>
      <c r="ID186" s="1">
        <v>31</v>
      </c>
      <c r="IE186" s="3" t="s">
        <v>208</v>
      </c>
    </row>
    <row r="187" spans="1:239" ht="370.5" customHeight="1">
      <c r="A187" s="66">
        <v>18.05</v>
      </c>
      <c r="B187" s="67" t="s">
        <v>311</v>
      </c>
      <c r="C187" s="39" t="s">
        <v>416</v>
      </c>
      <c r="D187" s="68">
        <v>218</v>
      </c>
      <c r="E187" s="69" t="s">
        <v>107</v>
      </c>
      <c r="F187" s="70">
        <v>3343.35</v>
      </c>
      <c r="G187" s="40"/>
      <c r="H187" s="24"/>
      <c r="I187" s="47" t="s">
        <v>38</v>
      </c>
      <c r="J187" s="48">
        <f aca="true" t="shared" si="16" ref="J187:J194">IF(I187="Less(-)",-1,1)</f>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aca="true" t="shared" si="17" ref="BA187:BA194">ROUND(total_amount_ba($B$2,$D$2,D187,F187,J187,K187,M187),0)</f>
        <v>728850</v>
      </c>
      <c r="BB187" s="60">
        <f aca="true" t="shared" si="18" ref="BB187:BB194">BA187+SUM(N187:AZ187)</f>
        <v>728850</v>
      </c>
      <c r="BC187" s="56" t="str">
        <f aca="true" t="shared" si="19" ref="BC187:BC195">SpellNumber(L187,BB187)</f>
        <v>INR  Seven Lakh Twenty Eight Thousand Eight Hundred &amp; Fifty  Only</v>
      </c>
      <c r="IA187" s="1">
        <v>18.05</v>
      </c>
      <c r="IB187" s="1" t="s">
        <v>311</v>
      </c>
      <c r="IC187" s="1" t="s">
        <v>416</v>
      </c>
      <c r="ID187" s="1">
        <v>218</v>
      </c>
      <c r="IE187" s="3" t="s">
        <v>107</v>
      </c>
    </row>
    <row r="188" spans="1:239" ht="132.75" customHeight="1">
      <c r="A188" s="66">
        <v>18.06</v>
      </c>
      <c r="B188" s="67" t="s">
        <v>312</v>
      </c>
      <c r="C188" s="39" t="s">
        <v>417</v>
      </c>
      <c r="D188" s="68">
        <v>15</v>
      </c>
      <c r="E188" s="69" t="s">
        <v>107</v>
      </c>
      <c r="F188" s="70">
        <v>807.1</v>
      </c>
      <c r="G188" s="65">
        <v>20610</v>
      </c>
      <c r="H188" s="50"/>
      <c r="I188" s="51" t="s">
        <v>38</v>
      </c>
      <c r="J188" s="52">
        <f t="shared" si="16"/>
        <v>1</v>
      </c>
      <c r="K188" s="50" t="s">
        <v>39</v>
      </c>
      <c r="L188" s="50" t="s">
        <v>4</v>
      </c>
      <c r="M188" s="53"/>
      <c r="N188" s="50"/>
      <c r="O188" s="50"/>
      <c r="P188" s="54"/>
      <c r="Q188" s="50"/>
      <c r="R188" s="50"/>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42">
        <f t="shared" si="17"/>
        <v>12107</v>
      </c>
      <c r="BB188" s="55">
        <f t="shared" si="18"/>
        <v>12107</v>
      </c>
      <c r="BC188" s="56" t="str">
        <f t="shared" si="19"/>
        <v>INR  Twelve Thousand One Hundred &amp; Seven  Only</v>
      </c>
      <c r="IA188" s="1">
        <v>18.06</v>
      </c>
      <c r="IB188" s="1" t="s">
        <v>312</v>
      </c>
      <c r="IC188" s="1" t="s">
        <v>417</v>
      </c>
      <c r="ID188" s="1">
        <v>15</v>
      </c>
      <c r="IE188" s="3" t="s">
        <v>107</v>
      </c>
    </row>
    <row r="189" spans="1:239" ht="130.5" customHeight="1">
      <c r="A189" s="66">
        <v>18.07</v>
      </c>
      <c r="B189" s="67" t="s">
        <v>313</v>
      </c>
      <c r="C189" s="39" t="s">
        <v>418</v>
      </c>
      <c r="D189" s="68">
        <v>15</v>
      </c>
      <c r="E189" s="69" t="s">
        <v>323</v>
      </c>
      <c r="F189" s="70">
        <v>1428.84</v>
      </c>
      <c r="G189" s="40"/>
      <c r="H189" s="24"/>
      <c r="I189" s="47" t="s">
        <v>38</v>
      </c>
      <c r="J189" s="48">
        <f t="shared" si="16"/>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17"/>
        <v>21433</v>
      </c>
      <c r="BB189" s="60">
        <f t="shared" si="18"/>
        <v>21433</v>
      </c>
      <c r="BC189" s="56" t="str">
        <f t="shared" si="19"/>
        <v>INR  Twenty One Thousand Four Hundred &amp; Thirty Three  Only</v>
      </c>
      <c r="IA189" s="1">
        <v>18.07</v>
      </c>
      <c r="IB189" s="1" t="s">
        <v>313</v>
      </c>
      <c r="IC189" s="1" t="s">
        <v>418</v>
      </c>
      <c r="ID189" s="1">
        <v>15</v>
      </c>
      <c r="IE189" s="3" t="s">
        <v>323</v>
      </c>
    </row>
    <row r="190" spans="1:239" ht="131.25" customHeight="1">
      <c r="A190" s="66">
        <v>18.08</v>
      </c>
      <c r="B190" s="67" t="s">
        <v>314</v>
      </c>
      <c r="C190" s="39" t="s">
        <v>419</v>
      </c>
      <c r="D190" s="68">
        <v>33.6</v>
      </c>
      <c r="E190" s="69" t="s">
        <v>323</v>
      </c>
      <c r="F190" s="70">
        <v>1358.48</v>
      </c>
      <c r="G190" s="40"/>
      <c r="H190" s="24"/>
      <c r="I190" s="47" t="s">
        <v>38</v>
      </c>
      <c r="J190" s="48">
        <f t="shared" si="16"/>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17"/>
        <v>45645</v>
      </c>
      <c r="BB190" s="60">
        <f t="shared" si="18"/>
        <v>45645</v>
      </c>
      <c r="BC190" s="56" t="str">
        <f t="shared" si="19"/>
        <v>INR  Forty Five Thousand Six Hundred &amp; Forty Five  Only</v>
      </c>
      <c r="IA190" s="1">
        <v>18.08</v>
      </c>
      <c r="IB190" s="1" t="s">
        <v>314</v>
      </c>
      <c r="IC190" s="1" t="s">
        <v>419</v>
      </c>
      <c r="ID190" s="1">
        <v>33.6</v>
      </c>
      <c r="IE190" s="3" t="s">
        <v>323</v>
      </c>
    </row>
    <row r="191" spans="1:239" ht="131.25" customHeight="1">
      <c r="A191" s="66">
        <v>18.09</v>
      </c>
      <c r="B191" s="67" t="s">
        <v>315</v>
      </c>
      <c r="C191" s="39" t="s">
        <v>420</v>
      </c>
      <c r="D191" s="68">
        <v>33.6</v>
      </c>
      <c r="E191" s="69" t="s">
        <v>107</v>
      </c>
      <c r="F191" s="70">
        <v>689.78</v>
      </c>
      <c r="G191" s="40"/>
      <c r="H191" s="24"/>
      <c r="I191" s="47" t="s">
        <v>38</v>
      </c>
      <c r="J191" s="48">
        <f t="shared" si="16"/>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7"/>
        <v>23177</v>
      </c>
      <c r="BB191" s="60">
        <f t="shared" si="18"/>
        <v>23177</v>
      </c>
      <c r="BC191" s="56" t="str">
        <f t="shared" si="19"/>
        <v>INR  Twenty Three Thousand One Hundred &amp; Seventy Seven  Only</v>
      </c>
      <c r="IA191" s="1">
        <v>18.09</v>
      </c>
      <c r="IB191" s="1" t="s">
        <v>315</v>
      </c>
      <c r="IC191" s="1" t="s">
        <v>420</v>
      </c>
      <c r="ID191" s="1">
        <v>33.6</v>
      </c>
      <c r="IE191" s="3" t="s">
        <v>107</v>
      </c>
    </row>
    <row r="192" spans="1:239" ht="128.25" customHeight="1">
      <c r="A192" s="66">
        <v>18.1</v>
      </c>
      <c r="B192" s="67" t="s">
        <v>316</v>
      </c>
      <c r="C192" s="39" t="s">
        <v>421</v>
      </c>
      <c r="D192" s="68">
        <v>9</v>
      </c>
      <c r="E192" s="69" t="s">
        <v>208</v>
      </c>
      <c r="F192" s="70">
        <v>724.98</v>
      </c>
      <c r="G192" s="40"/>
      <c r="H192" s="24"/>
      <c r="I192" s="47" t="s">
        <v>38</v>
      </c>
      <c r="J192" s="48">
        <f t="shared" si="16"/>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17"/>
        <v>6525</v>
      </c>
      <c r="BB192" s="60">
        <f t="shared" si="18"/>
        <v>6525</v>
      </c>
      <c r="BC192" s="56" t="str">
        <f t="shared" si="19"/>
        <v>INR  Six Thousand Five Hundred &amp; Twenty Five  Only</v>
      </c>
      <c r="IA192" s="1">
        <v>18.1</v>
      </c>
      <c r="IB192" s="1" t="s">
        <v>316</v>
      </c>
      <c r="IC192" s="1" t="s">
        <v>421</v>
      </c>
      <c r="ID192" s="1">
        <v>9</v>
      </c>
      <c r="IE192" s="3" t="s">
        <v>208</v>
      </c>
    </row>
    <row r="193" spans="1:239" ht="46.5" customHeight="1">
      <c r="A193" s="66">
        <v>18.11</v>
      </c>
      <c r="B193" s="67" t="s">
        <v>317</v>
      </c>
      <c r="C193" s="39" t="s">
        <v>422</v>
      </c>
      <c r="D193" s="68">
        <v>443</v>
      </c>
      <c r="E193" s="69" t="s">
        <v>107</v>
      </c>
      <c r="F193" s="70">
        <v>-70.14</v>
      </c>
      <c r="G193" s="40"/>
      <c r="H193" s="24"/>
      <c r="I193" s="47" t="s">
        <v>38</v>
      </c>
      <c r="J193" s="48">
        <f t="shared" si="16"/>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7"/>
        <v>-31072</v>
      </c>
      <c r="BB193" s="60">
        <f t="shared" si="18"/>
        <v>-31072</v>
      </c>
      <c r="BC193" s="56" t="str">
        <f t="shared" si="19"/>
        <v>INR Minus  Thirty One Thousand  &amp;Seventy Two  Only</v>
      </c>
      <c r="IA193" s="1">
        <v>18.11</v>
      </c>
      <c r="IB193" s="1" t="s">
        <v>317</v>
      </c>
      <c r="IC193" s="1" t="s">
        <v>422</v>
      </c>
      <c r="ID193" s="1">
        <v>443</v>
      </c>
      <c r="IE193" s="3" t="s">
        <v>107</v>
      </c>
    </row>
    <row r="194" spans="1:239" ht="45.75" customHeight="1">
      <c r="A194" s="66">
        <v>18.12</v>
      </c>
      <c r="B194" s="67" t="s">
        <v>318</v>
      </c>
      <c r="C194" s="39" t="s">
        <v>423</v>
      </c>
      <c r="D194" s="68">
        <v>2670</v>
      </c>
      <c r="E194" s="69" t="s">
        <v>66</v>
      </c>
      <c r="F194" s="70">
        <v>-26.3</v>
      </c>
      <c r="G194" s="40"/>
      <c r="H194" s="24"/>
      <c r="I194" s="47" t="s">
        <v>38</v>
      </c>
      <c r="J194" s="48">
        <f t="shared" si="16"/>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7"/>
        <v>-70221</v>
      </c>
      <c r="BB194" s="60">
        <f t="shared" si="18"/>
        <v>-70221</v>
      </c>
      <c r="BC194" s="56" t="str">
        <f t="shared" si="19"/>
        <v>INR Minus  Seventy Thousand Two Hundred &amp; Twenty One  Only</v>
      </c>
      <c r="IA194" s="1">
        <v>18.12</v>
      </c>
      <c r="IB194" s="1" t="s">
        <v>318</v>
      </c>
      <c r="IC194" s="1" t="s">
        <v>423</v>
      </c>
      <c r="ID194" s="1">
        <v>2670</v>
      </c>
      <c r="IE194" s="3" t="s">
        <v>66</v>
      </c>
    </row>
    <row r="195" spans="1:55" ht="42.75">
      <c r="A195" s="25" t="s">
        <v>46</v>
      </c>
      <c r="B195" s="26"/>
      <c r="C195" s="27"/>
      <c r="D195" s="43"/>
      <c r="E195" s="43"/>
      <c r="F195" s="43"/>
      <c r="G195" s="43"/>
      <c r="H195" s="61"/>
      <c r="I195" s="61"/>
      <c r="J195" s="61"/>
      <c r="K195" s="61"/>
      <c r="L195" s="6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63">
        <f>SUM(BA13:BA194)</f>
        <v>5451722</v>
      </c>
      <c r="BB195" s="64">
        <f>SUM(BB13:BB194)</f>
        <v>5451722</v>
      </c>
      <c r="BC195" s="56" t="str">
        <f t="shared" si="19"/>
        <v>  Fifty Four Lakh Fifty One Thousand Seven Hundred &amp; Twenty Two  Only</v>
      </c>
    </row>
    <row r="196" spans="1:55" ht="37.5" customHeight="1">
      <c r="A196" s="26" t="s">
        <v>47</v>
      </c>
      <c r="B196" s="28"/>
      <c r="C196" s="29"/>
      <c r="D196" s="30"/>
      <c r="E196" s="44" t="s">
        <v>54</v>
      </c>
      <c r="F196" s="45"/>
      <c r="G196" s="31"/>
      <c r="H196" s="32"/>
      <c r="I196" s="32"/>
      <c r="J196" s="32"/>
      <c r="K196" s="33"/>
      <c r="L196" s="34"/>
      <c r="M196" s="35"/>
      <c r="N196" s="36"/>
      <c r="O196" s="22"/>
      <c r="P196" s="22"/>
      <c r="Q196" s="22"/>
      <c r="R196" s="22"/>
      <c r="S196" s="22"/>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7">
        <f>IF(ISBLANK(F196),0,IF(E196="Excess (+)",ROUND(BA195+(BA195*F196),2),IF(E196="Less (-)",ROUND(BA195+(BA195*F196*(-1)),2),IF(E196="At Par",BA195,0))))</f>
        <v>0</v>
      </c>
      <c r="BB196" s="38">
        <f>ROUND(BA196,0)</f>
        <v>0</v>
      </c>
      <c r="BC196" s="21" t="str">
        <f>SpellNumber($E$2,BB196)</f>
        <v>INR Zero Only</v>
      </c>
    </row>
    <row r="197" spans="1:55" ht="38.25" customHeight="1">
      <c r="A197" s="25" t="s">
        <v>48</v>
      </c>
      <c r="B197" s="25"/>
      <c r="C197" s="74" t="str">
        <f>SpellNumber($E$2,BB196)</f>
        <v>INR Zero Only</v>
      </c>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row>
    <row r="198" ht="15"/>
    <row r="199" ht="15"/>
    <row r="200" ht="15"/>
    <row r="201" ht="15"/>
    <row r="202" ht="15"/>
    <row r="203"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2" ht="15"/>
    <row r="283" ht="15"/>
    <row r="285" ht="15"/>
    <row r="286" ht="15"/>
    <row r="287" ht="15"/>
    <row r="288"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5" ht="15"/>
    <row r="496" ht="15"/>
    <row r="497" ht="15"/>
    <row r="498"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sheetData>
  <sheetProtection password="9E83" sheet="1"/>
  <autoFilter ref="A11:BC197"/>
  <mergeCells count="91">
    <mergeCell ref="D178:BC178"/>
    <mergeCell ref="D180:BC180"/>
    <mergeCell ref="D182:BC182"/>
    <mergeCell ref="D165:BC165"/>
    <mergeCell ref="D167:BC167"/>
    <mergeCell ref="D169:BC169"/>
    <mergeCell ref="D171:BC171"/>
    <mergeCell ref="D175:BC175"/>
    <mergeCell ref="D177:BC177"/>
    <mergeCell ref="D156:BC156"/>
    <mergeCell ref="D157:BC157"/>
    <mergeCell ref="D159:BC159"/>
    <mergeCell ref="D161:BC161"/>
    <mergeCell ref="D162:BC162"/>
    <mergeCell ref="D163:BC163"/>
    <mergeCell ref="D144:BC144"/>
    <mergeCell ref="D146:BC146"/>
    <mergeCell ref="D148:BC148"/>
    <mergeCell ref="D151:BC151"/>
    <mergeCell ref="D152:BC152"/>
    <mergeCell ref="D154:BC154"/>
    <mergeCell ref="D133:BC133"/>
    <mergeCell ref="D135:BC135"/>
    <mergeCell ref="D137:BC137"/>
    <mergeCell ref="D138:BC138"/>
    <mergeCell ref="D140:BC140"/>
    <mergeCell ref="D141:BC141"/>
    <mergeCell ref="D125:BC125"/>
    <mergeCell ref="D126:BC126"/>
    <mergeCell ref="D127:BC127"/>
    <mergeCell ref="D129:BC129"/>
    <mergeCell ref="D130:BC130"/>
    <mergeCell ref="D132:BC132"/>
    <mergeCell ref="D106:BC106"/>
    <mergeCell ref="D109:BC109"/>
    <mergeCell ref="D111:BC111"/>
    <mergeCell ref="D114:BC114"/>
    <mergeCell ref="D118:BC118"/>
    <mergeCell ref="D121:BC121"/>
    <mergeCell ref="D93:BC93"/>
    <mergeCell ref="D95:BC95"/>
    <mergeCell ref="D97:BC97"/>
    <mergeCell ref="D101:BC101"/>
    <mergeCell ref="D103:BC103"/>
    <mergeCell ref="D105:BC105"/>
    <mergeCell ref="D81:BC81"/>
    <mergeCell ref="D84:BC84"/>
    <mergeCell ref="D86:BC86"/>
    <mergeCell ref="D88:BC88"/>
    <mergeCell ref="D89:BC89"/>
    <mergeCell ref="D91:BC91"/>
    <mergeCell ref="D69:BC69"/>
    <mergeCell ref="D72:BC72"/>
    <mergeCell ref="D74:BC74"/>
    <mergeCell ref="D76:BC76"/>
    <mergeCell ref="D78:BC78"/>
    <mergeCell ref="D79:BC79"/>
    <mergeCell ref="D53:BC53"/>
    <mergeCell ref="D55:BC55"/>
    <mergeCell ref="D57:BC57"/>
    <mergeCell ref="D59:BC59"/>
    <mergeCell ref="D65:BC65"/>
    <mergeCell ref="D67:BC67"/>
    <mergeCell ref="D41:BC41"/>
    <mergeCell ref="D44:BC44"/>
    <mergeCell ref="D45:BC45"/>
    <mergeCell ref="D47:BC47"/>
    <mergeCell ref="D49:BC49"/>
    <mergeCell ref="D51:BC51"/>
    <mergeCell ref="D26:BC26"/>
    <mergeCell ref="D29:BC29"/>
    <mergeCell ref="D35:BC35"/>
    <mergeCell ref="D36:BC36"/>
    <mergeCell ref="D38:BC38"/>
    <mergeCell ref="D40:BC40"/>
    <mergeCell ref="D16:BC16"/>
    <mergeCell ref="D17:BC17"/>
    <mergeCell ref="D19:BC19"/>
    <mergeCell ref="D20:BC20"/>
    <mergeCell ref="D23:BC23"/>
    <mergeCell ref="D25:BC25"/>
    <mergeCell ref="A9:BC9"/>
    <mergeCell ref="C197:BC197"/>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6">
      <formula1>IF(E196="Select",-1,IF(E196="At Par",0,0))</formula1>
      <formula2>IF(E196="Select",-1,IF(E196="At Par",0,0.99))</formula2>
    </dataValidation>
    <dataValidation type="list" allowBlank="1" showErrorMessage="1" sqref="E1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6">
      <formula1>0</formula1>
      <formula2>99.9</formula2>
    </dataValidation>
    <dataValidation type="list" allowBlank="1" showErrorMessage="1" sqref="D13:D14 K15 D16:D17 K18 D19:D20 K21:K22 D23 K24 D25:D26 K27:K28 D29 K30:K34 D35:D36 K37 D38 K39 D40:D41 K42:K43 D44:D45 K46 D47 K48 D49 K50 D51 K52 D53 K54 D55 K56 D57 K58 D59 K60:K64 D65 K66 D67 K68 D69 K70:K71 D72 K73 D74 K75 D76 K77 D78:D79 K80 D81 K82:K83 D84 K85 D86 K87 D88:D89 K90 D91 K92 D93 K94 D95 K96 D97 K98:K100 D101 K102 D103 K104 D105:D106 K107:K108 D109 K110 D111 K112:K113 D114 K115:K117 D118 K119:K120 D121 K122:K124 D125:D127 K128 D129:D130 K131 D132:D133 K134 D135 K136 D137:D138 K139 D140:D141 K142:K143 D144 K145 D146 K147 D148 K149:K150 D151:D152 K153">
      <formula1>"Partial Conversion,Full Conversion"</formula1>
      <formula2>0</formula2>
    </dataValidation>
    <dataValidation type="list" allowBlank="1" showErrorMessage="1" sqref="D154 K155 D156:D157 K158 D159 K160 D161:D163 K164 D165 K166 D167 K168 D169 K170 D171 K172:K174 D175 K176 D177:D178 K179 D180 K181 K183:K194 D18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8 G30:H34 G37:H37 G39:H39 G42:H43 G46:H46 G48:H48 G50:H50 G52:H52 G54:H54 G56:H56 G58:H58 G60:H64 G66:H66 G68:H68 G70:H71 G73:H73 G75:H75 G77:H77 G80:H80 G82:H83 G85:H85 G87:H87 G90:H90 G92:H92 G94:H94 G96:H96 G98:H100 G102:H102 G104:H104 G107:H108 G110:H110 G112:H113 G115:H117 G119:H120 G122:H124 G128:H128 G131:H131 G134:H134 G136:H136 G139:H139 G142:H143 G145:H145 G147:H147 G149:H150 G153:H153 G155:H155 G158:H158 G160:H160 G164:H164 G166:H166 G168:H168 G170:H170 G172:H174 G176:H176 G179:H179 G181:H181 G183:H194">
      <formula1>0</formula1>
      <formula2>999999999999999</formula2>
    </dataValidation>
    <dataValidation allowBlank="1" showInputMessage="1" showErrorMessage="1" promptTitle="Addition / Deduction" prompt="Please Choose the correct One" sqref="J15 J18 J21:J22 J24 J27:J28 J30:J34 J37 J39 J42:J43 J46 J48 J50 J52 J54 J56 J58 J60:J64 J66 J68 J70:J71 J73 J75 J77 J80 J82:J83 J85 J87 J90 J92 J94 J96 J98:J100 J102 J104 J107:J108 J110 J112:J113 J115:J117 J119:J120 J122:J124 J128 J131 J134 J136 J139 J142:J143 J145 J147 J149:J150 J153 J155 J158 J160 J164 J166 J168 J170 J172:J174 J176 J179 J181 J183:J194">
      <formula1>0</formula1>
      <formula2>0</formula2>
    </dataValidation>
    <dataValidation type="list" showErrorMessage="1" sqref="I15 I18 I21:I22 I24 I27:I28 I30:I34 I37 I39 I42:I43 I46 I48 I50 I52 I54 I56 I58 I60:I64 I66 I68 I70:I71 I73 I75 I77 I80 I82:I83 I85 I87 I90 I92 I94 I96 I98:I100 I102 I104 I107:I108 I110 I112:I113 I115:I117 I119:I120 I122:I124 I128 I131 I134 I136 I139 I142:I143 I145 I147 I149:I150 I153 I155 I158 I160 I164 I166 I168 I170 I172:I174 I176 I179 I181 I183:I1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8 N30:O34 N37:O37 N39:O39 N42:O43 N46:O46 N48:O48 N50:O50 N52:O52 N54:O54 N56:O56 N58:O58 N60:O64 N66:O66 N68:O68 N70:O71 N73:O73 N75:O75 N77:O77 N80:O80 N82:O83 N85:O85 N87:O87 N90:O90 N92:O92 N94:O94 N96:O96 N98:O100 N102:O102 N104:O104 N107:O108 N110:O110 N112:O113 N115:O117 N119:O120 N122:O124 N128:O128 N131:O131 N134:O134 N136:O136 N139:O139 N142:O143 N145:O145 N147:O147 N149:O150 N153:O153 N155:O155 N158:O158 N160:O160 N164:O164 N166:O166 N168:O168 N170:O170 N172:O174 N176:O176 N179:O179 N181:O181 N183:O1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R28 R30:R34 R37 R39 R42:R43 R46 R48 R50 R52 R54 R56 R58 R60:R64 R66 R68 R70:R71 R73 R75 R77 R80 R82:R83 R85 R87 R90 R92 R94 R96 R98:R100 R102 R104 R107:R108 R110 R112:R113 R115:R117 R119:R120 R122:R124 R128 R131 R134 R136 R139 R142:R143 R145 R147 R149:R150 R153 R155 R158 R160 R164 R166 R168 R170 R172:R174 R176 R179 R181 R183:R1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Q28 Q30:Q34 Q37 Q39 Q42:Q43 Q46 Q48 Q50 Q52 Q54 Q56 Q58 Q60:Q64 Q66 Q68 Q70:Q71 Q73 Q75 Q77 Q80 Q82:Q83 Q85 Q87 Q90 Q92 Q94 Q96 Q98:Q100 Q102 Q104 Q107:Q108 Q110 Q112:Q113 Q115:Q117 Q119:Q120 Q122:Q124 Q128 Q131 Q134 Q136 Q139 Q142:Q143 Q145 Q147 Q149:Q150 Q153 Q155 Q158 Q160 Q164 Q166 Q168 Q170 Q172:Q174 Q176 Q179 Q181 Q183:Q1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M28 M30:M34 M37 M39 M42:M43 M46 M48 M50 M52 M54 M56 M58 M60:M64 M66 M68 M70:M71 M73 M75 M77 M80 M82:M83 M85 M87 M90 M92 M94 M96 M98:M100 M102 M104 M107:M108 M110 M112:M113 M115:M117 M119:M120 M122:M124 M128 M131 M134 M136 M139 M142:M143 M145 M147 M149:M150 M153 M155 M158 M160 M164 M166 M168 M170 M172:M174 M176 M179 M181 M183:M19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 D27:D28 D30:D34 D37 D39 D42:D43 D46 D48 D50 D52 D54 D56 D58 D60:D64 D66 D68 D70:D71 D73 D75 D77 D80 D82:D83 D85 D87 D90 D92 D94 D96 D98:D100 D102 D104 D107:D108 D110 D112:D113 D115:D117 D119:D120 D122:D124 D128 D131 D134 D136 D139 D142:D143 D145 D147 D149:D150 D153 D155 D158 D160 D164 D166 D168 D170 D172:D174 D176 D179 D181 D183:D1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 F27:F28 F30:F34 F37 F39 F42:F43 F46 F48 F50 F52 F54 F56 F58 F60:F64 F66 F68 F70:F71 F73 F75 F77 F80 F82:F83 F85 F87 F90 F92 F94 F96 F98:F100 F102 F104 F107:F108 F110 F112:F113 F115:F117 F119:F120 F122:F124 F128 F131 F134 F136 F139 F142:F143 F145 F147 F149:F150 F153 F155 F158 F160 F164 F166 F168 F170 F172:F174 F176 F179 F181 F183:F19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4 L193">
      <formula1>"INR"</formula1>
    </dataValidation>
    <dataValidation allowBlank="1" showInputMessage="1" showErrorMessage="1" promptTitle="Itemcode/Make" prompt="Please enter text" sqref="C13:C194">
      <formula1>0</formula1>
      <formula2>0</formula2>
    </dataValidation>
    <dataValidation type="decimal" allowBlank="1" showInputMessage="1" showErrorMessage="1" errorTitle="Invalid Entry" error="Only Numeric Values are allowed. " sqref="A13:A19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2022-03-08T05:24:18Z</cp:lastPrinted>
  <dcterms:created xsi:type="dcterms:W3CDTF">2009-01-30T06:42:42Z</dcterms:created>
  <dcterms:modified xsi:type="dcterms:W3CDTF">2022-03-15T09:37:33Z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