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'BoQ1'!$A$11:$BC$126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<sst xmlns="http://schemas.openxmlformats.org/spreadsheetml/2006/main" count="844" uniqueCount="284">
  <si>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</si>
  <si>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</si>
  <si>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</si>
  <si>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</si>
  <si>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</si>
  <si>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</si>
  <si>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</si>
  <si>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</si>
  <si>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</si>
  <si>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</si>
  <si>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</si>
  <si>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</si>
  <si>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</si>
  <si>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</si>
  <si>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</si>
  <si>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</si>
  <si>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</si>
  <si>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</si>
  <si>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</si>
  <si>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</si>
  <si>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</si>
  <si>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</si>
  <si>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</si>
  <si>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</si>
  <si>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</si>
  <si>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</si>
  <si>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</si>
  <si>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</si>
  <si>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</si>
  <si>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</si>
  <si>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</si>
  <si>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</si>
  <si>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</si>
  <si>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</si>
  <si>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</si>
  <si>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</si>
  <si>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</si>
  <si>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</si>
  <si>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</si>
  <si>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</si>
  <si>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</si>
  <si>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</si>
  <si>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</si>
  <si>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</si>
  <si>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</si>
  <si>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</si>
  <si>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</si>
  <si>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</si>
  <si>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</si>
  <si>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</si>
  <si>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</si>
  <si>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</si>
  <si>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</si>
  <si>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</si>
  <si>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</si>
  <si>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</si>
  <si>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</si>
  <si>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</si>
  <si>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</si>
  <si>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</si>
  <si>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</si>
  <si>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</si>
  <si>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</si>
  <si>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</si>
  <si>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</si>
  <si>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</si>
  <si>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</si>
  <si>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</si>
  <si>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</si>
  <si>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</si>
  <si>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</si>
  <si>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</si>
  <si>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</si>
  <si>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</si>
  <si>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</si>
  <si>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</si>
  <si>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WOOD AND PVC WORK</t>
  </si>
  <si>
    <t>Two or more coats on new work</t>
  </si>
  <si>
    <t>MINOR CIVIL MAINTENANCE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</si>
  <si>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</si>
  <si>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</si>
  <si>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</si>
  <si>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</si>
  <si>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</si>
  <si>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</si>
  <si>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</si>
  <si>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</si>
  <si>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</si>
  <si>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</si>
  <si>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</si>
  <si>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</si>
  <si>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</si>
  <si>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</si>
  <si>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REPAIRS TO BUILDING</t>
  </si>
  <si>
    <t>DISMANTLING AND DEMOLISHING</t>
  </si>
  <si>
    <t>Of area beyond 3 sq. metres</t>
  </si>
  <si>
    <t>WATER SUPPLY</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</si>
  <si>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</si>
  <si>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</si>
  <si>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</si>
  <si>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</si>
  <si>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</si>
  <si>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</si>
  <si>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</si>
  <si>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</si>
  <si>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</si>
  <si>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</si>
  <si>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</si>
  <si>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</si>
  <si>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</si>
  <si>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</si>
  <si>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</si>
  <si>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</si>
  <si>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</si>
  <si>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</si>
  <si>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</si>
  <si>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</si>
  <si>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</si>
  <si>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</si>
  <si>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</si>
  <si>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</si>
  <si>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</si>
  <si>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</si>
  <si>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</si>
  <si>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</si>
  <si>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</si>
  <si>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</si>
  <si>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</si>
  <si>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</si>
  <si>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</si>
  <si>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</si>
  <si>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</si>
  <si>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</si>
  <si>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</si>
  <si>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</si>
  <si>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</si>
  <si>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</si>
  <si>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</si>
  <si>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</si>
  <si>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</si>
  <si>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</si>
  <si>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</si>
  <si>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</si>
  <si>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</si>
  <si>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</si>
  <si>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</si>
  <si>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</si>
  <si>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</si>
  <si>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</si>
  <si>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</si>
  <si>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</si>
  <si>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</si>
  <si>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</si>
  <si>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</si>
  <si>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</si>
  <si>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</si>
  <si>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</si>
  <si>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</si>
  <si>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</si>
  <si>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</si>
  <si>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</si>
  <si>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</si>
  <si>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</si>
  <si>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</si>
  <si>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</si>
  <si>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</si>
  <si>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</si>
  <si>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</si>
  <si>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</si>
  <si>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</si>
  <si>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</si>
  <si>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</si>
  <si>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</si>
  <si>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</si>
  <si>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</si>
  <si>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</si>
  <si>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</si>
  <si>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</si>
  <si>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</si>
  <si>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</si>
  <si>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</si>
  <si>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</si>
  <si>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Cutting holes up to 30x30 cm in walls including making good the same:</t>
  </si>
  <si>
    <t>With common burnt clay F.P.S. (non modular) bricks</t>
  </si>
  <si>
    <t>WATER PROOFING</t>
  </si>
  <si>
    <t>Each</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</si>
  <si>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</si>
  <si>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</si>
  <si>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</si>
  <si>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</si>
  <si>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</si>
  <si>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</si>
  <si>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Lintels, beams, plinth beams, girders, bressumers and cantilevers</t>
  </si>
  <si>
    <t>Weather shade, Chajjas, corbels etc., including edges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</si>
  <si>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</si>
  <si>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</si>
  <si>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Add for plaster drip course/ groove in plastered surface or moulding to R.C.C. projections.</t>
  </si>
  <si>
    <t>Extra for providing lipping with 2nd class teak wood battens 25 mm minimum depth on all edges of flush door shutters (over all area of door shutter to be measured).</t>
  </si>
  <si>
    <t>300x10 mm</t>
  </si>
  <si>
    <t>150x10 mm</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</si>
  <si>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</si>
  <si>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</si>
  <si>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satin stainless steel grade 304 pull handle of approved quality Make, Dorma : TGDI-D 150, Hafle:- 903.01.601, GEZE 98163089 or approved equivalent including  necessary stainless steel screws and other incidental charges complete.</t>
  </si>
  <si>
    <t xml:space="preserve">19 mm dia x 200 mm long.
</t>
  </si>
  <si>
    <t>Structural steel work riveted, bolted or welded in built up sections, trusses and framed work, including cutting, hoisting, fixing in position and applying a priming coat of approved steel primer all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</si>
  <si>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</si>
  <si>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</si>
  <si>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Extra for pre finished nosing in treads of steps of Kota stone/ sand stone slab.</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</si>
  <si>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</si>
  <si>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</si>
  <si>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</si>
  <si>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</si>
  <si>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</si>
  <si>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</si>
  <si>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</si>
  <si>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</si>
  <si>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</si>
  <si>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</si>
  <si>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</si>
  <si>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</si>
  <si>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</si>
  <si>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</si>
  <si>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</si>
  <si>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</si>
  <si>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Hacking of CC flooring including cleaning for surface etc. complete as per direction of the Engineer-in-Charge.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</si>
  <si>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</si>
  <si>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</si>
  <si>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</si>
  <si>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</si>
  <si>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</si>
  <si>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</si>
  <si>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</si>
  <si>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</si>
  <si>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</si>
  <si>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Polyester powder coated aluminium (minimum thickness of polyester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</si>
  <si>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</si>
  <si>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</si>
  <si>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</si>
  <si>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Engineer-in-charge complete.</t>
  </si>
  <si>
    <t>355 X 19 mm</t>
  </si>
  <si>
    <t>Providing and fixing aluminium casement windows fastener of required length for aluminium windows with necessary screws etc. complete.</t>
  </si>
  <si>
    <t>Powder coated minimum thickness 50 micron aluminium</t>
  </si>
  <si>
    <t>Grading roof for water proofing treatment with</t>
  </si>
  <si>
    <t>Cement concrete 1:2:4 (1 cement : 2 coarse sand : 4 graded stone aggregate 20mm nominal size)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</si>
  <si>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</si>
  <si>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</si>
  <si>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</si>
  <si>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 xml:space="preserve">Supplying and fixing double skin insulated Roofing system comprising of Hi- Rib profiled external sheets manufactured out of 0.5mm TCT SMP coated galvalume steel ( 150 GSM Zinc aluminum alloy coating mass total of both side, AZ-150 as per as 1397 ) having 550 Mpa yield strength . The sheets shall have 1000.1020 mm cover width, 28-30mm high crests at 200-250 mm wide pan with special male / female using 3 small ribs. The inner sheets shall be 0.5mm Hi-Rib smp coated Galvalume hi- tensile steel in similar dimensions / size and fixed to the to the structure by means of corrosion protected self drilling, self tapping fasteners. The subgrits of size 50mm x 50mm x 50mm manufactured out of 1.6mm G.I. “z” shape would be fixed to inner sheeting face side at purlin location by means of Galvanized polymer coated self drilling, self tapping fasteners thru the crest. The outer sheets shall be fixed glass wool insulation of (24 kg – density) wrapped in black polythene shall be fixed in the cavity between two sheets. The sheets shall be supplied in custom lengths.  </t>
  </si>
  <si>
    <t xml:space="preserve">Supplying and fixing Eave Gutter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</si>
  <si>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U flashing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</si>
  <si>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 xml:space="preserve">Supplying and fixing Gutter cap  of  HI-Rib profiled external sheets manufactured out of 0.50 mm TCT SMP coated Galvalume steel (150 GSM Zinc aluminum alloy coating mass total of both sides,AZ-150 as per as 1397) having 550 Mpa yield strength. This shall be fixed by means of self- drilling, self- stitching screws (12-14x20) with EPDM nylon washer etc.     </t>
  </si>
  <si>
    <t>Removing layer of bitumin felt and cleaning the surface for further hacking surface dismantling incl. disposal of rubbish to the dumping ground within 50m lead.</t>
  </si>
  <si>
    <t>Pair</t>
  </si>
  <si>
    <t>mt</t>
  </si>
  <si>
    <t>Name of Work: Construction for creating lab space on terrace between Lab no-13 and 14 in BSBE Building.</t>
  </si>
  <si>
    <t>Contract No:   39/C/D2/2021-22/02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</si>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</sst>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6"/>
  <sheetViews>
    <sheetView showGridLines="0" zoomScale="85" zoomScaleNormal="85" zoomScalePageLayoutView="0" workbookViewId="0" topLeftCell="A122">
      <selection activeCell="BI50" sqref="BI5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254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172</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172</v>
      </c>
      <c r="IC13" s="22" t="s">
        <v>55</v>
      </c>
      <c r="IE13" s="23"/>
      <c r="IF13" s="23" t="s">
        <v>34</v>
      </c>
      <c r="IG13" s="23" t="s">
        <v>35</v>
      </c>
      <c r="IH13" s="23">
        <v>10</v>
      </c>
      <c r="II13" s="23" t="s">
        <v>36</v>
      </c>
    </row>
    <row r="14" spans="1:243" s="22" customFormat="1" ht="143.25" customHeight="1">
      <c r="A14" s="66">
        <v>1.01</v>
      </c>
      <c r="B14" s="71" t="s">
        <v>186</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186</v>
      </c>
      <c r="IC14" s="22" t="s">
        <v>56</v>
      </c>
      <c r="IE14" s="23"/>
      <c r="IF14" s="23" t="s">
        <v>40</v>
      </c>
      <c r="IG14" s="23" t="s">
        <v>35</v>
      </c>
      <c r="IH14" s="23">
        <v>123.223</v>
      </c>
      <c r="II14" s="23" t="s">
        <v>37</v>
      </c>
    </row>
    <row r="15" spans="1:243" s="22" customFormat="1" ht="58.5" customHeight="1">
      <c r="A15" s="66">
        <v>1.02</v>
      </c>
      <c r="B15" s="67" t="s">
        <v>187</v>
      </c>
      <c r="C15" s="39" t="s">
        <v>57</v>
      </c>
      <c r="D15" s="68">
        <v>0.35</v>
      </c>
      <c r="E15" s="69" t="s">
        <v>64</v>
      </c>
      <c r="F15" s="70">
        <v>7870.62</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45">ROUND(total_amount_ba($B$2,$D$2,D15,F15,J15,K15,M15),0)</f>
        <v>2755</v>
      </c>
      <c r="BB15" s="60">
        <f aca="true" t="shared" si="2" ref="BB14:BB45">BA15+SUM(N15:AZ15)</f>
        <v>2755</v>
      </c>
      <c r="BC15" s="56" t="str">
        <f aca="true" t="shared" si="3" ref="BC14:BC45">SpellNumber(L15,BB15)</f>
        <v>INR  Two Thousand Seven Hundred &amp; Fifty Five  Only</v>
      </c>
      <c r="IA15" s="22">
        <v>1.02</v>
      </c>
      <c r="IB15" s="22" t="s">
        <v>187</v>
      </c>
      <c r="IC15" s="22" t="s">
        <v>57</v>
      </c>
      <c r="ID15" s="22">
        <v>0.35</v>
      </c>
      <c r="IE15" s="23" t="s">
        <v>64</v>
      </c>
      <c r="IF15" s="23" t="s">
        <v>41</v>
      </c>
      <c r="IG15" s="23" t="s">
        <v>42</v>
      </c>
      <c r="IH15" s="23">
        <v>213</v>
      </c>
      <c r="II15" s="23" t="s">
        <v>37</v>
      </c>
    </row>
    <row r="16" spans="1:243" s="22" customFormat="1" ht="47.25" customHeight="1">
      <c r="A16" s="66">
        <v>1.03</v>
      </c>
      <c r="B16" s="67" t="s">
        <v>188</v>
      </c>
      <c r="C16" s="39" t="s">
        <v>98</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1.03</v>
      </c>
      <c r="IB16" s="22" t="s">
        <v>188</v>
      </c>
      <c r="IC16" s="22" t="s">
        <v>98</v>
      </c>
      <c r="IE16" s="23"/>
      <c r="IF16" s="23"/>
      <c r="IG16" s="23"/>
      <c r="IH16" s="23"/>
      <c r="II16" s="23"/>
    </row>
    <row r="17" spans="1:243" s="22" customFormat="1" ht="60.75" customHeight="1">
      <c r="A17" s="66">
        <v>1.04</v>
      </c>
      <c r="B17" s="67" t="s">
        <v>189</v>
      </c>
      <c r="C17" s="39" t="s">
        <v>58</v>
      </c>
      <c r="D17" s="68">
        <v>2.65</v>
      </c>
      <c r="E17" s="69" t="s">
        <v>52</v>
      </c>
      <c r="F17" s="70">
        <v>534.23</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9"/>
      <c r="BA17" s="42">
        <f t="shared" si="1"/>
        <v>1416</v>
      </c>
      <c r="BB17" s="60">
        <f t="shared" si="2"/>
        <v>1416</v>
      </c>
      <c r="BC17" s="56" t="str">
        <f t="shared" si="3"/>
        <v>INR  One Thousand Four Hundred &amp; Sixteen  Only</v>
      </c>
      <c r="IA17" s="22">
        <v>1.04</v>
      </c>
      <c r="IB17" s="22" t="s">
        <v>189</v>
      </c>
      <c r="IC17" s="22" t="s">
        <v>58</v>
      </c>
      <c r="ID17" s="22">
        <v>2.65</v>
      </c>
      <c r="IE17" s="23" t="s">
        <v>52</v>
      </c>
      <c r="IF17" s="23"/>
      <c r="IG17" s="23"/>
      <c r="IH17" s="23"/>
      <c r="II17" s="23"/>
    </row>
    <row r="18" spans="1:243" s="22" customFormat="1" ht="15.75">
      <c r="A18" s="66">
        <v>2</v>
      </c>
      <c r="B18" s="67" t="s">
        <v>68</v>
      </c>
      <c r="C18" s="39" t="s">
        <v>99</v>
      </c>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1"/>
      <c r="IA18" s="22">
        <v>2</v>
      </c>
      <c r="IB18" s="22" t="s">
        <v>68</v>
      </c>
      <c r="IC18" s="22" t="s">
        <v>99</v>
      </c>
      <c r="IE18" s="23"/>
      <c r="IF18" s="23"/>
      <c r="IG18" s="23"/>
      <c r="IH18" s="23"/>
      <c r="II18" s="23"/>
    </row>
    <row r="19" spans="1:243" s="22" customFormat="1" ht="117" customHeight="1">
      <c r="A19" s="66">
        <v>2.01</v>
      </c>
      <c r="B19" s="67" t="s">
        <v>190</v>
      </c>
      <c r="C19" s="39" t="s">
        <v>100</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2.01</v>
      </c>
      <c r="IB19" s="22" t="s">
        <v>190</v>
      </c>
      <c r="IC19" s="22" t="s">
        <v>100</v>
      </c>
      <c r="IE19" s="23"/>
      <c r="IF19" s="23"/>
      <c r="IG19" s="23"/>
      <c r="IH19" s="23"/>
      <c r="II19" s="23"/>
    </row>
    <row r="20" spans="1:243" s="22" customFormat="1" ht="30.75" customHeight="1">
      <c r="A20" s="66">
        <v>2.02</v>
      </c>
      <c r="B20" s="67" t="s">
        <v>191</v>
      </c>
      <c r="C20" s="39" t="s">
        <v>59</v>
      </c>
      <c r="D20" s="68">
        <v>1.4</v>
      </c>
      <c r="E20" s="69" t="s">
        <v>64</v>
      </c>
      <c r="F20" s="70">
        <v>8159.57</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11423</v>
      </c>
      <c r="BB20" s="60">
        <f t="shared" si="2"/>
        <v>11423</v>
      </c>
      <c r="BC20" s="56" t="str">
        <f t="shared" si="3"/>
        <v>INR  Eleven Thousand Four Hundred &amp; Twenty Three  Only</v>
      </c>
      <c r="IA20" s="22">
        <v>2.02</v>
      </c>
      <c r="IB20" s="22" t="s">
        <v>191</v>
      </c>
      <c r="IC20" s="22" t="s">
        <v>59</v>
      </c>
      <c r="ID20" s="22">
        <v>1.4</v>
      </c>
      <c r="IE20" s="23" t="s">
        <v>64</v>
      </c>
      <c r="IF20" s="23" t="s">
        <v>34</v>
      </c>
      <c r="IG20" s="23" t="s">
        <v>43</v>
      </c>
      <c r="IH20" s="23">
        <v>10</v>
      </c>
      <c r="II20" s="23" t="s">
        <v>37</v>
      </c>
    </row>
    <row r="21" spans="1:243" s="22" customFormat="1" ht="42.75">
      <c r="A21" s="66">
        <v>2.03</v>
      </c>
      <c r="B21" s="67" t="s">
        <v>69</v>
      </c>
      <c r="C21" s="39" t="s">
        <v>101</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IA21" s="22">
        <v>2.03</v>
      </c>
      <c r="IB21" s="22" t="s">
        <v>69</v>
      </c>
      <c r="IC21" s="22" t="s">
        <v>101</v>
      </c>
      <c r="IE21" s="23"/>
      <c r="IF21" s="23"/>
      <c r="IG21" s="23"/>
      <c r="IH21" s="23"/>
      <c r="II21" s="23"/>
    </row>
    <row r="22" spans="1:243" s="22" customFormat="1" ht="28.5">
      <c r="A22" s="66">
        <v>2.04</v>
      </c>
      <c r="B22" s="67" t="s">
        <v>192</v>
      </c>
      <c r="C22" s="39" t="s">
        <v>60</v>
      </c>
      <c r="D22" s="68">
        <v>8.5</v>
      </c>
      <c r="E22" s="69" t="s">
        <v>52</v>
      </c>
      <c r="F22" s="70">
        <v>484.04</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4114</v>
      </c>
      <c r="BB22" s="60">
        <f t="shared" si="2"/>
        <v>4114</v>
      </c>
      <c r="BC22" s="56" t="str">
        <f t="shared" si="3"/>
        <v>INR  Four Thousand One Hundred &amp; Fourteen  Only</v>
      </c>
      <c r="IA22" s="22">
        <v>2.04</v>
      </c>
      <c r="IB22" s="22" t="s">
        <v>192</v>
      </c>
      <c r="IC22" s="22" t="s">
        <v>60</v>
      </c>
      <c r="ID22" s="22">
        <v>8.5</v>
      </c>
      <c r="IE22" s="23" t="s">
        <v>52</v>
      </c>
      <c r="IF22" s="23" t="s">
        <v>40</v>
      </c>
      <c r="IG22" s="23" t="s">
        <v>35</v>
      </c>
      <c r="IH22" s="23">
        <v>123.223</v>
      </c>
      <c r="II22" s="23" t="s">
        <v>37</v>
      </c>
    </row>
    <row r="23" spans="1:243" s="22" customFormat="1" ht="28.5">
      <c r="A23" s="66">
        <v>2.05</v>
      </c>
      <c r="B23" s="67" t="s">
        <v>193</v>
      </c>
      <c r="C23" s="39" t="s">
        <v>102</v>
      </c>
      <c r="D23" s="68">
        <v>6.8</v>
      </c>
      <c r="E23" s="69" t="s">
        <v>52</v>
      </c>
      <c r="F23" s="70">
        <v>672.29</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4572</v>
      </c>
      <c r="BB23" s="60">
        <f t="shared" si="2"/>
        <v>4572</v>
      </c>
      <c r="BC23" s="56" t="str">
        <f t="shared" si="3"/>
        <v>INR  Four Thousand Five Hundred &amp; Seventy Two  Only</v>
      </c>
      <c r="IA23" s="22">
        <v>2.05</v>
      </c>
      <c r="IB23" s="22" t="s">
        <v>193</v>
      </c>
      <c r="IC23" s="22" t="s">
        <v>102</v>
      </c>
      <c r="ID23" s="22">
        <v>6.8</v>
      </c>
      <c r="IE23" s="23" t="s">
        <v>52</v>
      </c>
      <c r="IF23" s="23" t="s">
        <v>44</v>
      </c>
      <c r="IG23" s="23" t="s">
        <v>45</v>
      </c>
      <c r="IH23" s="23">
        <v>10</v>
      </c>
      <c r="II23" s="23" t="s">
        <v>37</v>
      </c>
    </row>
    <row r="24" spans="1:243" s="22" customFormat="1" ht="128.25">
      <c r="A24" s="66">
        <v>2.06</v>
      </c>
      <c r="B24" s="67" t="s">
        <v>194</v>
      </c>
      <c r="C24" s="39" t="s">
        <v>103</v>
      </c>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1"/>
      <c r="IA24" s="22">
        <v>2.06</v>
      </c>
      <c r="IB24" s="22" t="s">
        <v>194</v>
      </c>
      <c r="IC24" s="22" t="s">
        <v>103</v>
      </c>
      <c r="IE24" s="23"/>
      <c r="IF24" s="23"/>
      <c r="IG24" s="23"/>
      <c r="IH24" s="23"/>
      <c r="II24" s="23"/>
    </row>
    <row r="25" spans="1:243" s="22" customFormat="1" ht="42.75">
      <c r="A25" s="66">
        <v>2.07</v>
      </c>
      <c r="B25" s="67" t="s">
        <v>195</v>
      </c>
      <c r="C25" s="39" t="s">
        <v>104</v>
      </c>
      <c r="D25" s="68">
        <v>45</v>
      </c>
      <c r="E25" s="69" t="s">
        <v>52</v>
      </c>
      <c r="F25" s="70">
        <v>252.08</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11344</v>
      </c>
      <c r="BB25" s="60">
        <f t="shared" si="2"/>
        <v>11344</v>
      </c>
      <c r="BC25" s="56" t="str">
        <f t="shared" si="3"/>
        <v>INR  Eleven Thousand Three Hundred &amp; Forty Four  Only</v>
      </c>
      <c r="IA25" s="22">
        <v>2.07</v>
      </c>
      <c r="IB25" s="22" t="s">
        <v>195</v>
      </c>
      <c r="IC25" s="22" t="s">
        <v>104</v>
      </c>
      <c r="ID25" s="22">
        <v>45</v>
      </c>
      <c r="IE25" s="23" t="s">
        <v>52</v>
      </c>
      <c r="IF25" s="23" t="s">
        <v>41</v>
      </c>
      <c r="IG25" s="23" t="s">
        <v>42</v>
      </c>
      <c r="IH25" s="23">
        <v>213</v>
      </c>
      <c r="II25" s="23" t="s">
        <v>37</v>
      </c>
    </row>
    <row r="26" spans="1:243" s="22" customFormat="1" ht="71.25">
      <c r="A26" s="66">
        <v>2.08</v>
      </c>
      <c r="B26" s="67" t="s">
        <v>70</v>
      </c>
      <c r="C26" s="39" t="s">
        <v>105</v>
      </c>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1"/>
      <c r="IA26" s="22">
        <v>2.08</v>
      </c>
      <c r="IB26" s="22" t="s">
        <v>70</v>
      </c>
      <c r="IC26" s="22" t="s">
        <v>105</v>
      </c>
      <c r="IE26" s="23"/>
      <c r="IF26" s="23"/>
      <c r="IG26" s="23"/>
      <c r="IH26" s="23"/>
      <c r="II26" s="23"/>
    </row>
    <row r="27" spans="1:243" s="22" customFormat="1" ht="28.5">
      <c r="A27" s="66">
        <v>2.09</v>
      </c>
      <c r="B27" s="67" t="s">
        <v>71</v>
      </c>
      <c r="C27" s="39" t="s">
        <v>106</v>
      </c>
      <c r="D27" s="68">
        <v>114</v>
      </c>
      <c r="E27" s="69" t="s">
        <v>66</v>
      </c>
      <c r="F27" s="70">
        <v>73.21</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8346</v>
      </c>
      <c r="BB27" s="60">
        <f t="shared" si="2"/>
        <v>8346</v>
      </c>
      <c r="BC27" s="56" t="str">
        <f t="shared" si="3"/>
        <v>INR  Eight Thousand Three Hundred &amp; Forty Six  Only</v>
      </c>
      <c r="IA27" s="22">
        <v>2.09</v>
      </c>
      <c r="IB27" s="22" t="s">
        <v>71</v>
      </c>
      <c r="IC27" s="22" t="s">
        <v>106</v>
      </c>
      <c r="ID27" s="22">
        <v>114</v>
      </c>
      <c r="IE27" s="23" t="s">
        <v>66</v>
      </c>
      <c r="IF27" s="23"/>
      <c r="IG27" s="23"/>
      <c r="IH27" s="23"/>
      <c r="II27" s="23"/>
    </row>
    <row r="28" spans="1:243" s="22" customFormat="1" ht="42.75">
      <c r="A28" s="66">
        <v>2.1</v>
      </c>
      <c r="B28" s="67" t="s">
        <v>196</v>
      </c>
      <c r="C28" s="39" t="s">
        <v>107</v>
      </c>
      <c r="D28" s="68">
        <v>31</v>
      </c>
      <c r="E28" s="69" t="s">
        <v>74</v>
      </c>
      <c r="F28" s="70">
        <v>51.64</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1601</v>
      </c>
      <c r="BB28" s="60">
        <f t="shared" si="2"/>
        <v>1601</v>
      </c>
      <c r="BC28" s="56" t="str">
        <f t="shared" si="3"/>
        <v>INR  One Thousand Six Hundred &amp; One  Only</v>
      </c>
      <c r="IA28" s="22">
        <v>2.1</v>
      </c>
      <c r="IB28" s="22" t="s">
        <v>196</v>
      </c>
      <c r="IC28" s="22" t="s">
        <v>107</v>
      </c>
      <c r="ID28" s="22">
        <v>31</v>
      </c>
      <c r="IE28" s="23" t="s">
        <v>74</v>
      </c>
      <c r="IF28" s="23"/>
      <c r="IG28" s="23"/>
      <c r="IH28" s="23"/>
      <c r="II28" s="23"/>
    </row>
    <row r="29" spans="1:243" s="22" customFormat="1" ht="15.75">
      <c r="A29" s="66">
        <v>3</v>
      </c>
      <c r="B29" s="67" t="s">
        <v>72</v>
      </c>
      <c r="C29" s="39" t="s">
        <v>108</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IA29" s="22">
        <v>3</v>
      </c>
      <c r="IB29" s="22" t="s">
        <v>72</v>
      </c>
      <c r="IC29" s="22" t="s">
        <v>108</v>
      </c>
      <c r="IE29" s="23"/>
      <c r="IF29" s="23"/>
      <c r="IG29" s="23"/>
      <c r="IH29" s="23"/>
      <c r="II29" s="23"/>
    </row>
    <row r="30" spans="1:243" s="22" customFormat="1" ht="71.25">
      <c r="A30" s="66">
        <v>3.01</v>
      </c>
      <c r="B30" s="67" t="s">
        <v>173</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3.01</v>
      </c>
      <c r="IB30" s="22" t="s">
        <v>173</v>
      </c>
      <c r="IC30" s="22" t="s">
        <v>61</v>
      </c>
      <c r="IE30" s="23"/>
      <c r="IF30" s="23"/>
      <c r="IG30" s="23"/>
      <c r="IH30" s="23"/>
      <c r="II30" s="23"/>
    </row>
    <row r="31" spans="1:243" s="22" customFormat="1" ht="28.5">
      <c r="A31" s="66">
        <v>3.02</v>
      </c>
      <c r="B31" s="67" t="s">
        <v>174</v>
      </c>
      <c r="C31" s="39" t="s">
        <v>109</v>
      </c>
      <c r="D31" s="68">
        <v>10</v>
      </c>
      <c r="E31" s="69" t="s">
        <v>64</v>
      </c>
      <c r="F31" s="70">
        <v>6655.37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66554</v>
      </c>
      <c r="BB31" s="60">
        <f t="shared" si="2"/>
        <v>66554</v>
      </c>
      <c r="BC31" s="56" t="str">
        <f t="shared" si="3"/>
        <v>INR  Sixty Six Thousand Five Hundred &amp; Fifty Four  Only</v>
      </c>
      <c r="IA31" s="22">
        <v>3.02</v>
      </c>
      <c r="IB31" s="22" t="s">
        <v>174</v>
      </c>
      <c r="IC31" s="22" t="s">
        <v>109</v>
      </c>
      <c r="ID31" s="22">
        <v>10</v>
      </c>
      <c r="IE31" s="23" t="s">
        <v>64</v>
      </c>
      <c r="IF31" s="23"/>
      <c r="IG31" s="23"/>
      <c r="IH31" s="23"/>
      <c r="II31" s="23"/>
    </row>
    <row r="32" spans="1:243" s="22" customFormat="1" ht="15.75">
      <c r="A32" s="66">
        <v>4</v>
      </c>
      <c r="B32" s="67" t="s">
        <v>76</v>
      </c>
      <c r="C32" s="39" t="s">
        <v>110</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A32" s="22">
        <v>4</v>
      </c>
      <c r="IB32" s="22" t="s">
        <v>76</v>
      </c>
      <c r="IC32" s="22" t="s">
        <v>110</v>
      </c>
      <c r="IE32" s="23"/>
      <c r="IF32" s="23"/>
      <c r="IG32" s="23"/>
      <c r="IH32" s="23"/>
      <c r="II32" s="23"/>
    </row>
    <row r="33" spans="1:243" s="22" customFormat="1" ht="128.25">
      <c r="A33" s="66">
        <v>4.01</v>
      </c>
      <c r="B33" s="67" t="s">
        <v>79</v>
      </c>
      <c r="C33" s="39" t="s">
        <v>111</v>
      </c>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1"/>
      <c r="IA33" s="22">
        <v>4.01</v>
      </c>
      <c r="IB33" s="22" t="s">
        <v>79</v>
      </c>
      <c r="IC33" s="22" t="s">
        <v>111</v>
      </c>
      <c r="IE33" s="23"/>
      <c r="IF33" s="23"/>
      <c r="IG33" s="23"/>
      <c r="IH33" s="23"/>
      <c r="II33" s="23"/>
    </row>
    <row r="34" spans="1:243" s="22" customFormat="1" ht="42.75" customHeight="1">
      <c r="A34" s="66">
        <v>4.02</v>
      </c>
      <c r="B34" s="67" t="s">
        <v>80</v>
      </c>
      <c r="C34" s="39" t="s">
        <v>112</v>
      </c>
      <c r="D34" s="68">
        <v>8</v>
      </c>
      <c r="E34" s="69" t="s">
        <v>52</v>
      </c>
      <c r="F34" s="70">
        <v>1654.27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13234</v>
      </c>
      <c r="BB34" s="60">
        <f t="shared" si="2"/>
        <v>13234</v>
      </c>
      <c r="BC34" s="56" t="str">
        <f t="shared" si="3"/>
        <v>INR  Thirteen Thousand Two Hundred &amp; Thirty Four  Only</v>
      </c>
      <c r="IA34" s="22">
        <v>4.02</v>
      </c>
      <c r="IB34" s="22" t="s">
        <v>80</v>
      </c>
      <c r="IC34" s="22" t="s">
        <v>112</v>
      </c>
      <c r="ID34" s="22">
        <v>8</v>
      </c>
      <c r="IE34" s="23" t="s">
        <v>52</v>
      </c>
      <c r="IF34" s="23"/>
      <c r="IG34" s="23"/>
      <c r="IH34" s="23"/>
      <c r="II34" s="23"/>
    </row>
    <row r="35" spans="1:243" s="22" customFormat="1" ht="61.5" customHeight="1">
      <c r="A35" s="66">
        <v>4.03</v>
      </c>
      <c r="B35" s="67" t="s">
        <v>197</v>
      </c>
      <c r="C35" s="39" t="s">
        <v>113</v>
      </c>
      <c r="D35" s="68">
        <v>8</v>
      </c>
      <c r="E35" s="69" t="s">
        <v>52</v>
      </c>
      <c r="F35" s="70">
        <v>351.95</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2816</v>
      </c>
      <c r="BB35" s="60">
        <f t="shared" si="2"/>
        <v>2816</v>
      </c>
      <c r="BC35" s="56" t="str">
        <f t="shared" si="3"/>
        <v>INR  Two Thousand Eight Hundred &amp; Sixteen  Only</v>
      </c>
      <c r="IA35" s="22">
        <v>4.03</v>
      </c>
      <c r="IB35" s="22" t="s">
        <v>197</v>
      </c>
      <c r="IC35" s="22" t="s">
        <v>113</v>
      </c>
      <c r="ID35" s="22">
        <v>8</v>
      </c>
      <c r="IE35" s="23" t="s">
        <v>52</v>
      </c>
      <c r="IF35" s="23"/>
      <c r="IG35" s="23"/>
      <c r="IH35" s="23"/>
      <c r="II35" s="23"/>
    </row>
    <row r="36" spans="1:243" s="22" customFormat="1" ht="30.75" customHeight="1">
      <c r="A36" s="66">
        <v>4.04</v>
      </c>
      <c r="B36" s="67" t="s">
        <v>81</v>
      </c>
      <c r="C36" s="39" t="s">
        <v>114</v>
      </c>
      <c r="D36" s="68">
        <v>8</v>
      </c>
      <c r="E36" s="69" t="s">
        <v>52</v>
      </c>
      <c r="F36" s="70">
        <v>82.11</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657</v>
      </c>
      <c r="BB36" s="60">
        <f t="shared" si="2"/>
        <v>657</v>
      </c>
      <c r="BC36" s="56" t="str">
        <f t="shared" si="3"/>
        <v>INR  Six Hundred &amp; Fifty Seven  Only</v>
      </c>
      <c r="IA36" s="22">
        <v>4.04</v>
      </c>
      <c r="IB36" s="22" t="s">
        <v>81</v>
      </c>
      <c r="IC36" s="22" t="s">
        <v>114</v>
      </c>
      <c r="ID36" s="22">
        <v>8</v>
      </c>
      <c r="IE36" s="23" t="s">
        <v>52</v>
      </c>
      <c r="IF36" s="23"/>
      <c r="IG36" s="23"/>
      <c r="IH36" s="23"/>
      <c r="II36" s="23"/>
    </row>
    <row r="37" spans="1:243" s="22" customFormat="1" ht="114">
      <c r="A37" s="66">
        <v>4.05</v>
      </c>
      <c r="B37" s="67" t="s">
        <v>82</v>
      </c>
      <c r="C37" s="39" t="s">
        <v>62</v>
      </c>
      <c r="D37" s="68">
        <v>2</v>
      </c>
      <c r="E37" s="69" t="s">
        <v>65</v>
      </c>
      <c r="F37" s="70">
        <v>879.87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1760</v>
      </c>
      <c r="BB37" s="60">
        <f t="shared" si="2"/>
        <v>1760</v>
      </c>
      <c r="BC37" s="56" t="str">
        <f t="shared" si="3"/>
        <v>INR  One Thousand Seven Hundred &amp; Sixty  Only</v>
      </c>
      <c r="IA37" s="22">
        <v>4.05</v>
      </c>
      <c r="IB37" s="22" t="s">
        <v>82</v>
      </c>
      <c r="IC37" s="22" t="s">
        <v>62</v>
      </c>
      <c r="ID37" s="22">
        <v>2</v>
      </c>
      <c r="IE37" s="23" t="s">
        <v>65</v>
      </c>
      <c r="IF37" s="23"/>
      <c r="IG37" s="23"/>
      <c r="IH37" s="23"/>
      <c r="II37" s="23"/>
    </row>
    <row r="38" spans="1:243" s="22" customFormat="1" ht="99.75">
      <c r="A38" s="70">
        <v>4.06</v>
      </c>
      <c r="B38" s="67" t="s">
        <v>83</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4.06</v>
      </c>
      <c r="IB38" s="22" t="s">
        <v>83</v>
      </c>
      <c r="IC38" s="22" t="s">
        <v>63</v>
      </c>
      <c r="IE38" s="23"/>
      <c r="IF38" s="23"/>
      <c r="IG38" s="23"/>
      <c r="IH38" s="23"/>
      <c r="II38" s="23"/>
    </row>
    <row r="39" spans="1:243" s="22" customFormat="1" ht="28.5">
      <c r="A39" s="66">
        <v>4.07</v>
      </c>
      <c r="B39" s="67" t="s">
        <v>84</v>
      </c>
      <c r="C39" s="39" t="s">
        <v>115</v>
      </c>
      <c r="D39" s="68">
        <v>2</v>
      </c>
      <c r="E39" s="69" t="s">
        <v>65</v>
      </c>
      <c r="F39" s="70">
        <v>225.47</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451</v>
      </c>
      <c r="BB39" s="60">
        <f t="shared" si="2"/>
        <v>451</v>
      </c>
      <c r="BC39" s="56" t="str">
        <f t="shared" si="3"/>
        <v>INR  Four Hundred &amp; Fifty One  Only</v>
      </c>
      <c r="IA39" s="22">
        <v>4.07</v>
      </c>
      <c r="IB39" s="22" t="s">
        <v>84</v>
      </c>
      <c r="IC39" s="22" t="s">
        <v>115</v>
      </c>
      <c r="ID39" s="22">
        <v>2</v>
      </c>
      <c r="IE39" s="23" t="s">
        <v>65</v>
      </c>
      <c r="IF39" s="23"/>
      <c r="IG39" s="23"/>
      <c r="IH39" s="23"/>
      <c r="II39" s="23"/>
    </row>
    <row r="40" spans="1:243" s="22" customFormat="1" ht="85.5">
      <c r="A40" s="66">
        <v>4.08</v>
      </c>
      <c r="B40" s="67" t="s">
        <v>85</v>
      </c>
      <c r="C40" s="39" t="s">
        <v>116</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4.08</v>
      </c>
      <c r="IB40" s="22" t="s">
        <v>85</v>
      </c>
      <c r="IC40" s="22" t="s">
        <v>116</v>
      </c>
      <c r="IE40" s="23"/>
      <c r="IF40" s="23"/>
      <c r="IG40" s="23"/>
      <c r="IH40" s="23"/>
      <c r="II40" s="23"/>
    </row>
    <row r="41" spans="1:243" s="22" customFormat="1" ht="33" customHeight="1">
      <c r="A41" s="66">
        <v>4.09</v>
      </c>
      <c r="B41" s="67" t="s">
        <v>198</v>
      </c>
      <c r="C41" s="39" t="s">
        <v>117</v>
      </c>
      <c r="D41" s="68">
        <v>4</v>
      </c>
      <c r="E41" s="69" t="s">
        <v>65</v>
      </c>
      <c r="F41" s="70">
        <v>102.41</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410</v>
      </c>
      <c r="BB41" s="60">
        <f t="shared" si="2"/>
        <v>410</v>
      </c>
      <c r="BC41" s="56" t="str">
        <f t="shared" si="3"/>
        <v>INR  Four Hundred &amp; Ten  Only</v>
      </c>
      <c r="IA41" s="22">
        <v>4.09</v>
      </c>
      <c r="IB41" s="22" t="s">
        <v>198</v>
      </c>
      <c r="IC41" s="22" t="s">
        <v>117</v>
      </c>
      <c r="ID41" s="22">
        <v>4</v>
      </c>
      <c r="IE41" s="23" t="s">
        <v>65</v>
      </c>
      <c r="IF41" s="23"/>
      <c r="IG41" s="23"/>
      <c r="IH41" s="23"/>
      <c r="II41" s="23"/>
    </row>
    <row r="42" spans="1:243" s="22" customFormat="1" ht="28.5">
      <c r="A42" s="66">
        <v>4.1</v>
      </c>
      <c r="B42" s="67" t="s">
        <v>199</v>
      </c>
      <c r="C42" s="39" t="s">
        <v>118</v>
      </c>
      <c r="D42" s="68">
        <v>16</v>
      </c>
      <c r="E42" s="69" t="s">
        <v>65</v>
      </c>
      <c r="F42" s="70">
        <v>65.76</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1052</v>
      </c>
      <c r="BB42" s="60">
        <f t="shared" si="2"/>
        <v>1052</v>
      </c>
      <c r="BC42" s="56" t="str">
        <f t="shared" si="3"/>
        <v>INR  One Thousand  &amp;Fifty Two  Only</v>
      </c>
      <c r="IA42" s="22">
        <v>4.1</v>
      </c>
      <c r="IB42" s="22" t="s">
        <v>199</v>
      </c>
      <c r="IC42" s="22" t="s">
        <v>118</v>
      </c>
      <c r="ID42" s="22">
        <v>16</v>
      </c>
      <c r="IE42" s="23" t="s">
        <v>65</v>
      </c>
      <c r="IF42" s="23"/>
      <c r="IG42" s="23"/>
      <c r="IH42" s="23"/>
      <c r="II42" s="23"/>
    </row>
    <row r="43" spans="1:243" s="22" customFormat="1" ht="99.75">
      <c r="A43" s="66">
        <v>4.11</v>
      </c>
      <c r="B43" s="67" t="s">
        <v>86</v>
      </c>
      <c r="C43" s="39" t="s">
        <v>119</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4.11</v>
      </c>
      <c r="IB43" s="22" t="s">
        <v>86</v>
      </c>
      <c r="IC43" s="22" t="s">
        <v>119</v>
      </c>
      <c r="IE43" s="23"/>
      <c r="IF43" s="23"/>
      <c r="IG43" s="23"/>
      <c r="IH43" s="23"/>
      <c r="II43" s="23"/>
    </row>
    <row r="44" spans="1:243" s="22" customFormat="1" ht="15.75">
      <c r="A44" s="66">
        <v>4.12</v>
      </c>
      <c r="B44" s="67" t="s">
        <v>87</v>
      </c>
      <c r="C44" s="39" t="s">
        <v>120</v>
      </c>
      <c r="D44" s="68">
        <v>2</v>
      </c>
      <c r="E44" s="69" t="s">
        <v>65</v>
      </c>
      <c r="F44" s="70">
        <v>54.4</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109</v>
      </c>
      <c r="BB44" s="60">
        <f t="shared" si="2"/>
        <v>109</v>
      </c>
      <c r="BC44" s="56" t="str">
        <f t="shared" si="3"/>
        <v>INR  One Hundred &amp; Nine  Only</v>
      </c>
      <c r="IA44" s="22">
        <v>4.12</v>
      </c>
      <c r="IB44" s="22" t="s">
        <v>87</v>
      </c>
      <c r="IC44" s="22" t="s">
        <v>120</v>
      </c>
      <c r="ID44" s="22">
        <v>2</v>
      </c>
      <c r="IE44" s="23" t="s">
        <v>65</v>
      </c>
      <c r="IF44" s="23"/>
      <c r="IG44" s="23"/>
      <c r="IH44" s="23"/>
      <c r="II44" s="23"/>
    </row>
    <row r="45" spans="1:243" s="22" customFormat="1" ht="114">
      <c r="A45" s="70">
        <v>4.13</v>
      </c>
      <c r="B45" s="67" t="s">
        <v>88</v>
      </c>
      <c r="C45" s="39" t="s">
        <v>121</v>
      </c>
      <c r="D45" s="68">
        <v>2</v>
      </c>
      <c r="E45" s="69" t="s">
        <v>65</v>
      </c>
      <c r="F45" s="70">
        <v>656.42</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1313</v>
      </c>
      <c r="BB45" s="60">
        <f t="shared" si="2"/>
        <v>1313</v>
      </c>
      <c r="BC45" s="56" t="str">
        <f t="shared" si="3"/>
        <v>INR  One Thousand Three Hundred &amp; Thirteen  Only</v>
      </c>
      <c r="IA45" s="22">
        <v>4.13</v>
      </c>
      <c r="IB45" s="22" t="s">
        <v>88</v>
      </c>
      <c r="IC45" s="22" t="s">
        <v>121</v>
      </c>
      <c r="ID45" s="22">
        <v>2</v>
      </c>
      <c r="IE45" s="23" t="s">
        <v>65</v>
      </c>
      <c r="IF45" s="23"/>
      <c r="IG45" s="23"/>
      <c r="IH45" s="23"/>
      <c r="II45" s="23"/>
    </row>
    <row r="46" spans="1:243" s="22" customFormat="1" ht="114">
      <c r="A46" s="66">
        <v>4.14</v>
      </c>
      <c r="B46" s="67" t="s">
        <v>200</v>
      </c>
      <c r="C46" s="39" t="s">
        <v>122</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4.14</v>
      </c>
      <c r="IB46" s="22" t="s">
        <v>200</v>
      </c>
      <c r="IC46" s="22" t="s">
        <v>122</v>
      </c>
      <c r="IE46" s="23"/>
      <c r="IF46" s="23"/>
      <c r="IG46" s="23"/>
      <c r="IH46" s="23"/>
      <c r="II46" s="23"/>
    </row>
    <row r="47" spans="1:243" s="22" customFormat="1" ht="28.5">
      <c r="A47" s="66">
        <v>4.15</v>
      </c>
      <c r="B47" s="67" t="s">
        <v>201</v>
      </c>
      <c r="C47" s="39" t="s">
        <v>123</v>
      </c>
      <c r="D47" s="68">
        <v>16</v>
      </c>
      <c r="E47" s="69" t="s">
        <v>52</v>
      </c>
      <c r="F47" s="70">
        <v>629.24</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10068</v>
      </c>
      <c r="BB47" s="60">
        <f>BA47+SUM(N47:AZ47)</f>
        <v>10068</v>
      </c>
      <c r="BC47" s="56" t="str">
        <f>SpellNumber(L47,BB47)</f>
        <v>INR  Ten Thousand  &amp;Sixty Eight  Only</v>
      </c>
      <c r="IA47" s="22">
        <v>4.15</v>
      </c>
      <c r="IB47" s="22" t="s">
        <v>201</v>
      </c>
      <c r="IC47" s="22" t="s">
        <v>123</v>
      </c>
      <c r="ID47" s="22">
        <v>16</v>
      </c>
      <c r="IE47" s="23" t="s">
        <v>52</v>
      </c>
      <c r="IF47" s="23"/>
      <c r="IG47" s="23"/>
      <c r="IH47" s="23"/>
      <c r="II47" s="23"/>
    </row>
    <row r="48" spans="1:243" s="22" customFormat="1" ht="114">
      <c r="A48" s="66">
        <v>4.16</v>
      </c>
      <c r="B48" s="67" t="s">
        <v>202</v>
      </c>
      <c r="C48" s="39" t="s">
        <v>124</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4.16</v>
      </c>
      <c r="IB48" s="22" t="s">
        <v>202</v>
      </c>
      <c r="IC48" s="22" t="s">
        <v>124</v>
      </c>
      <c r="IE48" s="23"/>
      <c r="IF48" s="23"/>
      <c r="IG48" s="23"/>
      <c r="IH48" s="23"/>
      <c r="II48" s="23"/>
    </row>
    <row r="49" spans="1:243" s="22" customFormat="1" ht="71.25">
      <c r="A49" s="66">
        <v>4.17</v>
      </c>
      <c r="B49" s="67" t="s">
        <v>203</v>
      </c>
      <c r="C49" s="39" t="s">
        <v>125</v>
      </c>
      <c r="D49" s="68">
        <v>4</v>
      </c>
      <c r="E49" s="69" t="s">
        <v>252</v>
      </c>
      <c r="F49" s="70">
        <v>972.45</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3890</v>
      </c>
      <c r="BB49" s="60">
        <f>BA49+SUM(N49:AZ49)</f>
        <v>3890</v>
      </c>
      <c r="BC49" s="56" t="str">
        <f>SpellNumber(L49,BB49)</f>
        <v>INR  Three Thousand Eight Hundred &amp; Ninety  Only</v>
      </c>
      <c r="IA49" s="22">
        <v>4.17</v>
      </c>
      <c r="IB49" s="72" t="s">
        <v>203</v>
      </c>
      <c r="IC49" s="22" t="s">
        <v>125</v>
      </c>
      <c r="ID49" s="22">
        <v>4</v>
      </c>
      <c r="IE49" s="23" t="s">
        <v>252</v>
      </c>
      <c r="IF49" s="23"/>
      <c r="IG49" s="23"/>
      <c r="IH49" s="23"/>
      <c r="II49" s="23"/>
    </row>
    <row r="50" spans="1:243" s="22" customFormat="1" ht="15.75">
      <c r="A50" s="66">
        <v>5</v>
      </c>
      <c r="B50" s="67" t="s">
        <v>175</v>
      </c>
      <c r="C50" s="39" t="s">
        <v>126</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5</v>
      </c>
      <c r="IB50" s="22" t="s">
        <v>175</v>
      </c>
      <c r="IC50" s="22" t="s">
        <v>126</v>
      </c>
      <c r="IE50" s="23"/>
      <c r="IF50" s="23"/>
      <c r="IG50" s="23"/>
      <c r="IH50" s="23"/>
      <c r="II50" s="23"/>
    </row>
    <row r="51" spans="1:243" s="22" customFormat="1" ht="75" customHeight="1">
      <c r="A51" s="66">
        <v>5.01</v>
      </c>
      <c r="B51" s="67" t="s">
        <v>204</v>
      </c>
      <c r="C51" s="39" t="s">
        <v>127</v>
      </c>
      <c r="D51" s="68">
        <v>2000</v>
      </c>
      <c r="E51" s="69" t="s">
        <v>66</v>
      </c>
      <c r="F51" s="70">
        <v>89.21</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178420</v>
      </c>
      <c r="BB51" s="60">
        <f>BA51+SUM(N51:AZ51)</f>
        <v>178420</v>
      </c>
      <c r="BC51" s="56" t="str">
        <f>SpellNumber(L51,BB51)</f>
        <v>INR  One Lakh Seventy Eight Thousand Four Hundred &amp; Twenty  Only</v>
      </c>
      <c r="IA51" s="22">
        <v>5.01</v>
      </c>
      <c r="IB51" s="22" t="s">
        <v>204</v>
      </c>
      <c r="IC51" s="22" t="s">
        <v>127</v>
      </c>
      <c r="ID51" s="22">
        <v>2000</v>
      </c>
      <c r="IE51" s="23" t="s">
        <v>66</v>
      </c>
      <c r="IF51" s="23"/>
      <c r="IG51" s="23"/>
      <c r="IH51" s="23"/>
      <c r="II51" s="23"/>
    </row>
    <row r="52" spans="1:243" s="22" customFormat="1" ht="15.75">
      <c r="A52" s="66">
        <v>6</v>
      </c>
      <c r="B52" s="67" t="s">
        <v>176</v>
      </c>
      <c r="C52" s="39" t="s">
        <v>128</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v>
      </c>
      <c r="IB52" s="22" t="s">
        <v>176</v>
      </c>
      <c r="IC52" s="22" t="s">
        <v>128</v>
      </c>
      <c r="IE52" s="23"/>
      <c r="IF52" s="23"/>
      <c r="IG52" s="23"/>
      <c r="IH52" s="23"/>
      <c r="II52" s="23"/>
    </row>
    <row r="53" spans="1:243" s="22" customFormat="1" ht="114">
      <c r="A53" s="66">
        <v>6.01</v>
      </c>
      <c r="B53" s="67" t="s">
        <v>205</v>
      </c>
      <c r="C53" s="39" t="s">
        <v>129</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6.01</v>
      </c>
      <c r="IB53" s="22" t="s">
        <v>205</v>
      </c>
      <c r="IC53" s="22" t="s">
        <v>129</v>
      </c>
      <c r="IE53" s="23"/>
      <c r="IF53" s="23"/>
      <c r="IG53" s="23"/>
      <c r="IH53" s="23"/>
      <c r="II53" s="23"/>
    </row>
    <row r="54" spans="1:243" s="22" customFormat="1" ht="25.5" customHeight="1">
      <c r="A54" s="66">
        <v>6.02</v>
      </c>
      <c r="B54" s="67" t="s">
        <v>206</v>
      </c>
      <c r="C54" s="39" t="s">
        <v>130</v>
      </c>
      <c r="D54" s="68">
        <v>1.75</v>
      </c>
      <c r="E54" s="69" t="s">
        <v>52</v>
      </c>
      <c r="F54" s="70">
        <v>1343.13</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ROUND(total_amount_ba($B$2,$D$2,D54,F54,J54,K54,M54),0)</f>
        <v>2350</v>
      </c>
      <c r="BB54" s="60">
        <f>BA54+SUM(N54:AZ54)</f>
        <v>2350</v>
      </c>
      <c r="BC54" s="56" t="str">
        <f>SpellNumber(L54,BB54)</f>
        <v>INR  Two Thousand Three Hundred &amp; Fifty  Only</v>
      </c>
      <c r="IA54" s="22">
        <v>6.02</v>
      </c>
      <c r="IB54" s="22" t="s">
        <v>206</v>
      </c>
      <c r="IC54" s="22" t="s">
        <v>130</v>
      </c>
      <c r="ID54" s="22">
        <v>1.75</v>
      </c>
      <c r="IE54" s="23" t="s">
        <v>52</v>
      </c>
      <c r="IF54" s="23"/>
      <c r="IG54" s="23"/>
      <c r="IH54" s="23"/>
      <c r="II54" s="23"/>
    </row>
    <row r="55" spans="1:243" s="22" customFormat="1" ht="42.75">
      <c r="A55" s="66">
        <v>6.03</v>
      </c>
      <c r="B55" s="67" t="s">
        <v>207</v>
      </c>
      <c r="C55" s="39" t="s">
        <v>131</v>
      </c>
      <c r="D55" s="68">
        <v>9.6</v>
      </c>
      <c r="E55" s="69" t="s">
        <v>74</v>
      </c>
      <c r="F55" s="70">
        <v>129.85</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1247</v>
      </c>
      <c r="BB55" s="60">
        <f>BA55+SUM(N55:AZ55)</f>
        <v>1247</v>
      </c>
      <c r="BC55" s="56" t="str">
        <f>SpellNumber(L55,BB55)</f>
        <v>INR  One Thousand Two Hundred &amp; Forty Seven  Only</v>
      </c>
      <c r="IA55" s="22">
        <v>6.03</v>
      </c>
      <c r="IB55" s="22" t="s">
        <v>207</v>
      </c>
      <c r="IC55" s="22" t="s">
        <v>131</v>
      </c>
      <c r="ID55" s="22">
        <v>9.6</v>
      </c>
      <c r="IE55" s="23" t="s">
        <v>74</v>
      </c>
      <c r="IF55" s="23"/>
      <c r="IG55" s="23"/>
      <c r="IH55" s="23"/>
      <c r="II55" s="23"/>
    </row>
    <row r="56" spans="1:243" s="22" customFormat="1" ht="30.75" customHeight="1">
      <c r="A56" s="66">
        <v>6.04</v>
      </c>
      <c r="B56" s="67" t="s">
        <v>208</v>
      </c>
      <c r="C56" s="39" t="s">
        <v>132</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6.04</v>
      </c>
      <c r="IB56" s="22" t="s">
        <v>208</v>
      </c>
      <c r="IC56" s="22" t="s">
        <v>132</v>
      </c>
      <c r="IE56" s="23"/>
      <c r="IF56" s="23"/>
      <c r="IG56" s="23"/>
      <c r="IH56" s="23"/>
      <c r="II56" s="23"/>
    </row>
    <row r="57" spans="1:243" s="22" customFormat="1" ht="28.5">
      <c r="A57" s="66">
        <v>6.05</v>
      </c>
      <c r="B57" s="71" t="s">
        <v>209</v>
      </c>
      <c r="C57" s="39" t="s">
        <v>133</v>
      </c>
      <c r="D57" s="68">
        <v>71</v>
      </c>
      <c r="E57" s="69" t="s">
        <v>52</v>
      </c>
      <c r="F57" s="70">
        <v>1315.69</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93414</v>
      </c>
      <c r="BB57" s="60">
        <f>BA57+SUM(N57:AZ57)</f>
        <v>93414</v>
      </c>
      <c r="BC57" s="56" t="str">
        <f>SpellNumber(L57,BB57)</f>
        <v>INR  Ninety Three Thousand Four Hundred &amp; Fourteen  Only</v>
      </c>
      <c r="IA57" s="22">
        <v>6.05</v>
      </c>
      <c r="IB57" s="22" t="s">
        <v>209</v>
      </c>
      <c r="IC57" s="22" t="s">
        <v>133</v>
      </c>
      <c r="ID57" s="22">
        <v>71</v>
      </c>
      <c r="IE57" s="23" t="s">
        <v>52</v>
      </c>
      <c r="IF57" s="23"/>
      <c r="IG57" s="23"/>
      <c r="IH57" s="23"/>
      <c r="II57" s="23"/>
    </row>
    <row r="58" spans="1:243" s="22" customFormat="1" ht="157.5" customHeight="1">
      <c r="A58" s="66">
        <v>6.06</v>
      </c>
      <c r="B58" s="71" t="s">
        <v>210</v>
      </c>
      <c r="C58" s="39" t="s">
        <v>134</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IA58" s="22">
        <v>6.06</v>
      </c>
      <c r="IB58" s="22" t="s">
        <v>210</v>
      </c>
      <c r="IC58" s="22" t="s">
        <v>134</v>
      </c>
      <c r="IE58" s="23"/>
      <c r="IF58" s="23"/>
      <c r="IG58" s="23"/>
      <c r="IH58" s="23"/>
      <c r="II58" s="23"/>
    </row>
    <row r="59" spans="1:243" s="22" customFormat="1" ht="28.5">
      <c r="A59" s="70">
        <v>6.07</v>
      </c>
      <c r="B59" s="67" t="s">
        <v>209</v>
      </c>
      <c r="C59" s="39" t="s">
        <v>135</v>
      </c>
      <c r="D59" s="68">
        <v>3.75</v>
      </c>
      <c r="E59" s="69" t="s">
        <v>52</v>
      </c>
      <c r="F59" s="70">
        <v>1355.41</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ROUND(total_amount_ba($B$2,$D$2,D59,F59,J59,K59,M59),0)</f>
        <v>5083</v>
      </c>
      <c r="BB59" s="60">
        <f>BA59+SUM(N59:AZ59)</f>
        <v>5083</v>
      </c>
      <c r="BC59" s="56" t="str">
        <f>SpellNumber(L59,BB59)</f>
        <v>INR  Five Thousand  &amp;Eighty Three  Only</v>
      </c>
      <c r="IA59" s="22">
        <v>6.07</v>
      </c>
      <c r="IB59" s="22" t="s">
        <v>209</v>
      </c>
      <c r="IC59" s="22" t="s">
        <v>135</v>
      </c>
      <c r="ID59" s="22">
        <v>3.75</v>
      </c>
      <c r="IE59" s="23" t="s">
        <v>52</v>
      </c>
      <c r="IF59" s="23"/>
      <c r="IG59" s="23"/>
      <c r="IH59" s="23"/>
      <c r="II59" s="23"/>
    </row>
    <row r="60" spans="1:243" s="22" customFormat="1" ht="15.75">
      <c r="A60" s="66">
        <v>7</v>
      </c>
      <c r="B60" s="67" t="s">
        <v>73</v>
      </c>
      <c r="C60" s="39" t="s">
        <v>136</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7</v>
      </c>
      <c r="IB60" s="22" t="s">
        <v>73</v>
      </c>
      <c r="IC60" s="22" t="s">
        <v>136</v>
      </c>
      <c r="IE60" s="23"/>
      <c r="IF60" s="23"/>
      <c r="IG60" s="23"/>
      <c r="IH60" s="23"/>
      <c r="II60" s="23"/>
    </row>
    <row r="61" spans="1:243" s="22" customFormat="1" ht="85.5">
      <c r="A61" s="66">
        <v>7.01</v>
      </c>
      <c r="B61" s="67" t="s">
        <v>211</v>
      </c>
      <c r="C61" s="39" t="s">
        <v>137</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7.01</v>
      </c>
      <c r="IB61" s="22" t="s">
        <v>211</v>
      </c>
      <c r="IC61" s="22" t="s">
        <v>137</v>
      </c>
      <c r="IE61" s="23"/>
      <c r="IF61" s="23"/>
      <c r="IG61" s="23"/>
      <c r="IH61" s="23"/>
      <c r="II61" s="23"/>
    </row>
    <row r="62" spans="1:243" s="22" customFormat="1" ht="28.5">
      <c r="A62" s="70">
        <v>7.02</v>
      </c>
      <c r="B62" s="67" t="s">
        <v>212</v>
      </c>
      <c r="C62" s="39" t="s">
        <v>138</v>
      </c>
      <c r="D62" s="68">
        <v>24</v>
      </c>
      <c r="E62" s="69" t="s">
        <v>74</v>
      </c>
      <c r="F62" s="70">
        <v>208.02</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4992</v>
      </c>
      <c r="BB62" s="60">
        <f>BA62+SUM(N62:AZ62)</f>
        <v>4992</v>
      </c>
      <c r="BC62" s="56" t="str">
        <f>SpellNumber(L62,BB62)</f>
        <v>INR  Four Thousand Nine Hundred &amp; Ninety Two  Only</v>
      </c>
      <c r="IA62" s="22">
        <v>7.02</v>
      </c>
      <c r="IB62" s="22" t="s">
        <v>212</v>
      </c>
      <c r="IC62" s="22" t="s">
        <v>138</v>
      </c>
      <c r="ID62" s="22">
        <v>24</v>
      </c>
      <c r="IE62" s="23" t="s">
        <v>74</v>
      </c>
      <c r="IF62" s="23"/>
      <c r="IG62" s="23"/>
      <c r="IH62" s="23"/>
      <c r="II62" s="23"/>
    </row>
    <row r="63" spans="1:243" s="22" customFormat="1" ht="90.75" customHeight="1">
      <c r="A63" s="66">
        <v>7.03</v>
      </c>
      <c r="B63" s="71" t="s">
        <v>213</v>
      </c>
      <c r="C63" s="39" t="s">
        <v>139</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7.03</v>
      </c>
      <c r="IB63" s="22" t="s">
        <v>213</v>
      </c>
      <c r="IC63" s="22" t="s">
        <v>139</v>
      </c>
      <c r="IE63" s="23"/>
      <c r="IF63" s="23"/>
      <c r="IG63" s="23"/>
      <c r="IH63" s="23"/>
      <c r="II63" s="23"/>
    </row>
    <row r="64" spans="1:243" s="22" customFormat="1" ht="28.5">
      <c r="A64" s="66">
        <v>7.04</v>
      </c>
      <c r="B64" s="71" t="s">
        <v>214</v>
      </c>
      <c r="C64" s="39" t="s">
        <v>140</v>
      </c>
      <c r="D64" s="68">
        <v>37.5</v>
      </c>
      <c r="E64" s="69" t="s">
        <v>74</v>
      </c>
      <c r="F64" s="70">
        <v>267.47</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10030</v>
      </c>
      <c r="BB64" s="60">
        <f>BA64+SUM(N64:AZ64)</f>
        <v>10030</v>
      </c>
      <c r="BC64" s="56" t="str">
        <f>SpellNumber(L64,BB64)</f>
        <v>INR  Ten Thousand  &amp;Thirty  Only</v>
      </c>
      <c r="IA64" s="22">
        <v>7.04</v>
      </c>
      <c r="IB64" s="22" t="s">
        <v>214</v>
      </c>
      <c r="IC64" s="22" t="s">
        <v>140</v>
      </c>
      <c r="ID64" s="22">
        <v>37.5</v>
      </c>
      <c r="IE64" s="23" t="s">
        <v>74</v>
      </c>
      <c r="IF64" s="23"/>
      <c r="IG64" s="23"/>
      <c r="IH64" s="23"/>
      <c r="II64" s="23"/>
    </row>
    <row r="65" spans="1:243" s="22" customFormat="1" ht="114">
      <c r="A65" s="70">
        <v>7.05</v>
      </c>
      <c r="B65" s="67" t="s">
        <v>215</v>
      </c>
      <c r="C65" s="39" t="s">
        <v>141</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7.05</v>
      </c>
      <c r="IB65" s="22" t="s">
        <v>215</v>
      </c>
      <c r="IC65" s="22" t="s">
        <v>141</v>
      </c>
      <c r="IE65" s="23"/>
      <c r="IF65" s="23"/>
      <c r="IG65" s="23"/>
      <c r="IH65" s="23"/>
      <c r="II65" s="23"/>
    </row>
    <row r="66" spans="1:243" s="22" customFormat="1" ht="33" customHeight="1">
      <c r="A66" s="66">
        <v>7.06</v>
      </c>
      <c r="B66" s="67" t="s">
        <v>216</v>
      </c>
      <c r="C66" s="39" t="s">
        <v>142</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7.06</v>
      </c>
      <c r="IB66" s="22" t="s">
        <v>216</v>
      </c>
      <c r="IC66" s="22" t="s">
        <v>142</v>
      </c>
      <c r="IE66" s="23"/>
      <c r="IF66" s="23"/>
      <c r="IG66" s="23"/>
      <c r="IH66" s="23"/>
      <c r="II66" s="23"/>
    </row>
    <row r="67" spans="1:243" s="22" customFormat="1" ht="28.5">
      <c r="A67" s="66">
        <v>7.07</v>
      </c>
      <c r="B67" s="67" t="s">
        <v>217</v>
      </c>
      <c r="C67" s="39" t="s">
        <v>143</v>
      </c>
      <c r="D67" s="68">
        <v>6</v>
      </c>
      <c r="E67" s="69" t="s">
        <v>65</v>
      </c>
      <c r="F67" s="70">
        <v>103.28</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620</v>
      </c>
      <c r="BB67" s="60">
        <f>BA67+SUM(N67:AZ67)</f>
        <v>620</v>
      </c>
      <c r="BC67" s="56" t="str">
        <f>SpellNumber(L67,BB67)</f>
        <v>INR  Six Hundred &amp; Twenty  Only</v>
      </c>
      <c r="IA67" s="22">
        <v>7.07</v>
      </c>
      <c r="IB67" s="22" t="s">
        <v>217</v>
      </c>
      <c r="IC67" s="22" t="s">
        <v>143</v>
      </c>
      <c r="ID67" s="22">
        <v>6</v>
      </c>
      <c r="IE67" s="23" t="s">
        <v>65</v>
      </c>
      <c r="IF67" s="23"/>
      <c r="IG67" s="23"/>
      <c r="IH67" s="23"/>
      <c r="II67" s="23"/>
    </row>
    <row r="68" spans="1:243" s="22" customFormat="1" ht="15.75">
      <c r="A68" s="70">
        <v>7.08</v>
      </c>
      <c r="B68" s="67" t="s">
        <v>218</v>
      </c>
      <c r="C68" s="39" t="s">
        <v>144</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7.08</v>
      </c>
      <c r="IB68" s="22" t="s">
        <v>218</v>
      </c>
      <c r="IC68" s="22" t="s">
        <v>144</v>
      </c>
      <c r="IE68" s="23"/>
      <c r="IF68" s="23"/>
      <c r="IG68" s="23"/>
      <c r="IH68" s="23"/>
      <c r="II68" s="23"/>
    </row>
    <row r="69" spans="1:243" s="22" customFormat="1" ht="28.5">
      <c r="A69" s="66">
        <v>7.09</v>
      </c>
      <c r="B69" s="71" t="s">
        <v>219</v>
      </c>
      <c r="C69" s="39" t="s">
        <v>145</v>
      </c>
      <c r="D69" s="68">
        <v>3</v>
      </c>
      <c r="E69" s="69" t="s">
        <v>65</v>
      </c>
      <c r="F69" s="70">
        <v>99.78</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299</v>
      </c>
      <c r="BB69" s="60">
        <f>BA69+SUM(N69:AZ69)</f>
        <v>299</v>
      </c>
      <c r="BC69" s="56" t="str">
        <f>SpellNumber(L69,BB69)</f>
        <v>INR  Two Hundred &amp; Ninety Nine  Only</v>
      </c>
      <c r="IA69" s="22">
        <v>7.09</v>
      </c>
      <c r="IB69" s="22" t="s">
        <v>219</v>
      </c>
      <c r="IC69" s="22" t="s">
        <v>145</v>
      </c>
      <c r="ID69" s="22">
        <v>3</v>
      </c>
      <c r="IE69" s="23" t="s">
        <v>65</v>
      </c>
      <c r="IF69" s="23"/>
      <c r="IG69" s="23"/>
      <c r="IH69" s="23"/>
      <c r="II69" s="23"/>
    </row>
    <row r="70" spans="1:243" s="22" customFormat="1" ht="142.5">
      <c r="A70" s="66">
        <v>7.1</v>
      </c>
      <c r="B70" s="71" t="s">
        <v>220</v>
      </c>
      <c r="C70" s="39" t="s">
        <v>146</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IA70" s="22">
        <v>7.1</v>
      </c>
      <c r="IB70" s="22" t="s">
        <v>220</v>
      </c>
      <c r="IC70" s="22" t="s">
        <v>146</v>
      </c>
      <c r="IE70" s="23"/>
      <c r="IF70" s="23"/>
      <c r="IG70" s="23"/>
      <c r="IH70" s="23"/>
      <c r="II70" s="23"/>
    </row>
    <row r="71" spans="1:243" s="22" customFormat="1" ht="28.5">
      <c r="A71" s="70">
        <v>7.11</v>
      </c>
      <c r="B71" s="67" t="s">
        <v>217</v>
      </c>
      <c r="C71" s="39" t="s">
        <v>147</v>
      </c>
      <c r="D71" s="68">
        <v>12</v>
      </c>
      <c r="E71" s="69" t="s">
        <v>65</v>
      </c>
      <c r="F71" s="70">
        <v>253.22</v>
      </c>
      <c r="G71" s="40"/>
      <c r="H71" s="24"/>
      <c r="I71" s="47" t="s">
        <v>38</v>
      </c>
      <c r="J71" s="48">
        <f>IF(I71="Less(-)",-1,1)</f>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ROUND(total_amount_ba($B$2,$D$2,D71,F71,J71,K71,M71),0)</f>
        <v>3039</v>
      </c>
      <c r="BB71" s="60">
        <f>BA71+SUM(N71:AZ71)</f>
        <v>3039</v>
      </c>
      <c r="BC71" s="56" t="str">
        <f>SpellNumber(L71,BB71)</f>
        <v>INR  Three Thousand  &amp;Thirty Nine  Only</v>
      </c>
      <c r="IA71" s="22">
        <v>7.11</v>
      </c>
      <c r="IB71" s="22" t="s">
        <v>217</v>
      </c>
      <c r="IC71" s="22" t="s">
        <v>147</v>
      </c>
      <c r="ID71" s="22">
        <v>12</v>
      </c>
      <c r="IE71" s="23" t="s">
        <v>65</v>
      </c>
      <c r="IF71" s="23"/>
      <c r="IG71" s="23"/>
      <c r="IH71" s="23"/>
      <c r="II71" s="23"/>
    </row>
    <row r="72" spans="1:243" s="22" customFormat="1" ht="409.5">
      <c r="A72" s="66">
        <v>7.12</v>
      </c>
      <c r="B72" s="67" t="s">
        <v>89</v>
      </c>
      <c r="C72" s="39" t="s">
        <v>148</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7.12</v>
      </c>
      <c r="IB72" s="22" t="s">
        <v>89</v>
      </c>
      <c r="IC72" s="22" t="s">
        <v>148</v>
      </c>
      <c r="IE72" s="23"/>
      <c r="IF72" s="23"/>
      <c r="IG72" s="23"/>
      <c r="IH72" s="23"/>
      <c r="II72" s="23"/>
    </row>
    <row r="73" spans="1:243" s="22" customFormat="1" ht="213.75">
      <c r="A73" s="66">
        <v>7.13</v>
      </c>
      <c r="B73" s="67" t="s">
        <v>90</v>
      </c>
      <c r="C73" s="39" t="s">
        <v>149</v>
      </c>
      <c r="D73" s="68">
        <v>71</v>
      </c>
      <c r="E73" s="69" t="s">
        <v>52</v>
      </c>
      <c r="F73" s="70">
        <v>1649.23</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117095</v>
      </c>
      <c r="BB73" s="60">
        <f>BA73+SUM(N73:AZ73)</f>
        <v>117095</v>
      </c>
      <c r="BC73" s="56" t="str">
        <f>SpellNumber(L73,BB73)</f>
        <v>INR  One Lakh Seventeen Thousand  &amp;Ninety Five  Only</v>
      </c>
      <c r="IA73" s="22">
        <v>7.13</v>
      </c>
      <c r="IB73" s="22" t="s">
        <v>90</v>
      </c>
      <c r="IC73" s="22" t="s">
        <v>149</v>
      </c>
      <c r="ID73" s="22">
        <v>71</v>
      </c>
      <c r="IE73" s="23" t="s">
        <v>52</v>
      </c>
      <c r="IF73" s="23"/>
      <c r="IG73" s="23"/>
      <c r="IH73" s="23"/>
      <c r="II73" s="23"/>
    </row>
    <row r="74" spans="1:243" s="22" customFormat="1" ht="20.25" customHeight="1">
      <c r="A74" s="70">
        <v>8</v>
      </c>
      <c r="B74" s="67" t="s">
        <v>53</v>
      </c>
      <c r="C74" s="39" t="s">
        <v>150</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8</v>
      </c>
      <c r="IB74" s="22" t="s">
        <v>53</v>
      </c>
      <c r="IC74" s="22" t="s">
        <v>150</v>
      </c>
      <c r="IE74" s="23"/>
      <c r="IF74" s="23"/>
      <c r="IG74" s="23"/>
      <c r="IH74" s="23"/>
      <c r="II74" s="23"/>
    </row>
    <row r="75" spans="1:243" s="22" customFormat="1" ht="15.75">
      <c r="A75" s="66">
        <v>8.01</v>
      </c>
      <c r="B75" s="71" t="s">
        <v>221</v>
      </c>
      <c r="C75" s="39" t="s">
        <v>151</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8.01</v>
      </c>
      <c r="IB75" s="22" t="s">
        <v>221</v>
      </c>
      <c r="IC75" s="22" t="s">
        <v>151</v>
      </c>
      <c r="IE75" s="23"/>
      <c r="IF75" s="23"/>
      <c r="IG75" s="23"/>
      <c r="IH75" s="23"/>
      <c r="II75" s="23"/>
    </row>
    <row r="76" spans="1:243" s="22" customFormat="1" ht="28.5">
      <c r="A76" s="66">
        <v>8.02</v>
      </c>
      <c r="B76" s="71" t="s">
        <v>178</v>
      </c>
      <c r="C76" s="39" t="s">
        <v>152</v>
      </c>
      <c r="D76" s="68">
        <v>50</v>
      </c>
      <c r="E76" s="69" t="s">
        <v>52</v>
      </c>
      <c r="F76" s="70">
        <v>231.08</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ROUND(total_amount_ba($B$2,$D$2,D76,F76,J76,K76,M76),0)</f>
        <v>11554</v>
      </c>
      <c r="BB76" s="60">
        <f>BA76+SUM(N76:AZ76)</f>
        <v>11554</v>
      </c>
      <c r="BC76" s="56" t="str">
        <f>SpellNumber(L76,BB76)</f>
        <v>INR  Eleven Thousand Five Hundred &amp; Fifty Four  Only</v>
      </c>
      <c r="IA76" s="22">
        <v>8.02</v>
      </c>
      <c r="IB76" s="22" t="s">
        <v>178</v>
      </c>
      <c r="IC76" s="22" t="s">
        <v>152</v>
      </c>
      <c r="ID76" s="22">
        <v>50</v>
      </c>
      <c r="IE76" s="23" t="s">
        <v>52</v>
      </c>
      <c r="IF76" s="23"/>
      <c r="IG76" s="23"/>
      <c r="IH76" s="23"/>
      <c r="II76" s="23"/>
    </row>
    <row r="77" spans="1:243" s="22" customFormat="1" ht="28.5">
      <c r="A77" s="70">
        <v>8.03</v>
      </c>
      <c r="B77" s="67" t="s">
        <v>177</v>
      </c>
      <c r="C77" s="39" t="s">
        <v>153</v>
      </c>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1"/>
      <c r="IA77" s="22">
        <v>8.03</v>
      </c>
      <c r="IB77" s="22" t="s">
        <v>177</v>
      </c>
      <c r="IC77" s="22" t="s">
        <v>153</v>
      </c>
      <c r="IE77" s="23"/>
      <c r="IF77" s="23"/>
      <c r="IG77" s="23"/>
      <c r="IH77" s="23"/>
      <c r="II77" s="23"/>
    </row>
    <row r="78" spans="1:243" s="22" customFormat="1" ht="28.5">
      <c r="A78" s="66">
        <v>8.04</v>
      </c>
      <c r="B78" s="67" t="s">
        <v>178</v>
      </c>
      <c r="C78" s="39" t="s">
        <v>154</v>
      </c>
      <c r="D78" s="68">
        <v>150</v>
      </c>
      <c r="E78" s="69" t="s">
        <v>52</v>
      </c>
      <c r="F78" s="70">
        <v>266.46</v>
      </c>
      <c r="G78" s="40"/>
      <c r="H78" s="24"/>
      <c r="I78" s="47" t="s">
        <v>38</v>
      </c>
      <c r="J78" s="48">
        <f aca="true" t="shared" si="4"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5" ref="BA78:BA109">ROUND(total_amount_ba($B$2,$D$2,D78,F78,J78,K78,M78),0)</f>
        <v>39969</v>
      </c>
      <c r="BB78" s="60">
        <f aca="true" t="shared" si="6" ref="BB78:BB109">BA78+SUM(N78:AZ78)</f>
        <v>39969</v>
      </c>
      <c r="BC78" s="56" t="str">
        <f aca="true" t="shared" si="7" ref="BC78:BC109">SpellNumber(L78,BB78)</f>
        <v>INR  Thirty Nine Thousand Nine Hundred &amp; Sixty Nine  Only</v>
      </c>
      <c r="IA78" s="22">
        <v>8.04</v>
      </c>
      <c r="IB78" s="22" t="s">
        <v>178</v>
      </c>
      <c r="IC78" s="22" t="s">
        <v>154</v>
      </c>
      <c r="ID78" s="22">
        <v>150</v>
      </c>
      <c r="IE78" s="23" t="s">
        <v>52</v>
      </c>
      <c r="IF78" s="23"/>
      <c r="IG78" s="23"/>
      <c r="IH78" s="23"/>
      <c r="II78" s="23"/>
    </row>
    <row r="79" spans="1:243" s="22" customFormat="1" ht="85.5">
      <c r="A79" s="66">
        <v>8.05</v>
      </c>
      <c r="B79" s="67" t="s">
        <v>91</v>
      </c>
      <c r="C79" s="39" t="s">
        <v>155</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8.05</v>
      </c>
      <c r="IB79" s="22" t="s">
        <v>91</v>
      </c>
      <c r="IC79" s="22" t="s">
        <v>155</v>
      </c>
      <c r="IE79" s="23"/>
      <c r="IF79" s="23"/>
      <c r="IG79" s="23"/>
      <c r="IH79" s="23"/>
      <c r="II79" s="23"/>
    </row>
    <row r="80" spans="1:243" s="22" customFormat="1" ht="28.5">
      <c r="A80" s="70">
        <v>8.06</v>
      </c>
      <c r="B80" s="67" t="s">
        <v>77</v>
      </c>
      <c r="C80" s="39" t="s">
        <v>156</v>
      </c>
      <c r="D80" s="68">
        <v>135</v>
      </c>
      <c r="E80" s="69" t="s">
        <v>52</v>
      </c>
      <c r="F80" s="70">
        <v>76.41</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5"/>
        <v>10315</v>
      </c>
      <c r="BB80" s="60">
        <f t="shared" si="6"/>
        <v>10315</v>
      </c>
      <c r="BC80" s="56" t="str">
        <f t="shared" si="7"/>
        <v>INR  Ten Thousand Three Hundred &amp; Fifteen  Only</v>
      </c>
      <c r="IA80" s="22">
        <v>8.06</v>
      </c>
      <c r="IB80" s="22" t="s">
        <v>77</v>
      </c>
      <c r="IC80" s="22" t="s">
        <v>156</v>
      </c>
      <c r="ID80" s="22">
        <v>135</v>
      </c>
      <c r="IE80" s="23" t="s">
        <v>52</v>
      </c>
      <c r="IF80" s="23"/>
      <c r="IG80" s="23"/>
      <c r="IH80" s="23"/>
      <c r="II80" s="23"/>
    </row>
    <row r="81" spans="1:243" s="22" customFormat="1" ht="42.75">
      <c r="A81" s="66">
        <v>8.07</v>
      </c>
      <c r="B81" s="71" t="s">
        <v>222</v>
      </c>
      <c r="C81" s="39" t="s">
        <v>157</v>
      </c>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1"/>
      <c r="IA81" s="22">
        <v>8.07</v>
      </c>
      <c r="IB81" s="22" t="s">
        <v>222</v>
      </c>
      <c r="IC81" s="22" t="s">
        <v>157</v>
      </c>
      <c r="IE81" s="23"/>
      <c r="IF81" s="23"/>
      <c r="IG81" s="23"/>
      <c r="IH81" s="23"/>
      <c r="II81" s="23"/>
    </row>
    <row r="82" spans="1:243" s="22" customFormat="1" ht="60" customHeight="1">
      <c r="A82" s="66">
        <v>8.08</v>
      </c>
      <c r="B82" s="71" t="s">
        <v>223</v>
      </c>
      <c r="C82" s="39" t="s">
        <v>158</v>
      </c>
      <c r="D82" s="68">
        <v>65</v>
      </c>
      <c r="E82" s="69" t="s">
        <v>52</v>
      </c>
      <c r="F82" s="70">
        <v>141.29</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5"/>
        <v>9184</v>
      </c>
      <c r="BB82" s="60">
        <f t="shared" si="6"/>
        <v>9184</v>
      </c>
      <c r="BC82" s="56" t="str">
        <f t="shared" si="7"/>
        <v>INR  Nine Thousand One Hundred &amp; Eighty Four  Only</v>
      </c>
      <c r="IA82" s="22">
        <v>8.08</v>
      </c>
      <c r="IB82" s="22" t="s">
        <v>223</v>
      </c>
      <c r="IC82" s="22" t="s">
        <v>158</v>
      </c>
      <c r="ID82" s="22">
        <v>65</v>
      </c>
      <c r="IE82" s="23" t="s">
        <v>52</v>
      </c>
      <c r="IF82" s="23"/>
      <c r="IG82" s="23"/>
      <c r="IH82" s="23"/>
      <c r="II82" s="23"/>
    </row>
    <row r="83" spans="1:243" s="22" customFormat="1" ht="75" customHeight="1">
      <c r="A83" s="70">
        <v>8.09</v>
      </c>
      <c r="B83" s="67" t="s">
        <v>92</v>
      </c>
      <c r="C83" s="39" t="s">
        <v>159</v>
      </c>
      <c r="D83" s="68">
        <v>150</v>
      </c>
      <c r="E83" s="69" t="s">
        <v>52</v>
      </c>
      <c r="F83" s="70">
        <v>100.96</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5"/>
        <v>15144</v>
      </c>
      <c r="BB83" s="60">
        <f t="shared" si="6"/>
        <v>15144</v>
      </c>
      <c r="BC83" s="56" t="str">
        <f t="shared" si="7"/>
        <v>INR  Fifteen Thousand One Hundred &amp; Forty Four  Only</v>
      </c>
      <c r="IA83" s="22">
        <v>8.09</v>
      </c>
      <c r="IB83" s="22" t="s">
        <v>92</v>
      </c>
      <c r="IC83" s="22" t="s">
        <v>159</v>
      </c>
      <c r="ID83" s="22">
        <v>150</v>
      </c>
      <c r="IE83" s="23" t="s">
        <v>52</v>
      </c>
      <c r="IF83" s="23"/>
      <c r="IG83" s="23"/>
      <c r="IH83" s="23"/>
      <c r="II83" s="23"/>
    </row>
    <row r="84" spans="1:243" s="22" customFormat="1" ht="27" customHeight="1">
      <c r="A84" s="66">
        <v>9</v>
      </c>
      <c r="B84" s="67" t="s">
        <v>93</v>
      </c>
      <c r="C84" s="39" t="s">
        <v>160</v>
      </c>
      <c r="D84" s="79"/>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1"/>
      <c r="IA84" s="22">
        <v>9</v>
      </c>
      <c r="IB84" s="22" t="s">
        <v>93</v>
      </c>
      <c r="IC84" s="22" t="s">
        <v>160</v>
      </c>
      <c r="IE84" s="23"/>
      <c r="IF84" s="23"/>
      <c r="IG84" s="23"/>
      <c r="IH84" s="23"/>
      <c r="II84" s="23"/>
    </row>
    <row r="85" spans="1:243" s="22" customFormat="1" ht="57">
      <c r="A85" s="66">
        <v>9.01</v>
      </c>
      <c r="B85" s="67" t="s">
        <v>224</v>
      </c>
      <c r="C85" s="39" t="s">
        <v>161</v>
      </c>
      <c r="D85" s="68">
        <v>76</v>
      </c>
      <c r="E85" s="69" t="s">
        <v>52</v>
      </c>
      <c r="F85" s="70">
        <v>2.19</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166</v>
      </c>
      <c r="BB85" s="60">
        <f t="shared" si="6"/>
        <v>166</v>
      </c>
      <c r="BC85" s="56" t="str">
        <f t="shared" si="7"/>
        <v>INR  One Hundred &amp; Sixty Six  Only</v>
      </c>
      <c r="IA85" s="22">
        <v>9.01</v>
      </c>
      <c r="IB85" s="22" t="s">
        <v>224</v>
      </c>
      <c r="IC85" s="22" t="s">
        <v>161</v>
      </c>
      <c r="ID85" s="22">
        <v>76</v>
      </c>
      <c r="IE85" s="23" t="s">
        <v>52</v>
      </c>
      <c r="IF85" s="23"/>
      <c r="IG85" s="23"/>
      <c r="IH85" s="23"/>
      <c r="II85" s="23"/>
    </row>
    <row r="86" spans="1:243" s="22" customFormat="1" ht="15.75">
      <c r="A86" s="70">
        <v>10</v>
      </c>
      <c r="B86" s="67" t="s">
        <v>94</v>
      </c>
      <c r="C86" s="39" t="s">
        <v>162</v>
      </c>
      <c r="D86" s="79"/>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1"/>
      <c r="IA86" s="22">
        <v>10</v>
      </c>
      <c r="IB86" s="22" t="s">
        <v>94</v>
      </c>
      <c r="IC86" s="22" t="s">
        <v>162</v>
      </c>
      <c r="IE86" s="23"/>
      <c r="IF86" s="23"/>
      <c r="IG86" s="23"/>
      <c r="IH86" s="23"/>
      <c r="II86" s="23"/>
    </row>
    <row r="87" spans="1:243" s="22" customFormat="1" ht="62.25" customHeight="1">
      <c r="A87" s="66">
        <v>10.01</v>
      </c>
      <c r="B87" s="71" t="s">
        <v>179</v>
      </c>
      <c r="C87" s="39" t="s">
        <v>163</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10.01</v>
      </c>
      <c r="IB87" s="22" t="s">
        <v>179</v>
      </c>
      <c r="IC87" s="22" t="s">
        <v>163</v>
      </c>
      <c r="IE87" s="23"/>
      <c r="IF87" s="23"/>
      <c r="IG87" s="23"/>
      <c r="IH87" s="23"/>
      <c r="II87" s="23"/>
    </row>
    <row r="88" spans="1:243" s="22" customFormat="1" ht="30" customHeight="1">
      <c r="A88" s="66">
        <v>10.02</v>
      </c>
      <c r="B88" s="71" t="s">
        <v>180</v>
      </c>
      <c r="C88" s="39" t="s">
        <v>164</v>
      </c>
      <c r="D88" s="68">
        <v>15.5</v>
      </c>
      <c r="E88" s="69" t="s">
        <v>64</v>
      </c>
      <c r="F88" s="70">
        <v>1523.41</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5"/>
        <v>23613</v>
      </c>
      <c r="BB88" s="60">
        <f t="shared" si="6"/>
        <v>23613</v>
      </c>
      <c r="BC88" s="56" t="str">
        <f t="shared" si="7"/>
        <v>INR  Twenty Three Thousand Six Hundred &amp; Thirteen  Only</v>
      </c>
      <c r="IA88" s="22">
        <v>10.02</v>
      </c>
      <c r="IB88" s="22" t="s">
        <v>180</v>
      </c>
      <c r="IC88" s="22" t="s">
        <v>164</v>
      </c>
      <c r="ID88" s="22">
        <v>15.5</v>
      </c>
      <c r="IE88" s="23" t="s">
        <v>64</v>
      </c>
      <c r="IF88" s="23"/>
      <c r="IG88" s="23"/>
      <c r="IH88" s="23"/>
      <c r="II88" s="23"/>
    </row>
    <row r="89" spans="1:243" s="22" customFormat="1" ht="77.25" customHeight="1">
      <c r="A89" s="70">
        <v>10.03</v>
      </c>
      <c r="B89" s="67" t="s">
        <v>225</v>
      </c>
      <c r="C89" s="39" t="s">
        <v>165</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10.03</v>
      </c>
      <c r="IB89" s="22" t="s">
        <v>225</v>
      </c>
      <c r="IC89" s="22" t="s">
        <v>165</v>
      </c>
      <c r="IE89" s="23"/>
      <c r="IF89" s="23"/>
      <c r="IG89" s="23"/>
      <c r="IH89" s="23"/>
      <c r="II89" s="23"/>
    </row>
    <row r="90" spans="1:243" s="22" customFormat="1" ht="15.75" customHeight="1">
      <c r="A90" s="66">
        <v>10.04</v>
      </c>
      <c r="B90" s="67" t="s">
        <v>226</v>
      </c>
      <c r="C90" s="39" t="s">
        <v>166</v>
      </c>
      <c r="D90" s="68">
        <v>1</v>
      </c>
      <c r="E90" s="69" t="s">
        <v>64</v>
      </c>
      <c r="F90" s="70">
        <v>1288.82</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1289</v>
      </c>
      <c r="BB90" s="60">
        <f t="shared" si="6"/>
        <v>1289</v>
      </c>
      <c r="BC90" s="56" t="str">
        <f t="shared" si="7"/>
        <v>INR  One Thousand Two Hundred &amp; Eighty Nine  Only</v>
      </c>
      <c r="IA90" s="22">
        <v>10.04</v>
      </c>
      <c r="IB90" s="22" t="s">
        <v>226</v>
      </c>
      <c r="IC90" s="22" t="s">
        <v>166</v>
      </c>
      <c r="ID90" s="22">
        <v>1</v>
      </c>
      <c r="IE90" s="23" t="s">
        <v>64</v>
      </c>
      <c r="IF90" s="23"/>
      <c r="IG90" s="23"/>
      <c r="IH90" s="23"/>
      <c r="II90" s="23"/>
    </row>
    <row r="91" spans="1:243" s="22" customFormat="1" ht="45.75" customHeight="1">
      <c r="A91" s="66">
        <v>10.05</v>
      </c>
      <c r="B91" s="67" t="s">
        <v>227</v>
      </c>
      <c r="C91" s="39" t="s">
        <v>167</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10.05</v>
      </c>
      <c r="IB91" s="22" t="s">
        <v>227</v>
      </c>
      <c r="IC91" s="22" t="s">
        <v>167</v>
      </c>
      <c r="IE91" s="23"/>
      <c r="IF91" s="23"/>
      <c r="IG91" s="23"/>
      <c r="IH91" s="23"/>
      <c r="II91" s="23"/>
    </row>
    <row r="92" spans="1:243" s="22" customFormat="1" ht="28.5">
      <c r="A92" s="70">
        <v>10.06</v>
      </c>
      <c r="B92" s="67" t="s">
        <v>95</v>
      </c>
      <c r="C92" s="39" t="s">
        <v>168</v>
      </c>
      <c r="D92" s="68">
        <v>2</v>
      </c>
      <c r="E92" s="69" t="s">
        <v>65</v>
      </c>
      <c r="F92" s="70">
        <v>123.36</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5"/>
        <v>247</v>
      </c>
      <c r="BB92" s="60">
        <f t="shared" si="6"/>
        <v>247</v>
      </c>
      <c r="BC92" s="56" t="str">
        <f t="shared" si="7"/>
        <v>INR  Two Hundred &amp; Forty Seven  Only</v>
      </c>
      <c r="IA92" s="22">
        <v>10.06</v>
      </c>
      <c r="IB92" s="22" t="s">
        <v>95</v>
      </c>
      <c r="IC92" s="22" t="s">
        <v>168</v>
      </c>
      <c r="ID92" s="22">
        <v>2</v>
      </c>
      <c r="IE92" s="23" t="s">
        <v>65</v>
      </c>
      <c r="IF92" s="23"/>
      <c r="IG92" s="23"/>
      <c r="IH92" s="23"/>
      <c r="II92" s="23"/>
    </row>
    <row r="93" spans="1:243" s="22" customFormat="1" ht="71.25">
      <c r="A93" s="66">
        <v>10.07</v>
      </c>
      <c r="B93" s="71" t="s">
        <v>228</v>
      </c>
      <c r="C93" s="39" t="s">
        <v>169</v>
      </c>
      <c r="D93" s="68">
        <v>80</v>
      </c>
      <c r="E93" s="69" t="s">
        <v>52</v>
      </c>
      <c r="F93" s="70">
        <v>166.85</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5"/>
        <v>13348</v>
      </c>
      <c r="BB93" s="60">
        <f t="shared" si="6"/>
        <v>13348</v>
      </c>
      <c r="BC93" s="56" t="str">
        <f t="shared" si="7"/>
        <v>INR  Thirteen Thousand Three Hundred &amp; Forty Eight  Only</v>
      </c>
      <c r="IA93" s="22">
        <v>10.07</v>
      </c>
      <c r="IB93" s="22" t="s">
        <v>228</v>
      </c>
      <c r="IC93" s="22" t="s">
        <v>169</v>
      </c>
      <c r="ID93" s="22">
        <v>80</v>
      </c>
      <c r="IE93" s="23" t="s">
        <v>52</v>
      </c>
      <c r="IF93" s="23"/>
      <c r="IG93" s="23"/>
      <c r="IH93" s="23"/>
      <c r="II93" s="23"/>
    </row>
    <row r="94" spans="1:243" s="22" customFormat="1" ht="57.75" customHeight="1">
      <c r="A94" s="66">
        <v>10.08</v>
      </c>
      <c r="B94" s="71" t="s">
        <v>181</v>
      </c>
      <c r="C94" s="39" t="s">
        <v>170</v>
      </c>
      <c r="D94" s="68">
        <v>105</v>
      </c>
      <c r="E94" s="69" t="s">
        <v>52</v>
      </c>
      <c r="F94" s="70">
        <v>34.19</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3590</v>
      </c>
      <c r="BB94" s="60">
        <f t="shared" si="6"/>
        <v>3590</v>
      </c>
      <c r="BC94" s="56" t="str">
        <f t="shared" si="7"/>
        <v>INR  Three Thousand Five Hundred &amp; Ninety  Only</v>
      </c>
      <c r="IA94" s="22">
        <v>10.08</v>
      </c>
      <c r="IB94" s="22" t="s">
        <v>181</v>
      </c>
      <c r="IC94" s="22" t="s">
        <v>170</v>
      </c>
      <c r="ID94" s="22">
        <v>105</v>
      </c>
      <c r="IE94" s="23" t="s">
        <v>52</v>
      </c>
      <c r="IF94" s="23"/>
      <c r="IG94" s="23"/>
      <c r="IH94" s="23"/>
      <c r="II94" s="23"/>
    </row>
    <row r="95" spans="1:243" s="22" customFormat="1" ht="117" customHeight="1">
      <c r="A95" s="70">
        <v>10.09</v>
      </c>
      <c r="B95" s="67" t="s">
        <v>229</v>
      </c>
      <c r="C95" s="39" t="s">
        <v>171</v>
      </c>
      <c r="D95" s="68">
        <v>20</v>
      </c>
      <c r="E95" s="69" t="s">
        <v>64</v>
      </c>
      <c r="F95" s="70">
        <v>121.74</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5"/>
        <v>2435</v>
      </c>
      <c r="BB95" s="60">
        <f t="shared" si="6"/>
        <v>2435</v>
      </c>
      <c r="BC95" s="56" t="str">
        <f t="shared" si="7"/>
        <v>INR  Two Thousand Four Hundred &amp; Thirty Five  Only</v>
      </c>
      <c r="IA95" s="22">
        <v>10.09</v>
      </c>
      <c r="IB95" s="72" t="s">
        <v>229</v>
      </c>
      <c r="IC95" s="22" t="s">
        <v>171</v>
      </c>
      <c r="ID95" s="22">
        <v>20</v>
      </c>
      <c r="IE95" s="23" t="s">
        <v>64</v>
      </c>
      <c r="IF95" s="23"/>
      <c r="IG95" s="23"/>
      <c r="IH95" s="23"/>
      <c r="II95" s="23"/>
    </row>
    <row r="96" spans="1:237" ht="15.75">
      <c r="A96" s="66">
        <v>11</v>
      </c>
      <c r="B96" s="67" t="s">
        <v>96</v>
      </c>
      <c r="C96" s="39" t="s">
        <v>256</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11</v>
      </c>
      <c r="IB96" s="1" t="s">
        <v>96</v>
      </c>
      <c r="IC96" s="1" t="s">
        <v>256</v>
      </c>
    </row>
    <row r="97" spans="1:237" ht="28.5">
      <c r="A97" s="66">
        <v>11.01</v>
      </c>
      <c r="B97" s="67" t="s">
        <v>182</v>
      </c>
      <c r="C97" s="39" t="s">
        <v>257</v>
      </c>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1"/>
      <c r="IA97" s="1">
        <v>11.01</v>
      </c>
      <c r="IB97" s="1" t="s">
        <v>182</v>
      </c>
      <c r="IC97" s="1" t="s">
        <v>257</v>
      </c>
    </row>
    <row r="98" spans="1:239" ht="28.5">
      <c r="A98" s="70">
        <v>11.02</v>
      </c>
      <c r="B98" s="67" t="s">
        <v>183</v>
      </c>
      <c r="C98" s="39" t="s">
        <v>258</v>
      </c>
      <c r="D98" s="68">
        <v>16</v>
      </c>
      <c r="E98" s="69" t="s">
        <v>65</v>
      </c>
      <c r="F98" s="70">
        <v>286.93</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4591</v>
      </c>
      <c r="BB98" s="60">
        <f t="shared" si="6"/>
        <v>4591</v>
      </c>
      <c r="BC98" s="56" t="str">
        <f t="shared" si="7"/>
        <v>INR  Four Thousand Five Hundred &amp; Ninety One  Only</v>
      </c>
      <c r="IA98" s="1">
        <v>11.02</v>
      </c>
      <c r="IB98" s="1" t="s">
        <v>183</v>
      </c>
      <c r="IC98" s="1" t="s">
        <v>258</v>
      </c>
      <c r="ID98" s="1">
        <v>16</v>
      </c>
      <c r="IE98" s="3" t="s">
        <v>65</v>
      </c>
    </row>
    <row r="99" spans="1:239" ht="57">
      <c r="A99" s="66">
        <v>11.03</v>
      </c>
      <c r="B99" s="71" t="s">
        <v>230</v>
      </c>
      <c r="C99" s="39" t="s">
        <v>259</v>
      </c>
      <c r="D99" s="68">
        <v>12.5</v>
      </c>
      <c r="E99" s="69" t="s">
        <v>74</v>
      </c>
      <c r="F99" s="70">
        <v>135.16</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1690</v>
      </c>
      <c r="BB99" s="60">
        <f t="shared" si="6"/>
        <v>1690</v>
      </c>
      <c r="BC99" s="56" t="str">
        <f t="shared" si="7"/>
        <v>INR  One Thousand Six Hundred &amp; Ninety  Only</v>
      </c>
      <c r="IA99" s="1">
        <v>11.03</v>
      </c>
      <c r="IB99" s="1" t="s">
        <v>230</v>
      </c>
      <c r="IC99" s="1" t="s">
        <v>259</v>
      </c>
      <c r="ID99" s="1">
        <v>12.5</v>
      </c>
      <c r="IE99" s="3" t="s">
        <v>74</v>
      </c>
    </row>
    <row r="100" spans="1:237" ht="15.75">
      <c r="A100" s="66">
        <v>12</v>
      </c>
      <c r="B100" s="71" t="s">
        <v>231</v>
      </c>
      <c r="C100" s="39" t="s">
        <v>260</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12</v>
      </c>
      <c r="IB100" s="1" t="s">
        <v>231</v>
      </c>
      <c r="IC100" s="1" t="s">
        <v>260</v>
      </c>
    </row>
    <row r="101" spans="1:237" ht="274.5" customHeight="1">
      <c r="A101" s="70">
        <v>12.01</v>
      </c>
      <c r="B101" s="67" t="s">
        <v>232</v>
      </c>
      <c r="C101" s="39" t="s">
        <v>261</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c r="IA101" s="1">
        <v>12.01</v>
      </c>
      <c r="IB101" s="1" t="s">
        <v>232</v>
      </c>
      <c r="IC101" s="1" t="s">
        <v>261</v>
      </c>
    </row>
    <row r="102" spans="1:237" ht="15.75">
      <c r="A102" s="66">
        <v>12.02</v>
      </c>
      <c r="B102" s="67" t="s">
        <v>233</v>
      </c>
      <c r="C102" s="39" t="s">
        <v>262</v>
      </c>
      <c r="D102" s="79"/>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1"/>
      <c r="IA102" s="1">
        <v>12.02</v>
      </c>
      <c r="IB102" s="1" t="s">
        <v>233</v>
      </c>
      <c r="IC102" s="1" t="s">
        <v>262</v>
      </c>
    </row>
    <row r="103" spans="1:239" ht="42.75">
      <c r="A103" s="66">
        <v>12.03</v>
      </c>
      <c r="B103" s="67" t="s">
        <v>234</v>
      </c>
      <c r="C103" s="39" t="s">
        <v>263</v>
      </c>
      <c r="D103" s="68">
        <v>45</v>
      </c>
      <c r="E103" s="69" t="s">
        <v>66</v>
      </c>
      <c r="F103" s="70">
        <v>407.45</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5"/>
        <v>18335</v>
      </c>
      <c r="BB103" s="60">
        <f t="shared" si="6"/>
        <v>18335</v>
      </c>
      <c r="BC103" s="56" t="str">
        <f t="shared" si="7"/>
        <v>INR  Eighteen Thousand Three Hundred &amp; Thirty Five  Only</v>
      </c>
      <c r="IA103" s="1">
        <v>12.03</v>
      </c>
      <c r="IB103" s="1" t="s">
        <v>234</v>
      </c>
      <c r="IC103" s="1" t="s">
        <v>263</v>
      </c>
      <c r="ID103" s="1">
        <v>45</v>
      </c>
      <c r="IE103" s="3" t="s">
        <v>66</v>
      </c>
    </row>
    <row r="104" spans="1:237" ht="114">
      <c r="A104" s="70">
        <v>12.04</v>
      </c>
      <c r="B104" s="67" t="s">
        <v>235</v>
      </c>
      <c r="C104" s="39" t="s">
        <v>264</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c r="IA104" s="1">
        <v>12.04</v>
      </c>
      <c r="IB104" s="1" t="s">
        <v>235</v>
      </c>
      <c r="IC104" s="1" t="s">
        <v>264</v>
      </c>
    </row>
    <row r="105" spans="1:239" ht="42.75">
      <c r="A105" s="66">
        <v>12.05</v>
      </c>
      <c r="B105" s="67" t="s">
        <v>234</v>
      </c>
      <c r="C105" s="39" t="s">
        <v>265</v>
      </c>
      <c r="D105" s="68">
        <v>21</v>
      </c>
      <c r="E105" s="69" t="s">
        <v>66</v>
      </c>
      <c r="F105" s="70">
        <v>486.58</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10218</v>
      </c>
      <c r="BB105" s="60">
        <f t="shared" si="6"/>
        <v>10218</v>
      </c>
      <c r="BC105" s="56" t="str">
        <f t="shared" si="7"/>
        <v>INR  Ten Thousand Two Hundred &amp; Eighteen  Only</v>
      </c>
      <c r="IA105" s="1">
        <v>12.05</v>
      </c>
      <c r="IB105" s="1" t="s">
        <v>234</v>
      </c>
      <c r="IC105" s="1" t="s">
        <v>265</v>
      </c>
      <c r="ID105" s="1">
        <v>21</v>
      </c>
      <c r="IE105" s="3" t="s">
        <v>66</v>
      </c>
    </row>
    <row r="106" spans="1:237" ht="128.25">
      <c r="A106" s="66">
        <v>12.06</v>
      </c>
      <c r="B106" s="67" t="s">
        <v>236</v>
      </c>
      <c r="C106" s="39" t="s">
        <v>266</v>
      </c>
      <c r="D106" s="79"/>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1"/>
      <c r="IA106" s="1">
        <v>12.06</v>
      </c>
      <c r="IB106" s="1" t="s">
        <v>236</v>
      </c>
      <c r="IC106" s="1" t="s">
        <v>266</v>
      </c>
    </row>
    <row r="107" spans="1:239" ht="42.75">
      <c r="A107" s="66">
        <v>12.07</v>
      </c>
      <c r="B107" s="67" t="s">
        <v>237</v>
      </c>
      <c r="C107" s="39" t="s">
        <v>267</v>
      </c>
      <c r="D107" s="68">
        <v>5.75</v>
      </c>
      <c r="E107" s="69" t="s">
        <v>52</v>
      </c>
      <c r="F107" s="70">
        <v>1136.69</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6536</v>
      </c>
      <c r="BB107" s="60">
        <f t="shared" si="6"/>
        <v>6536</v>
      </c>
      <c r="BC107" s="56" t="str">
        <f t="shared" si="7"/>
        <v>INR  Six Thousand Five Hundred &amp; Thirty Six  Only</v>
      </c>
      <c r="IA107" s="1">
        <v>12.07</v>
      </c>
      <c r="IB107" s="1" t="s">
        <v>237</v>
      </c>
      <c r="IC107" s="1" t="s">
        <v>267</v>
      </c>
      <c r="ID107" s="1">
        <v>5.75</v>
      </c>
      <c r="IE107" s="3" t="s">
        <v>52</v>
      </c>
    </row>
    <row r="108" spans="1:237" ht="99.75">
      <c r="A108" s="66">
        <v>12.08</v>
      </c>
      <c r="B108" s="67" t="s">
        <v>238</v>
      </c>
      <c r="C108" s="39" t="s">
        <v>268</v>
      </c>
      <c r="D108" s="79"/>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1"/>
      <c r="IA108" s="1">
        <v>12.08</v>
      </c>
      <c r="IB108" s="1" t="s">
        <v>238</v>
      </c>
      <c r="IC108" s="1" t="s">
        <v>268</v>
      </c>
    </row>
    <row r="109" spans="1:239" ht="28.5">
      <c r="A109" s="66">
        <v>12.09</v>
      </c>
      <c r="B109" s="67" t="s">
        <v>239</v>
      </c>
      <c r="C109" s="39" t="s">
        <v>269</v>
      </c>
      <c r="D109" s="68">
        <v>16</v>
      </c>
      <c r="E109" s="69" t="s">
        <v>65</v>
      </c>
      <c r="F109" s="70">
        <v>251.2</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4019</v>
      </c>
      <c r="BB109" s="60">
        <f t="shared" si="6"/>
        <v>4019</v>
      </c>
      <c r="BC109" s="56" t="str">
        <f t="shared" si="7"/>
        <v>INR  Four Thousand  &amp;Nineteen  Only</v>
      </c>
      <c r="IA109" s="1">
        <v>12.09</v>
      </c>
      <c r="IB109" s="1" t="s">
        <v>239</v>
      </c>
      <c r="IC109" s="1" t="s">
        <v>269</v>
      </c>
      <c r="ID109" s="1">
        <v>16</v>
      </c>
      <c r="IE109" s="3" t="s">
        <v>65</v>
      </c>
    </row>
    <row r="110" spans="1:237" ht="71.25">
      <c r="A110" s="66">
        <v>12.1</v>
      </c>
      <c r="B110" s="67" t="s">
        <v>240</v>
      </c>
      <c r="C110" s="39" t="s">
        <v>270</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c r="IA110" s="1">
        <v>12.1</v>
      </c>
      <c r="IB110" s="1" t="s">
        <v>240</v>
      </c>
      <c r="IC110" s="1" t="s">
        <v>270</v>
      </c>
    </row>
    <row r="111" spans="1:239" ht="28.5">
      <c r="A111" s="66">
        <v>12.11</v>
      </c>
      <c r="B111" s="67" t="s">
        <v>241</v>
      </c>
      <c r="C111" s="39" t="s">
        <v>271</v>
      </c>
      <c r="D111" s="68">
        <v>8</v>
      </c>
      <c r="E111" s="69" t="s">
        <v>65</v>
      </c>
      <c r="F111" s="70">
        <v>62.73</v>
      </c>
      <c r="G111" s="65">
        <v>20610</v>
      </c>
      <c r="H111" s="50"/>
      <c r="I111" s="51" t="s">
        <v>38</v>
      </c>
      <c r="J111" s="52">
        <f aca="true" t="shared" si="8" ref="J110:J123">IF(I111="Less(-)",-1,1)</f>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 aca="true" t="shared" si="9" ref="BA110:BA123">ROUND(total_amount_ba($B$2,$D$2,D111,F111,J111,K111,M111),0)</f>
        <v>502</v>
      </c>
      <c r="BB111" s="55">
        <f aca="true" t="shared" si="10" ref="BB110:BB123">BA111+SUM(N111:AZ111)</f>
        <v>502</v>
      </c>
      <c r="BC111" s="56" t="str">
        <f aca="true" t="shared" si="11" ref="BC110:BC124">SpellNumber(L111,BB111)</f>
        <v>INR  Five Hundred &amp; Two  Only</v>
      </c>
      <c r="IA111" s="1">
        <v>12.11</v>
      </c>
      <c r="IB111" s="1" t="s">
        <v>241</v>
      </c>
      <c r="IC111" s="1" t="s">
        <v>271</v>
      </c>
      <c r="ID111" s="1">
        <v>8</v>
      </c>
      <c r="IE111" s="3" t="s">
        <v>65</v>
      </c>
    </row>
    <row r="112" spans="1:237" ht="15.75">
      <c r="A112" s="66">
        <v>13</v>
      </c>
      <c r="B112" s="67" t="s">
        <v>184</v>
      </c>
      <c r="C112" s="39" t="s">
        <v>272</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13</v>
      </c>
      <c r="IB112" s="1" t="s">
        <v>184</v>
      </c>
      <c r="IC112" s="1" t="s">
        <v>272</v>
      </c>
    </row>
    <row r="113" spans="1:237" ht="28.5">
      <c r="A113" s="66">
        <v>13.01</v>
      </c>
      <c r="B113" s="67" t="s">
        <v>242</v>
      </c>
      <c r="C113" s="39" t="s">
        <v>273</v>
      </c>
      <c r="D113" s="79"/>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1"/>
      <c r="IA113" s="1">
        <v>13.01</v>
      </c>
      <c r="IB113" s="1" t="s">
        <v>242</v>
      </c>
      <c r="IC113" s="1" t="s">
        <v>273</v>
      </c>
    </row>
    <row r="114" spans="1:239" ht="42.75">
      <c r="A114" s="66">
        <v>13.02</v>
      </c>
      <c r="B114" s="67" t="s">
        <v>243</v>
      </c>
      <c r="C114" s="39" t="s">
        <v>274</v>
      </c>
      <c r="D114" s="68">
        <v>3.8</v>
      </c>
      <c r="E114" s="69" t="s">
        <v>64</v>
      </c>
      <c r="F114" s="70">
        <v>6071.59</v>
      </c>
      <c r="G114" s="40"/>
      <c r="H114" s="24"/>
      <c r="I114" s="47" t="s">
        <v>38</v>
      </c>
      <c r="J114" s="48">
        <f t="shared" si="8"/>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9"/>
        <v>23072</v>
      </c>
      <c r="BB114" s="60">
        <f t="shared" si="10"/>
        <v>23072</v>
      </c>
      <c r="BC114" s="56" t="str">
        <f t="shared" si="11"/>
        <v>INR  Twenty Three Thousand  &amp;Seventy Two  Only</v>
      </c>
      <c r="IA114" s="1">
        <v>13.02</v>
      </c>
      <c r="IB114" s="1" t="s">
        <v>243</v>
      </c>
      <c r="IC114" s="1" t="s">
        <v>274</v>
      </c>
      <c r="ID114" s="1">
        <v>3.8</v>
      </c>
      <c r="IE114" s="3" t="s">
        <v>64</v>
      </c>
    </row>
    <row r="115" spans="1:237" ht="28.5">
      <c r="A115" s="66">
        <v>14</v>
      </c>
      <c r="B115" s="67" t="s">
        <v>244</v>
      </c>
      <c r="C115" s="39" t="s">
        <v>275</v>
      </c>
      <c r="D115" s="79"/>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1"/>
      <c r="IA115" s="1">
        <v>14</v>
      </c>
      <c r="IB115" s="1" t="s">
        <v>244</v>
      </c>
      <c r="IC115" s="1" t="s">
        <v>275</v>
      </c>
    </row>
    <row r="116" spans="1:237" ht="85.5">
      <c r="A116" s="66">
        <v>14.01</v>
      </c>
      <c r="B116" s="67" t="s">
        <v>245</v>
      </c>
      <c r="C116" s="39" t="s">
        <v>276</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14.01</v>
      </c>
      <c r="IB116" s="1" t="s">
        <v>245</v>
      </c>
      <c r="IC116" s="1" t="s">
        <v>276</v>
      </c>
    </row>
    <row r="117" spans="1:239" ht="71.25">
      <c r="A117" s="66">
        <v>14.02</v>
      </c>
      <c r="B117" s="67" t="s">
        <v>246</v>
      </c>
      <c r="C117" s="39" t="s">
        <v>277</v>
      </c>
      <c r="D117" s="68">
        <v>76</v>
      </c>
      <c r="E117" s="69" t="s">
        <v>52</v>
      </c>
      <c r="F117" s="70">
        <v>102.84</v>
      </c>
      <c r="G117" s="40"/>
      <c r="H117" s="24"/>
      <c r="I117" s="47" t="s">
        <v>38</v>
      </c>
      <c r="J117" s="48">
        <f t="shared" si="8"/>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9"/>
        <v>7816</v>
      </c>
      <c r="BB117" s="60">
        <f t="shared" si="10"/>
        <v>7816</v>
      </c>
      <c r="BC117" s="56" t="str">
        <f t="shared" si="11"/>
        <v>INR  Seven Thousand Eight Hundred &amp; Sixteen  Only</v>
      </c>
      <c r="IA117" s="1">
        <v>14.02</v>
      </c>
      <c r="IB117" s="1" t="s">
        <v>246</v>
      </c>
      <c r="IC117" s="1" t="s">
        <v>277</v>
      </c>
      <c r="ID117" s="1">
        <v>76</v>
      </c>
      <c r="IE117" s="3" t="s">
        <v>52</v>
      </c>
    </row>
    <row r="118" spans="1:237" ht="15.75">
      <c r="A118" s="66">
        <v>15</v>
      </c>
      <c r="B118" s="67" t="s">
        <v>78</v>
      </c>
      <c r="C118" s="39" t="s">
        <v>278</v>
      </c>
      <c r="D118" s="79"/>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1"/>
      <c r="IA118" s="1">
        <v>15</v>
      </c>
      <c r="IB118" s="1" t="s">
        <v>78</v>
      </c>
      <c r="IC118" s="1" t="s">
        <v>278</v>
      </c>
    </row>
    <row r="119" spans="1:239" ht="376.5" customHeight="1">
      <c r="A119" s="66">
        <v>15.01</v>
      </c>
      <c r="B119" s="67" t="s">
        <v>247</v>
      </c>
      <c r="C119" s="39" t="s">
        <v>279</v>
      </c>
      <c r="D119" s="68">
        <v>82</v>
      </c>
      <c r="E119" s="69" t="s">
        <v>97</v>
      </c>
      <c r="F119" s="70">
        <v>3343.35</v>
      </c>
      <c r="G119" s="40"/>
      <c r="H119" s="24"/>
      <c r="I119" s="47" t="s">
        <v>38</v>
      </c>
      <c r="J119" s="48">
        <f t="shared" si="8"/>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9"/>
        <v>274155</v>
      </c>
      <c r="BB119" s="60">
        <f t="shared" si="10"/>
        <v>274155</v>
      </c>
      <c r="BC119" s="56" t="str">
        <f t="shared" si="11"/>
        <v>INR  Two Lakh Seventy Four Thousand One Hundred &amp; Fifty Five  Only</v>
      </c>
      <c r="IA119" s="1">
        <v>15.01</v>
      </c>
      <c r="IB119" s="1" t="s">
        <v>247</v>
      </c>
      <c r="IC119" s="1" t="s">
        <v>279</v>
      </c>
      <c r="ID119" s="1">
        <v>82</v>
      </c>
      <c r="IE119" s="3" t="s">
        <v>97</v>
      </c>
    </row>
    <row r="120" spans="1:239" ht="132" customHeight="1">
      <c r="A120" s="66">
        <v>15.02</v>
      </c>
      <c r="B120" s="67" t="s">
        <v>248</v>
      </c>
      <c r="C120" s="39" t="s">
        <v>280</v>
      </c>
      <c r="D120" s="68">
        <v>12</v>
      </c>
      <c r="E120" s="69" t="s">
        <v>253</v>
      </c>
      <c r="F120" s="70">
        <v>1358.48</v>
      </c>
      <c r="G120" s="65">
        <v>37800</v>
      </c>
      <c r="H120" s="50"/>
      <c r="I120" s="51" t="s">
        <v>38</v>
      </c>
      <c r="J120" s="52">
        <f t="shared" si="8"/>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9"/>
        <v>16302</v>
      </c>
      <c r="BB120" s="55">
        <f t="shared" si="10"/>
        <v>16302</v>
      </c>
      <c r="BC120" s="56" t="str">
        <f t="shared" si="11"/>
        <v>INR  Sixteen Thousand Three Hundred &amp; Two  Only</v>
      </c>
      <c r="IA120" s="1">
        <v>15.02</v>
      </c>
      <c r="IB120" s="1" t="s">
        <v>248</v>
      </c>
      <c r="IC120" s="1" t="s">
        <v>280</v>
      </c>
      <c r="ID120" s="1">
        <v>12</v>
      </c>
      <c r="IE120" s="3" t="s">
        <v>253</v>
      </c>
    </row>
    <row r="121" spans="1:239" ht="131.25" customHeight="1">
      <c r="A121" s="66">
        <v>15.03</v>
      </c>
      <c r="B121" s="67" t="s">
        <v>249</v>
      </c>
      <c r="C121" s="39" t="s">
        <v>281</v>
      </c>
      <c r="D121" s="68">
        <v>30</v>
      </c>
      <c r="E121" s="69" t="s">
        <v>97</v>
      </c>
      <c r="F121" s="70">
        <v>689.78</v>
      </c>
      <c r="G121" s="65">
        <v>37800</v>
      </c>
      <c r="H121" s="50"/>
      <c r="I121" s="51" t="s">
        <v>38</v>
      </c>
      <c r="J121" s="52">
        <f t="shared" si="8"/>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9"/>
        <v>20693</v>
      </c>
      <c r="BB121" s="55">
        <f t="shared" si="10"/>
        <v>20693</v>
      </c>
      <c r="BC121" s="56" t="str">
        <f t="shared" si="11"/>
        <v>INR  Twenty Thousand Six Hundred &amp; Ninety Three  Only</v>
      </c>
      <c r="IA121" s="1">
        <v>15.03</v>
      </c>
      <c r="IB121" s="1" t="s">
        <v>249</v>
      </c>
      <c r="IC121" s="1" t="s">
        <v>281</v>
      </c>
      <c r="ID121" s="1">
        <v>30</v>
      </c>
      <c r="IE121" s="3" t="s">
        <v>97</v>
      </c>
    </row>
    <row r="122" spans="1:239" ht="132.75" customHeight="1">
      <c r="A122" s="66">
        <v>15.04</v>
      </c>
      <c r="B122" s="67" t="s">
        <v>250</v>
      </c>
      <c r="C122" s="39" t="s">
        <v>282</v>
      </c>
      <c r="D122" s="68">
        <v>2</v>
      </c>
      <c r="E122" s="69" t="s">
        <v>185</v>
      </c>
      <c r="F122" s="70">
        <v>724.98</v>
      </c>
      <c r="G122" s="65">
        <v>37800</v>
      </c>
      <c r="H122" s="50"/>
      <c r="I122" s="51" t="s">
        <v>38</v>
      </c>
      <c r="J122" s="52">
        <f t="shared" si="8"/>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 t="shared" si="9"/>
        <v>1450</v>
      </c>
      <c r="BB122" s="55">
        <f t="shared" si="10"/>
        <v>1450</v>
      </c>
      <c r="BC122" s="56" t="str">
        <f t="shared" si="11"/>
        <v>INR  One Thousand Four Hundred &amp; Fifty  Only</v>
      </c>
      <c r="IA122" s="1">
        <v>15.04</v>
      </c>
      <c r="IB122" s="1" t="s">
        <v>250</v>
      </c>
      <c r="IC122" s="1" t="s">
        <v>282</v>
      </c>
      <c r="ID122" s="1">
        <v>2</v>
      </c>
      <c r="IE122" s="3" t="s">
        <v>185</v>
      </c>
    </row>
    <row r="123" spans="1:239" ht="71.25">
      <c r="A123" s="66">
        <v>15.05</v>
      </c>
      <c r="B123" s="67" t="s">
        <v>251</v>
      </c>
      <c r="C123" s="39" t="s">
        <v>283</v>
      </c>
      <c r="D123" s="68">
        <v>76</v>
      </c>
      <c r="E123" s="69" t="s">
        <v>97</v>
      </c>
      <c r="F123" s="70">
        <v>157.82</v>
      </c>
      <c r="G123" s="65">
        <v>37800</v>
      </c>
      <c r="H123" s="50"/>
      <c r="I123" s="51" t="s">
        <v>38</v>
      </c>
      <c r="J123" s="52">
        <f t="shared" si="8"/>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 t="shared" si="9"/>
        <v>11994</v>
      </c>
      <c r="BB123" s="55">
        <f t="shared" si="10"/>
        <v>11994</v>
      </c>
      <c r="BC123" s="56" t="str">
        <f t="shared" si="11"/>
        <v>INR  Eleven Thousand Nine Hundred &amp; Ninety Four  Only</v>
      </c>
      <c r="IA123" s="1">
        <v>15.05</v>
      </c>
      <c r="IB123" s="1" t="s">
        <v>251</v>
      </c>
      <c r="IC123" s="1" t="s">
        <v>283</v>
      </c>
      <c r="ID123" s="1">
        <v>76</v>
      </c>
      <c r="IE123" s="3" t="s">
        <v>97</v>
      </c>
    </row>
    <row r="124" spans="1:55" ht="28.5">
      <c r="A124" s="25" t="s">
        <v>46</v>
      </c>
      <c r="B124" s="26"/>
      <c r="C124" s="27"/>
      <c r="D124" s="43"/>
      <c r="E124" s="43"/>
      <c r="F124" s="43"/>
      <c r="G124" s="43"/>
      <c r="H124" s="61"/>
      <c r="I124" s="61"/>
      <c r="J124" s="61"/>
      <c r="K124" s="61"/>
      <c r="L124" s="6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63">
        <f>SUM(BA13:BA123)</f>
        <v>1096701</v>
      </c>
      <c r="BB124" s="64">
        <f>SUM(BB13:BB123)</f>
        <v>1096701</v>
      </c>
      <c r="BC124" s="56" t="str">
        <f t="shared" si="11"/>
        <v>  Ten Lakh Ninety Six Thousand Seven Hundred &amp; One  Only</v>
      </c>
    </row>
    <row r="125" spans="1:55" ht="41.25" customHeight="1">
      <c r="A125" s="26" t="s">
        <v>47</v>
      </c>
      <c r="B125" s="28"/>
      <c r="C125" s="29"/>
      <c r="D125" s="30"/>
      <c r="E125" s="44" t="s">
        <v>54</v>
      </c>
      <c r="F125" s="45"/>
      <c r="G125" s="31"/>
      <c r="H125" s="32"/>
      <c r="I125" s="32"/>
      <c r="J125" s="32"/>
      <c r="K125" s="33"/>
      <c r="L125" s="34"/>
      <c r="M125" s="35"/>
      <c r="N125" s="36"/>
      <c r="O125" s="22"/>
      <c r="P125" s="22"/>
      <c r="Q125" s="22"/>
      <c r="R125" s="22"/>
      <c r="S125" s="22"/>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7">
        <f>IF(ISBLANK(F125),0,IF(E125="Excess (+)",ROUND(BA124+(BA124*F125),2),IF(E125="Less (-)",ROUND(BA124+(BA124*F125*(-1)),2),IF(E125="At Par",BA124,0))))</f>
        <v>0</v>
      </c>
      <c r="BB125" s="38">
        <f>ROUND(BA125,0)</f>
        <v>0</v>
      </c>
      <c r="BC125" s="21" t="str">
        <f>SpellNumber($E$2,BB125)</f>
        <v>INR Zero Only</v>
      </c>
    </row>
    <row r="126" spans="1:55" ht="18">
      <c r="A126" s="25" t="s">
        <v>48</v>
      </c>
      <c r="B126" s="25"/>
      <c r="C126" s="74" t="str">
        <f>SpellNumber($E$2,BB125)</f>
        <v>INR Zero Only</v>
      </c>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ht="15"/>
    <row r="128" ht="15"/>
    <row r="129" ht="15"/>
    <row r="130" ht="15"/>
    <row r="131" ht="15"/>
    <row r="132" ht="15"/>
    <row r="133" ht="15"/>
    <row r="134" ht="15"/>
    <row r="135" ht="15"/>
    <row r="137" ht="15"/>
    <row r="138" ht="15"/>
    <row r="139" ht="15"/>
    <row r="140" ht="15"/>
    <row r="142" ht="15"/>
    <row r="143" ht="15"/>
    <row r="144" ht="15"/>
    <row r="145" ht="15"/>
    <row r="146" ht="15"/>
    <row r="147" ht="15"/>
    <row r="148" ht="15"/>
    <row r="149" ht="15"/>
    <row r="150" ht="15"/>
    <row r="151" ht="15"/>
    <row r="152" ht="15"/>
    <row r="153" ht="15"/>
    <row r="154" ht="15"/>
    <row r="155"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sheetData>
  <sheetProtection password="9E83" sheet="1"/>
  <autoFilter ref="A11:BC126"/>
  <mergeCells count="62">
    <mergeCell ref="D112:BC112"/>
    <mergeCell ref="D113:BC113"/>
    <mergeCell ref="D115:BC115"/>
    <mergeCell ref="D116:BC116"/>
    <mergeCell ref="D118:BC118"/>
    <mergeCell ref="D102:BC102"/>
    <mergeCell ref="D104:BC104"/>
    <mergeCell ref="D106:BC106"/>
    <mergeCell ref="D108:BC108"/>
    <mergeCell ref="D110:BC110"/>
    <mergeCell ref="D89:BC89"/>
    <mergeCell ref="D91:BC91"/>
    <mergeCell ref="D96:BC96"/>
    <mergeCell ref="D97:BC97"/>
    <mergeCell ref="D100:BC100"/>
    <mergeCell ref="D101:BC101"/>
    <mergeCell ref="D77:BC77"/>
    <mergeCell ref="D79:BC79"/>
    <mergeCell ref="D81:BC81"/>
    <mergeCell ref="D84:BC84"/>
    <mergeCell ref="D86:BC86"/>
    <mergeCell ref="D87:BC87"/>
    <mergeCell ref="D66:BC66"/>
    <mergeCell ref="D68:BC68"/>
    <mergeCell ref="D70:BC70"/>
    <mergeCell ref="D72:BC72"/>
    <mergeCell ref="D74:BC74"/>
    <mergeCell ref="D75:BC75"/>
    <mergeCell ref="D56:BC56"/>
    <mergeCell ref="D58:BC58"/>
    <mergeCell ref="D60:BC60"/>
    <mergeCell ref="D61:BC61"/>
    <mergeCell ref="D63:BC63"/>
    <mergeCell ref="D65:BC65"/>
    <mergeCell ref="D43:BC43"/>
    <mergeCell ref="D46:BC46"/>
    <mergeCell ref="D48:BC48"/>
    <mergeCell ref="D50:BC50"/>
    <mergeCell ref="D52:BC52"/>
    <mergeCell ref="D53:BC53"/>
    <mergeCell ref="D29:BC29"/>
    <mergeCell ref="D30:BC30"/>
    <mergeCell ref="D32:BC32"/>
    <mergeCell ref="D33:BC33"/>
    <mergeCell ref="D38:BC38"/>
    <mergeCell ref="D40:BC40"/>
    <mergeCell ref="D16:BC16"/>
    <mergeCell ref="D18:BC18"/>
    <mergeCell ref="D19:BC19"/>
    <mergeCell ref="D21:BC21"/>
    <mergeCell ref="D24:BC24"/>
    <mergeCell ref="D26:BC26"/>
    <mergeCell ref="A9:BC9"/>
    <mergeCell ref="C126:BC126"/>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5">
      <formula1>IF(E125="Select",-1,IF(E125="At Par",0,0))</formula1>
      <formula2>IF(E125="Select",-1,IF(E125="At Par",0,0.99))</formula2>
    </dataValidation>
    <dataValidation type="list" allowBlank="1" showErrorMessage="1" sqref="E1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5">
      <formula1>0</formula1>
      <formula2>99.9</formula2>
    </dataValidation>
    <dataValidation type="list" allowBlank="1" showErrorMessage="1" sqref="D13:D14 K15 D16 K17 D18:D19 K20 D21 K22:K23 D24 K25 D26 K27:K28 D29:D30 K31 D32:D33 K34:K37 D38 K39 D40 K41:K42 D43 K44:K45 D46 K47 D48 K49 D50 K51 D52:D53 K54:K55 D56 K57 D58 K59 D60:D61 K62 D63 K64 D65:D66 K67 D68 K69 D70 K71 D72 K73 D74:D75 K76 D77 K78 D79 K80 D81 K82:K83 D84 K85 D86:D87 K88 D89 K90 D91 K92:K95 D96:D97 K98:K99 D100:D102 K103 D104 K105 D106 K107 D108 K109 D110 K111 D112:D113 K114 D115:D116 K117 K119:K123 D11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2:H23 G25:H25 G27:H28 G31:H31 G34:H37 G39:H39 G41:H42 G44:H45 G47:H47 G49:H49 G51:H51 G54:H55 G57:H57 G59:H59 G62:H62 G64:H64 G67:H67 G69:H69 G71:H71 G73:H73 G76:H76 G78:H78 G80:H80 G82:H83 G85:H85 G88:H88 G90:H90 G92:H95 G98:H99 G103:H103 G105:H105 G107:H107 G109:H109 G111:H111 G114:H114 G117:H117 G119:H123">
      <formula1>0</formula1>
      <formula2>999999999999999</formula2>
    </dataValidation>
    <dataValidation allowBlank="1" showInputMessage="1" showErrorMessage="1" promptTitle="Addition / Deduction" prompt="Please Choose the correct One" sqref="J15 J17 J20 J22:J23 J25 J27:J28 J31 J34:J37 J39 J41:J42 J44:J45 J47 J49 J51 J54:J55 J57 J59 J62 J64 J67 J69 J71 J73 J76 J78 J80 J82:J83 J85 J88 J90 J92:J95 J98:J99 J103 J105 J107 J109 J111 J114 J117 J119:J123">
      <formula1>0</formula1>
      <formula2>0</formula2>
    </dataValidation>
    <dataValidation type="list" showErrorMessage="1" sqref="I15 I17 I20 I22:I23 I25 I27:I28 I31 I34:I37 I39 I41:I42 I44:I45 I47 I49 I51 I54:I55 I57 I59 I62 I64 I67 I69 I71 I73 I76 I78 I80 I82:I83 I85 I88 I90 I92:I95 I98:I99 I103 I105 I107 I109 I111 I114 I117 I119:I1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2:O23 N25:O25 N27:O28 N31:O31 N34:O37 N39:O39 N41:O42 N44:O45 N47:O47 N49:O49 N51:O51 N54:O55 N57:O57 N59:O59 N62:O62 N64:O64 N67:O67 N69:O69 N71:O71 N73:O73 N76:O76 N78:O78 N80:O80 N82:O83 N85:O85 N88:O88 N90:O90 N92:O95 N98:O99 N103:O103 N105:O105 N107:O107 N109:O109 N111:O111 N114:O114 N117:O117 N119:O1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2:R23 R25 R27:R28 R31 R34:R37 R39 R41:R42 R44:R45 R47 R49 R51 R54:R55 R57 R59 R62 R64 R67 R69 R71 R73 R76 R78 R80 R82:R83 R85 R88 R90 R92:R95 R98:R99 R103 R105 R107 R109 R111 R114 R117 R119:R1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2:Q23 Q25 Q27:Q28 Q31 Q34:Q37 Q39 Q41:Q42 Q44:Q45 Q47 Q49 Q51 Q54:Q55 Q57 Q59 Q62 Q64 Q67 Q69 Q71 Q73 Q76 Q78 Q80 Q82:Q83 Q85 Q88 Q90 Q92:Q95 Q98:Q99 Q103 Q105 Q107 Q109 Q111 Q114 Q117 Q119:Q1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2:M23 M25 M27:M28 M31 M34:M37 M39 M41:M42 M44:M45 M47 M49 M51 M54:M55 M57 M59 M62 M64 M67 M69 M71 M73 M76 M78 M80 M82:M83 M85 M88 M90 M92:M95 M98:M99 M103 M105 M107 M109 M111 M114 M117 M119:M1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20 D22:D23 D25 D27:D28 D31 D34:D37 D39 D41:D42 D44:D45 D47 D49 D51 D54:D55 D57 D59 D62 D64 D67 D69 D71 D73 D76 D78 D80 D82:D83 D85 D88 D90 D92:D95 D98:D99 D103 D105 D107 D109 D111 D114 D117 D119:D1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20 F22:F23 F25 F27:F28 F31 F34:F37 F39 F41:F42 F44:F45 F47 F49 F51 F54:F55 F57 F59 F62 F64 F67 F69 F71 F73 F76 F78 F80 F82:F83 F85 F88 F90 F92:F95 F98:F99 F103 F105 F107 F109 F111 F114 F117 F119:F123">
      <formula1>0</formula1>
      <formula2>999999999999999</formula2>
    </dataValidation>
    <dataValidation type="list" allowBlank="1" showInputMessage="1" showErrorMessage="1" sqref="L12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3 L122">
      <formula1>"INR"</formula1>
    </dataValidation>
    <dataValidation allowBlank="1" showInputMessage="1" showErrorMessage="1" promptTitle="Itemcode/Make" prompt="Please enter text" sqref="C13:C123">
      <formula1>0</formula1>
      <formula2>0</formula2>
    </dataValidation>
    <dataValidation type="decimal" allowBlank="1" showInputMessage="1" showErrorMessage="1" errorTitle="Invalid Entry" error="Only Numeric Values are allowed. " sqref="A13:A123">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2022-02-17T10:42:01Z</cp:lastPrinted>
  <dcterms:created xsi:type="dcterms:W3CDTF">2009-01-30T06:42:42Z</dcterms:created>
  <dcterms:modified xsi:type="dcterms:W3CDTF">2022-02-17T10:45:31Z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