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<sst xmlns="http://schemas.openxmlformats.org/spreadsheetml/2006/main" count="902" uniqueCount="219">
  <si>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</si>
  <si>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</si>
  <si>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</si>
  <si>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</si>
  <si>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</si>
  <si>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</si>
  <si>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</si>
  <si>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</si>
  <si>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</si>
  <si>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</si>
  <si>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</si>
  <si>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</si>
  <si>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</si>
  <si>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</si>
  <si>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</si>
  <si>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</si>
  <si>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</si>
  <si>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</si>
  <si>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</si>
  <si>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</si>
  <si>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</si>
  <si>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</si>
  <si>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</si>
  <si>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</si>
  <si>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</si>
  <si>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</si>
  <si>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</si>
  <si>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</si>
  <si>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</si>
  <si>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</si>
  <si>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</si>
  <si>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</si>
  <si>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</si>
  <si>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</si>
  <si>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</si>
  <si>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</si>
  <si>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</si>
  <si>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</si>
  <si>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</si>
  <si>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</si>
  <si>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</si>
  <si>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</si>
  <si>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</si>
  <si>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</si>
  <si>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</si>
  <si>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</si>
  <si>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</si>
  <si>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</si>
  <si>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</si>
  <si>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</si>
  <si>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</si>
  <si>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</si>
  <si>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</si>
  <si>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Cement mortar 1:4 (1 cement :4 coarse sand)</t>
  </si>
  <si>
    <t>1:3 (1 cement : 3 fine sand)</t>
  </si>
  <si>
    <t>Two or more coats on new work</t>
  </si>
  <si>
    <t>kg</t>
  </si>
  <si>
    <t>110 mm diameter</t>
  </si>
  <si>
    <t>Suspended floors, roofs, landings, balconies and access platform</t>
  </si>
  <si>
    <t>Under 20 cm wide</t>
  </si>
  <si>
    <t>Cement mortar 1:6 (1 cement : 6 coarse sand)</t>
  </si>
  <si>
    <t>New work (Two or more coats applied @ 1.43 ltr/10 sqm over and including priming coat of exterior primer applied @ 2.20 kg/10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</si>
  <si>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</si>
  <si>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</si>
  <si>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110 mm Shoe</t>
  </si>
  <si>
    <t>110 mm</t>
  </si>
  <si>
    <t>6 mm cement plaster 1:3 (1 cement : 3 fine sand) finished with a floating coat of neat cement and thick coat of Lime wash on top of walls when dry for bearing of R.C.C. slabs and beams.</t>
  </si>
  <si>
    <t>Providing and applying white cement based putty of average thickness 1 mm, of approved brand and manufacturer, over the plastered wall surface to prepare the surface even and smooth complete.</t>
  </si>
  <si>
    <t>For thickness of tiles 10 mm to 25 mm</t>
  </si>
  <si>
    <t>With average thickness of 120 mm and minimum thickness at khurra as 65 mm.</t>
  </si>
  <si>
    <t>Contract No:  38/C/D3/2022-23</t>
  </si>
  <si>
    <t>Name of Work: Construction of Autoclave and washing room adjacent to clean corridor in Central Experimental Animal Facility Building</t>
  </si>
  <si>
    <t>Carriage of Materials</t>
  </si>
  <si>
    <t>By Mechanical Transport including loading,unloading and stacking</t>
  </si>
  <si>
    <t>Earth Lead - 2 km</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</si>
  <si>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</si>
  <si>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</si>
  <si>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</si>
  <si>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</si>
  <si>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</si>
  <si>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</si>
  <si>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</si>
  <si>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Filling available excavated earth (excluding rock) in trenches, plinth, sides of foundations etc. in layers not exceeding 20cm in depth, consolidating each deposited layer by ramming and watering, lead up to 50 m and lift upto 1.5 m.</t>
  </si>
  <si>
    <t>Supplying and filling in plinth with  sand under floors, including watering, ramming, consolidating and dressing complete.</t>
  </si>
  <si>
    <t>CEMENT CONCRETE (CAST IN SITU)</t>
  </si>
  <si>
    <t>Providing and laying damp-proof course 40mm thick with cement concrete 1:2:4 (1 cement : 2 coarse sand (zone-III) derived from natural sources : 4 graded stone aggregate 12.5mm nominal size derived from natural sources)</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</si>
  <si>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</si>
  <si>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</si>
  <si>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</si>
  <si>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</si>
  <si>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</si>
  <si>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</si>
  <si>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Lintels, beams, plinth beams, girders, bressumers and cantilevers</t>
  </si>
  <si>
    <t>Edges of slabs and breaks in floors and walls</t>
  </si>
  <si>
    <t>Steel reinforcement for R.C.C. work including straightening, cutting, bending, placing in position and binding all complete upto plinth level.</t>
  </si>
  <si>
    <t>Providing and fixing sheet covering over expansion joints with iron screws as per design.</t>
  </si>
  <si>
    <t>Aluminium fluted strips 3.15 mm thick.</t>
  </si>
  <si>
    <t>200 mm wide</t>
  </si>
  <si>
    <t>MASONRY WORK</t>
  </si>
  <si>
    <t>Brick work with common burnt clay F.P.S. (non modular) bricks of class designation 7.5 in foundation and plinth in:</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</si>
  <si>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</si>
  <si>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</si>
  <si>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</si>
  <si>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</si>
  <si>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</si>
  <si>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</si>
  <si>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Area of slab over 0.50 sqm</t>
  </si>
  <si>
    <t>WOOD AND P. V. C. WORK</t>
  </si>
  <si>
    <t>Providing and fixing aluminium sliding door bolts, ISI marked anodised (anodic coating not less than grade AC 10 as per IS : 1868), transparent or dyed to required colour or shade, with nuts and screws etc. complete :</t>
  </si>
  <si>
    <t>300x16 mm</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</si>
  <si>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</si>
  <si>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</si>
  <si>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</si>
  <si>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125 mm</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</si>
  <si>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</si>
  <si>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</si>
  <si>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stainless steel fancy handle of approved make fixed with SS screws etc. complete as per direction of Engineer-in-charge.</t>
  </si>
  <si>
    <t>200 mm</t>
  </si>
  <si>
    <t>FLOORING</t>
  </si>
  <si>
    <t>Cement concrete pavement with 1:2:4 (1 cement : 2 coarse sand : 4 graded stone aggregate 20 mm nominal size), including finishing complete.</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</si>
  <si>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</si>
  <si>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</si>
  <si>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</si>
  <si>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40 mm thick fine dressed stone flooring over 20 mm (average) thick base of cement mortar 1:5 (1 cement : 5 coarse sand) with joints finished flush.</t>
  </si>
  <si>
    <t>Red sand stone</t>
  </si>
  <si>
    <t>ROOFING</t>
  </si>
  <si>
    <t>Providing gola 75x75 mm in cement concrete 1:2:4 (1 cement : 2 coarse sand : 4 stone aggregate 10 mm and down gauge), including finishing with cement mortar 1:3 (1 cement : 3 fine sand) as per standard design :</t>
  </si>
  <si>
    <t>In 75x75 mm deep chase</t>
  </si>
  <si>
    <t>Providing and fixing on wall face unplasticised Rigid PVC rain water pipes conforming to IS : 13592 Type A, including jointing with seal ring conforming to IS : 5382, leaving 10 mm gap for thermal expansion, (i) Single socketed pipes.</t>
  </si>
  <si>
    <t>Providing and fixing on wall face unplasticised - PVC moulded fittings/ accessories for unplasticised Rigid PVC rain water pipes conforming to IS : 13592 Type A, including jointing with seal ring conforming to IS : 5382, leaving 10 mm gap for thermal expansion.</t>
  </si>
  <si>
    <t>Bend 87.5°</t>
  </si>
  <si>
    <t>110 mm bend</t>
  </si>
  <si>
    <t>Shoe (Plain)</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</si>
  <si>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</si>
  <si>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FINISHING</t>
  </si>
  <si>
    <t>12 mm cement plaster of mix :</t>
  </si>
  <si>
    <t>15 mm cement plaster on rough side of single or half brick wall of mix:</t>
  </si>
  <si>
    <t>6 mm cement plaster of mix :</t>
  </si>
  <si>
    <t>Distempering with 1st quality acrylic distemper (ready mixed) having VOC content less than 50 gms/litre, of approved manufacturer, of required shade and colour complete, as per manufacturer's specification.</t>
  </si>
  <si>
    <t>Finishing walls with Premium Acrylic Smooth exterior paint with Silicone additives of required shade:</t>
  </si>
  <si>
    <t>Finishing with Epoxy paint (two or more coats) at all locations prepared and applied as per manufacturer's specifications including appropriate priming coat, preparation of surface, etc. complete.</t>
  </si>
  <si>
    <t>On concrete work</t>
  </si>
  <si>
    <t>Dismantling and Demolishing</t>
  </si>
  <si>
    <t>Demolishing brick work manually/ by mechanical means including stacking of serviceable material and disposal of unserviceable material within 50 metres lead as per direction of Engineer-in-charge.</t>
  </si>
  <si>
    <t>Dismantling tile work in floors and roofs laid in cement mortar including stacking material within 50 metres lead.</t>
  </si>
  <si>
    <t>SANITARY INSTALLATIONS</t>
  </si>
  <si>
    <t>Providing and fixing CP Brass 32mm size Bottle Trap of approved quality &amp; make and as per the direction of Engineer-in-charge.</t>
  </si>
  <si>
    <t>Providing and fixing soil, waste and vent pipes :</t>
  </si>
  <si>
    <t>100 mm dia</t>
  </si>
  <si>
    <t>Centrifugally cast (spun) iron socket &amp; spigot (S&amp;S) pipe as per IS: 3989</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</si>
  <si>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</si>
  <si>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</si>
  <si>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</si>
  <si>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Providing and fixing PTMT Bottle Trap for Wash basin and sink.</t>
  </si>
  <si>
    <t>Bottle trap 31mm single piece moulded with height of 270 mm, effective length of tail pipe 260 mm from the centre of the waste coupling, 77 mm breadth with 25 mm minimum water seal, weighing not less than 260 gms</t>
  </si>
  <si>
    <t>WATER SUPPLY</t>
  </si>
  <si>
    <t>Providing and fixing G.I. pipes complete with G.I. fittings and clamps, i/c cutting and making good the walls etc.   Internal work - Exposed on wall</t>
  </si>
  <si>
    <t>15 mm dia nominal bore</t>
  </si>
  <si>
    <t>20 mm dia nominal bore</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</si>
  <si>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</si>
  <si>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</si>
  <si>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25 mm dia nominal bore</t>
  </si>
  <si>
    <t>Providing and fixing brass stop cock of approved quality :</t>
  </si>
  <si>
    <t>15 mm nominal bore</t>
  </si>
  <si>
    <t>Providing and fixing gun metal gate valve with C.I. wheel of approved quality (screwed end) :</t>
  </si>
  <si>
    <t>25 mm nominal bore</t>
  </si>
  <si>
    <t>20 mm nominal bore</t>
  </si>
  <si>
    <t>Providing and fixing uplasticised PVC connection pipe with brass unions :</t>
  </si>
  <si>
    <t>45 cm length</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</si>
  <si>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</si>
  <si>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</si>
  <si>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Repainting G.I. pipes and fittings with synthetic enamel white paint with one coat of approved quality :</t>
  </si>
  <si>
    <t>15 mm diameter pipe</t>
  </si>
  <si>
    <t>20 mm diameter pipe</t>
  </si>
  <si>
    <t>Painting G.I. pipes and fittings with two coats of anti-corrosive bitumastic paint of approved quality :</t>
  </si>
  <si>
    <t>25 mm diameter pipe</t>
  </si>
  <si>
    <t>Providing and filling sand of grading zone V or coarser grade, allround the G.I. pipes in external work :</t>
  </si>
  <si>
    <t>Providing and fixing G.I. Union in G.I. pipe including cutting and threading the pipe and making long screws etc. complete (New work)  :</t>
  </si>
  <si>
    <t>Providing and fixing C.P. brass long body bib cock of approved quality conforming to IS standards and weighing not less than 690 gms.</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</si>
  <si>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</si>
  <si>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</si>
  <si>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</si>
  <si>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DRAINAGE</t>
  </si>
  <si>
    <t>Providing, laying and jointing glazed stoneware pipes class SP-1 with stiff mixture of cement mortar in the proportion of 1:1 (1 cement : 1 fine sand) including testing of joints etc. complete :</t>
  </si>
  <si>
    <t>150 mm diameter</t>
  </si>
  <si>
    <t>Providing and laying cement concrete 1:5:10 (1 cement : 5 coarse sand : 10 graded stone aggregate 40 mm nominal size) all-round S.W. pipes including bed concrete as per standard design :</t>
  </si>
  <si>
    <t>150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</si>
  <si>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</si>
  <si>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150 x 100 mm size P type</t>
  </si>
  <si>
    <t>With common burnt clay F.P.S. (non modular) bricks of class designation 7.5</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</si>
  <si>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</si>
  <si>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</si>
  <si>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Extra for depth for manholes :</t>
  </si>
  <si>
    <t>Size 90x80 cm</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</si>
  <si>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</si>
  <si>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</si>
  <si>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</si>
  <si>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</si>
  <si>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</si>
  <si>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</si>
  <si>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</si>
  <si>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</si>
  <si>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</si>
  <si>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t>
  </si>
  <si>
    <t>With stainless steel cover plate minimum 1.25 mm thickness</t>
  </si>
  <si>
    <t>Filling the gap in between aluminium frame &amp; adjacent RCC/ Brick/ Stone work by providing weather silicon sealant over backer rod of approved quality as per architectural drawings and direction of Engineer-in-charge complete.</t>
  </si>
  <si>
    <t>Upto 5mm depth and 5 mm width</t>
  </si>
  <si>
    <t>Providing and fixing stainless steel (SS 304 grade) adjustable friction windows stays of approved quality with necessary stainless steel screws etc. to the side hung windows as per direction of Engineer- in-charge complete.</t>
  </si>
  <si>
    <t>255 X 19 mm</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</si>
  <si>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</si>
  <si>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 in-charge over 20 mm thick layer of cement mortar of mix 1:5 (1 cement :5 coarse sand ) admixed with water proofing compound conforming to IS : 2645 and approved by Engineer- 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 “All above operations to be done in order and as directed and specified by the Engineer-in-Charge :</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</si>
  <si>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</si>
  <si>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</si>
  <si>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"Providing and fixing C.P. grating with or without hole for waste pipe for floor/ nahani trap 100 mm dia. weight not less than 100 grams.</t>
  </si>
  <si>
    <t>"Providing and fixing C.P flange for C.P bib cock/C.P angle stop cock.</t>
  </si>
  <si>
    <t>P/F Bath tub of size 1650x750x460 mm of CERA approved eqiuiavalent make and quality i/c all neccessary arrangements etc. Complete in all respect.</t>
  </si>
  <si>
    <t>per 50kg
cement</t>
  </si>
  <si>
    <t>Cum</t>
  </si>
  <si>
    <t>Each</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</si>
</sst>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horizontal="justify" vertical="top" wrapText="1"/>
      <protection/>
    </xf>
    <xf numFmtId="2" fontId="57" fillId="0" borderId="15" xfId="0" applyNumberFormat="1" applyFont="1" applyFill="1" applyBorder="1" applyAlignment="1">
      <alignment horizontal="justify" vertical="top"/>
    </xf>
    <xf numFmtId="2" fontId="57" fillId="0" borderId="15" xfId="0" applyNumberFormat="1" applyFont="1" applyFill="1" applyBorder="1" applyAlignment="1">
      <alignment horizontal="right" vertical="top"/>
    </xf>
    <xf numFmtId="2" fontId="57" fillId="0" borderId="15" xfId="0" applyNumberFormat="1" applyFont="1" applyFill="1" applyBorder="1" applyAlignment="1">
      <alignment horizontal="center" vertical="top"/>
    </xf>
    <xf numFmtId="0" fontId="5" fillId="0" borderId="0" xfId="56" applyNumberFormat="1" applyFont="1" applyFill="1" applyAlignment="1">
      <alignment vertical="top" wrapText="1"/>
      <protection/>
    </xf>
    <xf numFmtId="0" fontId="4" fillId="0" borderId="0" xfId="56" applyNumberFormat="1" applyFont="1" applyFill="1" applyAlignment="1">
      <alignment vertical="top"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94"/>
  <sheetViews>
    <sheetView showGridLines="0" view="pageBreakPreview" zoomScaleNormal="85" zoomScaleSheetLayoutView="100" zoomScalePageLayoutView="0" workbookViewId="0" topLeftCell="A186">
      <selection activeCell="A191" sqref="A191"/>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3" t="str">
        <f>B2&amp;" BoQ"</f>
        <v>Percentage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4" t="s">
        <v>42</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75" customHeight="1">
      <c r="A5" s="74" t="s">
        <v>71</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75" customHeight="1">
      <c r="A6" s="74" t="s">
        <v>70</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7</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72" customHeight="1">
      <c r="A8" s="11" t="s">
        <v>39</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6" t="s">
        <v>50</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65" t="s">
        <v>72</v>
      </c>
      <c r="C13" s="33"/>
      <c r="D13" s="70"/>
      <c r="E13" s="70"/>
      <c r="F13" s="70"/>
      <c r="G13" s="70"/>
      <c r="H13" s="70"/>
      <c r="I13" s="70"/>
      <c r="J13" s="70"/>
      <c r="K13" s="70"/>
      <c r="L13" s="70"/>
      <c r="M13" s="70"/>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IA13" s="21">
        <v>1</v>
      </c>
      <c r="IB13" s="21" t="s">
        <v>72</v>
      </c>
      <c r="IE13" s="22"/>
      <c r="IF13" s="22"/>
      <c r="IG13" s="22"/>
      <c r="IH13" s="22"/>
      <c r="II13" s="22"/>
    </row>
    <row r="14" spans="1:243" s="21" customFormat="1" ht="31.5">
      <c r="A14" s="57">
        <v>1.01</v>
      </c>
      <c r="B14" s="65" t="s">
        <v>73</v>
      </c>
      <c r="C14" s="33"/>
      <c r="D14" s="70"/>
      <c r="E14" s="70"/>
      <c r="F14" s="70"/>
      <c r="G14" s="70"/>
      <c r="H14" s="70"/>
      <c r="I14" s="70"/>
      <c r="J14" s="70"/>
      <c r="K14" s="70"/>
      <c r="L14" s="70"/>
      <c r="M14" s="70"/>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IA14" s="21">
        <v>1.01</v>
      </c>
      <c r="IB14" s="21" t="s">
        <v>73</v>
      </c>
      <c r="IE14" s="22"/>
      <c r="IF14" s="22"/>
      <c r="IG14" s="22"/>
      <c r="IH14" s="22"/>
      <c r="II14" s="22"/>
    </row>
    <row r="15" spans="1:243" s="21" customFormat="1" ht="34.5" customHeight="1">
      <c r="A15" s="57">
        <v>1.02</v>
      </c>
      <c r="B15" s="65" t="s">
        <v>74</v>
      </c>
      <c r="C15" s="33"/>
      <c r="D15" s="66">
        <v>17</v>
      </c>
      <c r="E15" s="67" t="s">
        <v>46</v>
      </c>
      <c r="F15" s="58">
        <v>178.85</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3040.45</v>
      </c>
      <c r="BB15" s="51">
        <f>BA15+SUM(N15:AZ15)</f>
        <v>3040.45</v>
      </c>
      <c r="BC15" s="56" t="str">
        <f>SpellNumber(L15,BB15)</f>
        <v>INR  Three Thousand  &amp;Forty  and Paise Forty Five Only</v>
      </c>
      <c r="IA15" s="21">
        <v>1.02</v>
      </c>
      <c r="IB15" s="21" t="s">
        <v>74</v>
      </c>
      <c r="ID15" s="21">
        <v>17</v>
      </c>
      <c r="IE15" s="22" t="s">
        <v>46</v>
      </c>
      <c r="IF15" s="22"/>
      <c r="IG15" s="22"/>
      <c r="IH15" s="22"/>
      <c r="II15" s="22"/>
    </row>
    <row r="16" spans="1:243" s="21" customFormat="1" ht="15.75">
      <c r="A16" s="57">
        <v>2</v>
      </c>
      <c r="B16" s="65" t="s">
        <v>75</v>
      </c>
      <c r="C16" s="33"/>
      <c r="D16" s="70"/>
      <c r="E16" s="70"/>
      <c r="F16" s="70"/>
      <c r="G16" s="70"/>
      <c r="H16" s="70"/>
      <c r="I16" s="70"/>
      <c r="J16" s="70"/>
      <c r="K16" s="70"/>
      <c r="L16" s="70"/>
      <c r="M16" s="70"/>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A16" s="21">
        <v>2</v>
      </c>
      <c r="IB16" s="21" t="s">
        <v>75</v>
      </c>
      <c r="IE16" s="22"/>
      <c r="IF16" s="22"/>
      <c r="IG16" s="22"/>
      <c r="IH16" s="22"/>
      <c r="II16" s="22"/>
    </row>
    <row r="17" spans="1:243" s="21" customFormat="1" ht="78.75" customHeight="1">
      <c r="A17" s="57">
        <v>2.01</v>
      </c>
      <c r="B17" s="65" t="s">
        <v>76</v>
      </c>
      <c r="C17" s="33"/>
      <c r="D17" s="70"/>
      <c r="E17" s="70"/>
      <c r="F17" s="70"/>
      <c r="G17" s="70"/>
      <c r="H17" s="70"/>
      <c r="I17" s="70"/>
      <c r="J17" s="70"/>
      <c r="K17" s="70"/>
      <c r="L17" s="70"/>
      <c r="M17" s="70"/>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IA17" s="21">
        <v>2.01</v>
      </c>
      <c r="IB17" s="21" t="s">
        <v>76</v>
      </c>
      <c r="IE17" s="22"/>
      <c r="IF17" s="22"/>
      <c r="IG17" s="22"/>
      <c r="IH17" s="22"/>
      <c r="II17" s="22"/>
    </row>
    <row r="18" spans="1:243" s="21" customFormat="1" ht="30" customHeight="1">
      <c r="A18" s="57">
        <v>2.02</v>
      </c>
      <c r="B18" s="65" t="s">
        <v>77</v>
      </c>
      <c r="C18" s="33"/>
      <c r="D18" s="66">
        <v>23</v>
      </c>
      <c r="E18" s="67" t="s">
        <v>43</v>
      </c>
      <c r="F18" s="58">
        <v>93.82</v>
      </c>
      <c r="G18" s="43"/>
      <c r="H18" s="37"/>
      <c r="I18" s="38" t="s">
        <v>33</v>
      </c>
      <c r="J18" s="39">
        <f>IF(I18="Less(-)",-1,1)</f>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total_amount_ba($B$2,$D$2,D18,F18,J18,K18,M18)</f>
        <v>2157.86</v>
      </c>
      <c r="BB18" s="51">
        <f>BA18+SUM(N18:AZ18)</f>
        <v>2157.86</v>
      </c>
      <c r="BC18" s="56" t="str">
        <f>SpellNumber(L18,BB18)</f>
        <v>INR  Two Thousand One Hundred &amp; Fifty Seven  and Paise Eighty Six Only</v>
      </c>
      <c r="IA18" s="21">
        <v>2.02</v>
      </c>
      <c r="IB18" s="21" t="s">
        <v>77</v>
      </c>
      <c r="ID18" s="21">
        <v>23</v>
      </c>
      <c r="IE18" s="22" t="s">
        <v>43</v>
      </c>
      <c r="IF18" s="22"/>
      <c r="IG18" s="22"/>
      <c r="IH18" s="22"/>
      <c r="II18" s="22"/>
    </row>
    <row r="19" spans="1:243" s="21" customFormat="1" ht="29.25" customHeight="1">
      <c r="A19" s="57">
        <v>2.03</v>
      </c>
      <c r="B19" s="65" t="s">
        <v>78</v>
      </c>
      <c r="C19" s="33"/>
      <c r="D19" s="70"/>
      <c r="E19" s="70"/>
      <c r="F19" s="70"/>
      <c r="G19" s="70"/>
      <c r="H19" s="70"/>
      <c r="I19" s="70"/>
      <c r="J19" s="70"/>
      <c r="K19" s="70"/>
      <c r="L19" s="70"/>
      <c r="M19" s="70"/>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IA19" s="21">
        <v>2.03</v>
      </c>
      <c r="IB19" s="21" t="s">
        <v>78</v>
      </c>
      <c r="IE19" s="22"/>
      <c r="IF19" s="22"/>
      <c r="IG19" s="22"/>
      <c r="IH19" s="22"/>
      <c r="II19" s="22"/>
    </row>
    <row r="20" spans="1:243" s="21" customFormat="1" ht="33" customHeight="1">
      <c r="A20" s="57">
        <v>2.04</v>
      </c>
      <c r="B20" s="65" t="s">
        <v>79</v>
      </c>
      <c r="C20" s="33"/>
      <c r="D20" s="66">
        <v>28</v>
      </c>
      <c r="E20" s="67" t="s">
        <v>46</v>
      </c>
      <c r="F20" s="58">
        <v>251.51</v>
      </c>
      <c r="G20" s="43"/>
      <c r="H20" s="37"/>
      <c r="I20" s="38" t="s">
        <v>33</v>
      </c>
      <c r="J20" s="39">
        <f>IF(I20="Less(-)",-1,1)</f>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total_amount_ba($B$2,$D$2,D20,F20,J20,K20,M20)</f>
        <v>7042.28</v>
      </c>
      <c r="BB20" s="51">
        <f>BA20+SUM(N20:AZ20)</f>
        <v>7042.28</v>
      </c>
      <c r="BC20" s="56" t="str">
        <f>SpellNumber(L20,BB20)</f>
        <v>INR  Seven Thousand  &amp;Forty Two  and Paise Twenty Eight Only</v>
      </c>
      <c r="IA20" s="21">
        <v>2.04</v>
      </c>
      <c r="IB20" s="21" t="s">
        <v>79</v>
      </c>
      <c r="ID20" s="21">
        <v>28</v>
      </c>
      <c r="IE20" s="22" t="s">
        <v>46</v>
      </c>
      <c r="IF20" s="22"/>
      <c r="IG20" s="22"/>
      <c r="IH20" s="22"/>
      <c r="II20" s="22"/>
    </row>
    <row r="21" spans="1:243" s="21" customFormat="1" ht="34.5" customHeight="1">
      <c r="A21" s="57">
        <v>2.05</v>
      </c>
      <c r="B21" s="65" t="s">
        <v>80</v>
      </c>
      <c r="C21" s="33"/>
      <c r="D21" s="70"/>
      <c r="E21" s="70"/>
      <c r="F21" s="70"/>
      <c r="G21" s="70"/>
      <c r="H21" s="70"/>
      <c r="I21" s="70"/>
      <c r="J21" s="70"/>
      <c r="K21" s="70"/>
      <c r="L21" s="70"/>
      <c r="M21" s="70"/>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IA21" s="21">
        <v>2.05</v>
      </c>
      <c r="IB21" s="21" t="s">
        <v>80</v>
      </c>
      <c r="IE21" s="22"/>
      <c r="IF21" s="22"/>
      <c r="IG21" s="22"/>
      <c r="IH21" s="22"/>
      <c r="II21" s="22"/>
    </row>
    <row r="22" spans="1:243" s="21" customFormat="1" ht="18" customHeight="1">
      <c r="A22" s="57">
        <v>2.06</v>
      </c>
      <c r="B22" s="65" t="s">
        <v>77</v>
      </c>
      <c r="C22" s="33"/>
      <c r="D22" s="70"/>
      <c r="E22" s="70"/>
      <c r="F22" s="70"/>
      <c r="G22" s="70"/>
      <c r="H22" s="70"/>
      <c r="I22" s="70"/>
      <c r="J22" s="70"/>
      <c r="K22" s="70"/>
      <c r="L22" s="70"/>
      <c r="M22" s="70"/>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IA22" s="21">
        <v>2.06</v>
      </c>
      <c r="IB22" s="21" t="s">
        <v>77</v>
      </c>
      <c r="IE22" s="22"/>
      <c r="IF22" s="22"/>
      <c r="IG22" s="22"/>
      <c r="IH22" s="22"/>
      <c r="II22" s="22"/>
    </row>
    <row r="23" spans="1:243" s="21" customFormat="1" ht="30.75" customHeight="1">
      <c r="A23" s="57">
        <v>2.07</v>
      </c>
      <c r="B23" s="65" t="s">
        <v>81</v>
      </c>
      <c r="C23" s="33"/>
      <c r="D23" s="66">
        <v>12</v>
      </c>
      <c r="E23" s="67" t="s">
        <v>44</v>
      </c>
      <c r="F23" s="58">
        <v>365.94</v>
      </c>
      <c r="G23" s="43"/>
      <c r="H23" s="37"/>
      <c r="I23" s="38" t="s">
        <v>33</v>
      </c>
      <c r="J23" s="39">
        <f>IF(I23="Less(-)",-1,1)</f>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total_amount_ba($B$2,$D$2,D23,F23,J23,K23,M23)</f>
        <v>4391.28</v>
      </c>
      <c r="BB23" s="51">
        <f>BA23+SUM(N23:AZ23)</f>
        <v>4391.28</v>
      </c>
      <c r="BC23" s="56" t="str">
        <f>SpellNumber(L23,BB23)</f>
        <v>INR  Four Thousand Three Hundred &amp; Ninety One  and Paise Twenty Eight Only</v>
      </c>
      <c r="IA23" s="21">
        <v>2.07</v>
      </c>
      <c r="IB23" s="21" t="s">
        <v>81</v>
      </c>
      <c r="ID23" s="21">
        <v>12</v>
      </c>
      <c r="IE23" s="22" t="s">
        <v>44</v>
      </c>
      <c r="IF23" s="22"/>
      <c r="IG23" s="22"/>
      <c r="IH23" s="22"/>
      <c r="II23" s="22"/>
    </row>
    <row r="24" spans="1:243" s="21" customFormat="1" ht="96" customHeight="1">
      <c r="A24" s="57">
        <v>2.08</v>
      </c>
      <c r="B24" s="65" t="s">
        <v>82</v>
      </c>
      <c r="C24" s="33"/>
      <c r="D24" s="66">
        <v>10</v>
      </c>
      <c r="E24" s="67" t="s">
        <v>46</v>
      </c>
      <c r="F24" s="58">
        <v>222.67</v>
      </c>
      <c r="G24" s="43"/>
      <c r="H24" s="37"/>
      <c r="I24" s="38" t="s">
        <v>33</v>
      </c>
      <c r="J24" s="39">
        <f aca="true" t="shared" si="0" ref="J24:J86">IF(I24="Less(-)",-1,1)</f>
        <v>1</v>
      </c>
      <c r="K24" s="37" t="s">
        <v>34</v>
      </c>
      <c r="L24" s="37" t="s">
        <v>4</v>
      </c>
      <c r="M24" s="40"/>
      <c r="N24" s="49"/>
      <c r="O24" s="49"/>
      <c r="P24" s="50"/>
      <c r="Q24" s="49"/>
      <c r="R24" s="49"/>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2">
        <f aca="true" t="shared" si="1" ref="BA24:BA86">total_amount_ba($B$2,$D$2,D24,F24,J24,K24,M24)</f>
        <v>2226.7</v>
      </c>
      <c r="BB24" s="51">
        <f aca="true" t="shared" si="2" ref="BB24:BB86">BA24+SUM(N24:AZ24)</f>
        <v>2226.7</v>
      </c>
      <c r="BC24" s="56" t="str">
        <f aca="true" t="shared" si="3" ref="BC24:BC86">SpellNumber(L24,BB24)</f>
        <v>INR  Two Thousand Two Hundred &amp; Twenty Six  and Paise Seventy Only</v>
      </c>
      <c r="IA24" s="21">
        <v>2.08</v>
      </c>
      <c r="IB24" s="21" t="s">
        <v>82</v>
      </c>
      <c r="ID24" s="21">
        <v>10</v>
      </c>
      <c r="IE24" s="22" t="s">
        <v>46</v>
      </c>
      <c r="IF24" s="22"/>
      <c r="IG24" s="22"/>
      <c r="IH24" s="22"/>
      <c r="II24" s="22"/>
    </row>
    <row r="25" spans="1:243" s="21" customFormat="1" ht="31.5" customHeight="1">
      <c r="A25" s="57">
        <v>2.09</v>
      </c>
      <c r="B25" s="65" t="s">
        <v>83</v>
      </c>
      <c r="C25" s="33"/>
      <c r="D25" s="66">
        <v>12</v>
      </c>
      <c r="E25" s="67" t="s">
        <v>46</v>
      </c>
      <c r="F25" s="58">
        <v>1894.96</v>
      </c>
      <c r="G25" s="43"/>
      <c r="H25" s="37"/>
      <c r="I25" s="38" t="s">
        <v>33</v>
      </c>
      <c r="J25" s="39">
        <f t="shared" si="0"/>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 t="shared" si="1"/>
        <v>22739.52</v>
      </c>
      <c r="BB25" s="51">
        <f t="shared" si="2"/>
        <v>22739.52</v>
      </c>
      <c r="BC25" s="56" t="str">
        <f t="shared" si="3"/>
        <v>INR  Twenty Two Thousand Seven Hundred &amp; Thirty Nine  and Paise Fifty Two Only</v>
      </c>
      <c r="IA25" s="21">
        <v>2.09</v>
      </c>
      <c r="IB25" s="21" t="s">
        <v>83</v>
      </c>
      <c r="ID25" s="21">
        <v>12</v>
      </c>
      <c r="IE25" s="22" t="s">
        <v>46</v>
      </c>
      <c r="IF25" s="22"/>
      <c r="IG25" s="22"/>
      <c r="IH25" s="22"/>
      <c r="II25" s="22"/>
    </row>
    <row r="26" spans="1:243" s="21" customFormat="1" ht="19.5" customHeight="1">
      <c r="A26" s="57">
        <v>3</v>
      </c>
      <c r="B26" s="65" t="s">
        <v>84</v>
      </c>
      <c r="C26" s="33"/>
      <c r="D26" s="70"/>
      <c r="E26" s="70"/>
      <c r="F26" s="70"/>
      <c r="G26" s="70"/>
      <c r="H26" s="70"/>
      <c r="I26" s="70"/>
      <c r="J26" s="70"/>
      <c r="K26" s="70"/>
      <c r="L26" s="70"/>
      <c r="M26" s="70"/>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IA26" s="21">
        <v>3</v>
      </c>
      <c r="IB26" s="21" t="s">
        <v>84</v>
      </c>
      <c r="IE26" s="22"/>
      <c r="IF26" s="22"/>
      <c r="IG26" s="22"/>
      <c r="IH26" s="22"/>
      <c r="II26" s="22"/>
    </row>
    <row r="27" spans="1:243" s="21" customFormat="1" ht="31.5" customHeight="1">
      <c r="A27" s="57">
        <v>3.01</v>
      </c>
      <c r="B27" s="65" t="s">
        <v>85</v>
      </c>
      <c r="C27" s="33"/>
      <c r="D27" s="66">
        <v>9.5</v>
      </c>
      <c r="E27" s="67" t="s">
        <v>43</v>
      </c>
      <c r="F27" s="58">
        <v>325.16</v>
      </c>
      <c r="G27" s="43"/>
      <c r="H27" s="37"/>
      <c r="I27" s="38" t="s">
        <v>33</v>
      </c>
      <c r="J27" s="39">
        <f t="shared" si="0"/>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 t="shared" si="1"/>
        <v>3089.02</v>
      </c>
      <c r="BB27" s="51">
        <f t="shared" si="2"/>
        <v>3089.02</v>
      </c>
      <c r="BC27" s="56" t="str">
        <f t="shared" si="3"/>
        <v>INR  Three Thousand  &amp;Eighty Nine  and Paise Two Only</v>
      </c>
      <c r="IA27" s="21">
        <v>3.01</v>
      </c>
      <c r="IB27" s="21" t="s">
        <v>85</v>
      </c>
      <c r="ID27" s="21">
        <v>9.5</v>
      </c>
      <c r="IE27" s="22" t="s">
        <v>43</v>
      </c>
      <c r="IF27" s="22"/>
      <c r="IG27" s="22"/>
      <c r="IH27" s="22"/>
      <c r="II27" s="22"/>
    </row>
    <row r="28" spans="1:243" s="21" customFormat="1" ht="63" customHeight="1">
      <c r="A28" s="57">
        <v>3.02</v>
      </c>
      <c r="B28" s="65" t="s">
        <v>86</v>
      </c>
      <c r="C28" s="33"/>
      <c r="D28" s="66">
        <v>16</v>
      </c>
      <c r="E28" s="67" t="s">
        <v>216</v>
      </c>
      <c r="F28" s="58">
        <v>50.11</v>
      </c>
      <c r="G28" s="43"/>
      <c r="H28" s="37"/>
      <c r="I28" s="38" t="s">
        <v>33</v>
      </c>
      <c r="J28" s="39">
        <f t="shared" si="0"/>
        <v>1</v>
      </c>
      <c r="K28" s="37" t="s">
        <v>34</v>
      </c>
      <c r="L28" s="37" t="s">
        <v>4</v>
      </c>
      <c r="M28" s="40"/>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 t="shared" si="1"/>
        <v>801.76</v>
      </c>
      <c r="BB28" s="51">
        <f t="shared" si="2"/>
        <v>801.76</v>
      </c>
      <c r="BC28" s="56" t="str">
        <f t="shared" si="3"/>
        <v>INR  Eight Hundred &amp; One  and Paise Seventy Six Only</v>
      </c>
      <c r="IA28" s="21">
        <v>3.02</v>
      </c>
      <c r="IB28" s="21" t="s">
        <v>86</v>
      </c>
      <c r="ID28" s="21">
        <v>16</v>
      </c>
      <c r="IE28" s="68" t="s">
        <v>216</v>
      </c>
      <c r="IF28" s="22"/>
      <c r="IG28" s="22"/>
      <c r="IH28" s="22"/>
      <c r="II28" s="22"/>
    </row>
    <row r="29" spans="1:243" s="21" customFormat="1" ht="31.5" customHeight="1">
      <c r="A29" s="59">
        <v>3.03</v>
      </c>
      <c r="B29" s="65" t="s">
        <v>87</v>
      </c>
      <c r="C29" s="33"/>
      <c r="D29" s="66">
        <v>9.5</v>
      </c>
      <c r="E29" s="67" t="s">
        <v>43</v>
      </c>
      <c r="F29" s="58">
        <v>99.82</v>
      </c>
      <c r="G29" s="43"/>
      <c r="H29" s="37"/>
      <c r="I29" s="38" t="s">
        <v>33</v>
      </c>
      <c r="J29" s="39">
        <f t="shared" si="0"/>
        <v>1</v>
      </c>
      <c r="K29" s="37" t="s">
        <v>34</v>
      </c>
      <c r="L29" s="37" t="s">
        <v>4</v>
      </c>
      <c r="M29" s="40"/>
      <c r="N29" s="49"/>
      <c r="O29" s="49"/>
      <c r="P29" s="50"/>
      <c r="Q29" s="49"/>
      <c r="R29" s="49"/>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2">
        <f t="shared" si="1"/>
        <v>948.29</v>
      </c>
      <c r="BB29" s="51">
        <f t="shared" si="2"/>
        <v>948.29</v>
      </c>
      <c r="BC29" s="56" t="str">
        <f t="shared" si="3"/>
        <v>INR  Nine Hundred &amp; Forty Eight  and Paise Twenty Nine Only</v>
      </c>
      <c r="IA29" s="21">
        <v>3.03</v>
      </c>
      <c r="IB29" s="21" t="s">
        <v>87</v>
      </c>
      <c r="ID29" s="21">
        <v>9.5</v>
      </c>
      <c r="IE29" s="22" t="s">
        <v>43</v>
      </c>
      <c r="IF29" s="22"/>
      <c r="IG29" s="22"/>
      <c r="IH29" s="22"/>
      <c r="II29" s="22"/>
    </row>
    <row r="30" spans="1:243" s="21" customFormat="1" ht="31.5" customHeight="1">
      <c r="A30" s="57">
        <v>4</v>
      </c>
      <c r="B30" s="65" t="s">
        <v>88</v>
      </c>
      <c r="C30" s="33"/>
      <c r="D30" s="70"/>
      <c r="E30" s="70"/>
      <c r="F30" s="70"/>
      <c r="G30" s="70"/>
      <c r="H30" s="70"/>
      <c r="I30" s="70"/>
      <c r="J30" s="70"/>
      <c r="K30" s="70"/>
      <c r="L30" s="70"/>
      <c r="M30" s="70"/>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IA30" s="21">
        <v>4</v>
      </c>
      <c r="IB30" s="21" t="s">
        <v>88</v>
      </c>
      <c r="IE30" s="22"/>
      <c r="IF30" s="22"/>
      <c r="IG30" s="22"/>
      <c r="IH30" s="22"/>
      <c r="II30" s="22"/>
    </row>
    <row r="31" spans="1:243" s="21" customFormat="1" ht="31.5" customHeight="1">
      <c r="A31" s="57">
        <v>4.01</v>
      </c>
      <c r="B31" s="65" t="s">
        <v>89</v>
      </c>
      <c r="C31" s="33"/>
      <c r="D31" s="66">
        <v>19</v>
      </c>
      <c r="E31" s="67" t="s">
        <v>46</v>
      </c>
      <c r="F31" s="58">
        <v>9398.77</v>
      </c>
      <c r="G31" s="43"/>
      <c r="H31" s="37"/>
      <c r="I31" s="38" t="s">
        <v>33</v>
      </c>
      <c r="J31" s="39">
        <f t="shared" si="0"/>
        <v>1</v>
      </c>
      <c r="K31" s="37" t="s">
        <v>34</v>
      </c>
      <c r="L31" s="37" t="s">
        <v>4</v>
      </c>
      <c r="M31" s="40"/>
      <c r="N31" s="49"/>
      <c r="O31" s="49"/>
      <c r="P31" s="50"/>
      <c r="Q31" s="49"/>
      <c r="R31" s="49"/>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2">
        <f t="shared" si="1"/>
        <v>178576.63</v>
      </c>
      <c r="BB31" s="51">
        <f t="shared" si="2"/>
        <v>178576.63</v>
      </c>
      <c r="BC31" s="56" t="str">
        <f t="shared" si="3"/>
        <v>INR  One Lakh Seventy Eight Thousand Five Hundred &amp; Seventy Six  and Paise Sixty Three Only</v>
      </c>
      <c r="IA31" s="21">
        <v>4.01</v>
      </c>
      <c r="IB31" s="21" t="s">
        <v>89</v>
      </c>
      <c r="ID31" s="21">
        <v>19</v>
      </c>
      <c r="IE31" s="22" t="s">
        <v>46</v>
      </c>
      <c r="IF31" s="22"/>
      <c r="IG31" s="22"/>
      <c r="IH31" s="22"/>
      <c r="II31" s="22"/>
    </row>
    <row r="32" spans="1:243" s="21" customFormat="1" ht="31.5" customHeight="1">
      <c r="A32" s="57">
        <v>4.02</v>
      </c>
      <c r="B32" s="65" t="s">
        <v>90</v>
      </c>
      <c r="C32" s="33"/>
      <c r="D32" s="70"/>
      <c r="E32" s="70"/>
      <c r="F32" s="70"/>
      <c r="G32" s="70"/>
      <c r="H32" s="70"/>
      <c r="I32" s="70"/>
      <c r="J32" s="70"/>
      <c r="K32" s="70"/>
      <c r="L32" s="70"/>
      <c r="M32" s="70"/>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IA32" s="21">
        <v>4.02</v>
      </c>
      <c r="IB32" s="21" t="s">
        <v>90</v>
      </c>
      <c r="IE32" s="22"/>
      <c r="IF32" s="22"/>
      <c r="IG32" s="22"/>
      <c r="IH32" s="22"/>
      <c r="II32" s="22"/>
    </row>
    <row r="33" spans="1:243" s="21" customFormat="1" ht="32.25" customHeight="1">
      <c r="A33" s="57">
        <v>4.03</v>
      </c>
      <c r="B33" s="65" t="s">
        <v>58</v>
      </c>
      <c r="C33" s="33"/>
      <c r="D33" s="66">
        <v>81</v>
      </c>
      <c r="E33" s="67" t="s">
        <v>43</v>
      </c>
      <c r="F33" s="58">
        <v>672.12</v>
      </c>
      <c r="G33" s="43"/>
      <c r="H33" s="37"/>
      <c r="I33" s="38" t="s">
        <v>33</v>
      </c>
      <c r="J33" s="39">
        <f t="shared" si="0"/>
        <v>1</v>
      </c>
      <c r="K33" s="37" t="s">
        <v>34</v>
      </c>
      <c r="L33" s="37" t="s">
        <v>4</v>
      </c>
      <c r="M33" s="40"/>
      <c r="N33" s="49"/>
      <c r="O33" s="49"/>
      <c r="P33" s="50"/>
      <c r="Q33" s="49"/>
      <c r="R33" s="49"/>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2">
        <f t="shared" si="1"/>
        <v>54441.72</v>
      </c>
      <c r="BB33" s="51">
        <f t="shared" si="2"/>
        <v>54441.72</v>
      </c>
      <c r="BC33" s="56" t="str">
        <f t="shared" si="3"/>
        <v>INR  Fifty Four Thousand Four Hundred &amp; Forty One  and Paise Seventy Two Only</v>
      </c>
      <c r="IA33" s="21">
        <v>4.03</v>
      </c>
      <c r="IB33" s="21" t="s">
        <v>58</v>
      </c>
      <c r="ID33" s="21">
        <v>81</v>
      </c>
      <c r="IE33" s="22" t="s">
        <v>43</v>
      </c>
      <c r="IF33" s="22"/>
      <c r="IG33" s="22"/>
      <c r="IH33" s="22"/>
      <c r="II33" s="22"/>
    </row>
    <row r="34" spans="1:243" s="21" customFormat="1" ht="31.5" customHeight="1">
      <c r="A34" s="57">
        <v>4.04</v>
      </c>
      <c r="B34" s="65" t="s">
        <v>91</v>
      </c>
      <c r="C34" s="33"/>
      <c r="D34" s="66">
        <v>9</v>
      </c>
      <c r="E34" s="67" t="s">
        <v>43</v>
      </c>
      <c r="F34" s="58">
        <v>672.12</v>
      </c>
      <c r="G34" s="43"/>
      <c r="H34" s="37"/>
      <c r="I34" s="38" t="s">
        <v>33</v>
      </c>
      <c r="J34" s="39">
        <f t="shared" si="0"/>
        <v>1</v>
      </c>
      <c r="K34" s="37" t="s">
        <v>34</v>
      </c>
      <c r="L34" s="37" t="s">
        <v>4</v>
      </c>
      <c r="M34" s="40"/>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 t="shared" si="1"/>
        <v>6049.08</v>
      </c>
      <c r="BB34" s="51">
        <f t="shared" si="2"/>
        <v>6049.08</v>
      </c>
      <c r="BC34" s="56" t="str">
        <f t="shared" si="3"/>
        <v>INR  Six Thousand  &amp;Forty Nine  and Paise Eight Only</v>
      </c>
      <c r="IA34" s="21">
        <v>4.04</v>
      </c>
      <c r="IB34" s="21" t="s">
        <v>91</v>
      </c>
      <c r="ID34" s="21">
        <v>9</v>
      </c>
      <c r="IE34" s="22" t="s">
        <v>43</v>
      </c>
      <c r="IF34" s="22"/>
      <c r="IG34" s="22"/>
      <c r="IH34" s="22"/>
      <c r="II34" s="22"/>
    </row>
    <row r="35" spans="1:243" s="21" customFormat="1" ht="31.5" customHeight="1">
      <c r="A35" s="57">
        <v>4.05</v>
      </c>
      <c r="B35" s="65" t="s">
        <v>92</v>
      </c>
      <c r="C35" s="33"/>
      <c r="D35" s="66">
        <v>46</v>
      </c>
      <c r="E35" s="67" t="s">
        <v>43</v>
      </c>
      <c r="F35" s="58">
        <v>533.41</v>
      </c>
      <c r="G35" s="43"/>
      <c r="H35" s="37"/>
      <c r="I35" s="38" t="s">
        <v>33</v>
      </c>
      <c r="J35" s="39">
        <f t="shared" si="0"/>
        <v>1</v>
      </c>
      <c r="K35" s="37" t="s">
        <v>34</v>
      </c>
      <c r="L35" s="37" t="s">
        <v>4</v>
      </c>
      <c r="M35" s="40"/>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 t="shared" si="1"/>
        <v>24536.86</v>
      </c>
      <c r="BB35" s="51">
        <f t="shared" si="2"/>
        <v>24536.86</v>
      </c>
      <c r="BC35" s="56" t="str">
        <f t="shared" si="3"/>
        <v>INR  Twenty Four Thousand Five Hundred &amp; Thirty Six  and Paise Eighty Six Only</v>
      </c>
      <c r="IA35" s="21">
        <v>4.05</v>
      </c>
      <c r="IB35" s="21" t="s">
        <v>92</v>
      </c>
      <c r="ID35" s="21">
        <v>46</v>
      </c>
      <c r="IE35" s="22" t="s">
        <v>43</v>
      </c>
      <c r="IF35" s="22"/>
      <c r="IG35" s="22"/>
      <c r="IH35" s="22"/>
      <c r="II35" s="22"/>
    </row>
    <row r="36" spans="1:243" s="21" customFormat="1" ht="31.5">
      <c r="A36" s="57">
        <v>4.06</v>
      </c>
      <c r="B36" s="65" t="s">
        <v>93</v>
      </c>
      <c r="C36" s="33"/>
      <c r="D36" s="70"/>
      <c r="E36" s="70"/>
      <c r="F36" s="70"/>
      <c r="G36" s="70"/>
      <c r="H36" s="70"/>
      <c r="I36" s="70"/>
      <c r="J36" s="70"/>
      <c r="K36" s="70"/>
      <c r="L36" s="70"/>
      <c r="M36" s="70"/>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IA36" s="21">
        <v>4.06</v>
      </c>
      <c r="IB36" s="21" t="s">
        <v>93</v>
      </c>
      <c r="IE36" s="22"/>
      <c r="IF36" s="22"/>
      <c r="IG36" s="22"/>
      <c r="IH36" s="22"/>
      <c r="II36" s="22"/>
    </row>
    <row r="37" spans="1:243" s="21" customFormat="1" ht="31.5" customHeight="1">
      <c r="A37" s="57">
        <v>4.07</v>
      </c>
      <c r="B37" s="65" t="s">
        <v>59</v>
      </c>
      <c r="C37" s="33"/>
      <c r="D37" s="66">
        <v>35</v>
      </c>
      <c r="E37" s="67" t="s">
        <v>44</v>
      </c>
      <c r="F37" s="58">
        <v>159.49</v>
      </c>
      <c r="G37" s="43"/>
      <c r="H37" s="37"/>
      <c r="I37" s="38" t="s">
        <v>33</v>
      </c>
      <c r="J37" s="39">
        <f t="shared" si="0"/>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 t="shared" si="1"/>
        <v>5582.15</v>
      </c>
      <c r="BB37" s="51">
        <f t="shared" si="2"/>
        <v>5582.15</v>
      </c>
      <c r="BC37" s="56" t="str">
        <f t="shared" si="3"/>
        <v>INR  Five Thousand Five Hundred &amp; Eighty Two  and Paise Fifteen Only</v>
      </c>
      <c r="IA37" s="21">
        <v>4.07</v>
      </c>
      <c r="IB37" s="21" t="s">
        <v>59</v>
      </c>
      <c r="ID37" s="21">
        <v>35</v>
      </c>
      <c r="IE37" s="22" t="s">
        <v>44</v>
      </c>
      <c r="IF37" s="22"/>
      <c r="IG37" s="22"/>
      <c r="IH37" s="22"/>
      <c r="II37" s="22"/>
    </row>
    <row r="38" spans="1:243" s="21" customFormat="1" ht="31.5" customHeight="1">
      <c r="A38" s="57">
        <v>4.08</v>
      </c>
      <c r="B38" s="65" t="s">
        <v>94</v>
      </c>
      <c r="C38" s="33"/>
      <c r="D38" s="70"/>
      <c r="E38" s="70"/>
      <c r="F38" s="70"/>
      <c r="G38" s="70"/>
      <c r="H38" s="70"/>
      <c r="I38" s="70"/>
      <c r="J38" s="70"/>
      <c r="K38" s="70"/>
      <c r="L38" s="70"/>
      <c r="M38" s="70"/>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IA38" s="21">
        <v>4.08</v>
      </c>
      <c r="IB38" s="21" t="s">
        <v>94</v>
      </c>
      <c r="IE38" s="22"/>
      <c r="IF38" s="22"/>
      <c r="IG38" s="22"/>
      <c r="IH38" s="22"/>
      <c r="II38" s="22"/>
    </row>
    <row r="39" spans="1:243" s="21" customFormat="1" ht="31.5" customHeight="1">
      <c r="A39" s="57">
        <v>4.09</v>
      </c>
      <c r="B39" s="65" t="s">
        <v>52</v>
      </c>
      <c r="C39" s="33"/>
      <c r="D39" s="66">
        <v>2300</v>
      </c>
      <c r="E39" s="67" t="s">
        <v>56</v>
      </c>
      <c r="F39" s="58">
        <v>78.61</v>
      </c>
      <c r="G39" s="43"/>
      <c r="H39" s="37"/>
      <c r="I39" s="38" t="s">
        <v>33</v>
      </c>
      <c r="J39" s="39">
        <f t="shared" si="0"/>
        <v>1</v>
      </c>
      <c r="K39" s="37" t="s">
        <v>34</v>
      </c>
      <c r="L39" s="37" t="s">
        <v>4</v>
      </c>
      <c r="M39" s="40"/>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2">
        <f t="shared" si="1"/>
        <v>180803</v>
      </c>
      <c r="BB39" s="51">
        <f t="shared" si="2"/>
        <v>180803</v>
      </c>
      <c r="BC39" s="56" t="str">
        <f t="shared" si="3"/>
        <v>INR  One Lakh Eighty Thousand Eight Hundred &amp; Three  Only</v>
      </c>
      <c r="IA39" s="21">
        <v>4.09</v>
      </c>
      <c r="IB39" s="21" t="s">
        <v>52</v>
      </c>
      <c r="ID39" s="21">
        <v>2300</v>
      </c>
      <c r="IE39" s="22" t="s">
        <v>56</v>
      </c>
      <c r="IF39" s="22"/>
      <c r="IG39" s="22"/>
      <c r="IH39" s="22"/>
      <c r="II39" s="22"/>
    </row>
    <row r="40" spans="1:243" s="21" customFormat="1" ht="31.5" customHeight="1">
      <c r="A40" s="59">
        <v>4.1</v>
      </c>
      <c r="B40" s="65" t="s">
        <v>95</v>
      </c>
      <c r="C40" s="33"/>
      <c r="D40" s="70"/>
      <c r="E40" s="70"/>
      <c r="F40" s="70"/>
      <c r="G40" s="70"/>
      <c r="H40" s="70"/>
      <c r="I40" s="70"/>
      <c r="J40" s="70"/>
      <c r="K40" s="70"/>
      <c r="L40" s="70"/>
      <c r="M40" s="70"/>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IA40" s="21">
        <v>4.1</v>
      </c>
      <c r="IB40" s="21" t="s">
        <v>95</v>
      </c>
      <c r="IE40" s="22"/>
      <c r="IF40" s="22"/>
      <c r="IG40" s="22"/>
      <c r="IH40" s="22"/>
      <c r="II40" s="22"/>
    </row>
    <row r="41" spans="1:243" s="21" customFormat="1" ht="18" customHeight="1">
      <c r="A41" s="57">
        <v>4.11</v>
      </c>
      <c r="B41" s="65" t="s">
        <v>96</v>
      </c>
      <c r="C41" s="33"/>
      <c r="D41" s="70"/>
      <c r="E41" s="70"/>
      <c r="F41" s="70"/>
      <c r="G41" s="70"/>
      <c r="H41" s="70"/>
      <c r="I41" s="70"/>
      <c r="J41" s="70"/>
      <c r="K41" s="70"/>
      <c r="L41" s="70"/>
      <c r="M41" s="70"/>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IA41" s="21">
        <v>4.11</v>
      </c>
      <c r="IB41" s="21" t="s">
        <v>96</v>
      </c>
      <c r="IE41" s="22"/>
      <c r="IF41" s="22"/>
      <c r="IG41" s="22"/>
      <c r="IH41" s="22"/>
      <c r="II41" s="22"/>
    </row>
    <row r="42" spans="1:243" s="21" customFormat="1" ht="31.5" customHeight="1">
      <c r="A42" s="57">
        <v>4.12</v>
      </c>
      <c r="B42" s="65" t="s">
        <v>97</v>
      </c>
      <c r="C42" s="33"/>
      <c r="D42" s="66">
        <v>65</v>
      </c>
      <c r="E42" s="67" t="s">
        <v>44</v>
      </c>
      <c r="F42" s="58">
        <v>600.7</v>
      </c>
      <c r="G42" s="43"/>
      <c r="H42" s="37"/>
      <c r="I42" s="38" t="s">
        <v>33</v>
      </c>
      <c r="J42" s="39">
        <f t="shared" si="0"/>
        <v>1</v>
      </c>
      <c r="K42" s="37" t="s">
        <v>34</v>
      </c>
      <c r="L42" s="37" t="s">
        <v>4</v>
      </c>
      <c r="M42" s="40"/>
      <c r="N42" s="49"/>
      <c r="O42" s="49"/>
      <c r="P42" s="50"/>
      <c r="Q42" s="49"/>
      <c r="R42" s="49"/>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2">
        <f t="shared" si="1"/>
        <v>39045.5</v>
      </c>
      <c r="BB42" s="51">
        <f t="shared" si="2"/>
        <v>39045.5</v>
      </c>
      <c r="BC42" s="56" t="str">
        <f t="shared" si="3"/>
        <v>INR  Thirty Nine Thousand  &amp;Forty Five  and Paise Fifty Only</v>
      </c>
      <c r="IA42" s="21">
        <v>4.12</v>
      </c>
      <c r="IB42" s="21" t="s">
        <v>97</v>
      </c>
      <c r="ID42" s="21">
        <v>65</v>
      </c>
      <c r="IE42" s="22" t="s">
        <v>44</v>
      </c>
      <c r="IF42" s="22"/>
      <c r="IG42" s="22"/>
      <c r="IH42" s="22"/>
      <c r="II42" s="22"/>
    </row>
    <row r="43" spans="1:243" s="21" customFormat="1" ht="18.75" customHeight="1">
      <c r="A43" s="57">
        <v>5</v>
      </c>
      <c r="B43" s="65" t="s">
        <v>98</v>
      </c>
      <c r="C43" s="33"/>
      <c r="D43" s="70"/>
      <c r="E43" s="70"/>
      <c r="F43" s="70"/>
      <c r="G43" s="70"/>
      <c r="H43" s="70"/>
      <c r="I43" s="70"/>
      <c r="J43" s="70"/>
      <c r="K43" s="70"/>
      <c r="L43" s="70"/>
      <c r="M43" s="70"/>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IA43" s="21">
        <v>5</v>
      </c>
      <c r="IB43" s="21" t="s">
        <v>98</v>
      </c>
      <c r="IE43" s="22"/>
      <c r="IF43" s="22"/>
      <c r="IG43" s="22"/>
      <c r="IH43" s="22"/>
      <c r="II43" s="22"/>
    </row>
    <row r="44" spans="1:243" s="21" customFormat="1" ht="63">
      <c r="A44" s="57">
        <v>5.01</v>
      </c>
      <c r="B44" s="65" t="s">
        <v>99</v>
      </c>
      <c r="C44" s="33"/>
      <c r="D44" s="70"/>
      <c r="E44" s="70"/>
      <c r="F44" s="70"/>
      <c r="G44" s="70"/>
      <c r="H44" s="70"/>
      <c r="I44" s="70"/>
      <c r="J44" s="70"/>
      <c r="K44" s="70"/>
      <c r="L44" s="70"/>
      <c r="M44" s="70"/>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IA44" s="21">
        <v>5.01</v>
      </c>
      <c r="IB44" s="21" t="s">
        <v>99</v>
      </c>
      <c r="IE44" s="22"/>
      <c r="IF44" s="22"/>
      <c r="IG44" s="22"/>
      <c r="IH44" s="22"/>
      <c r="II44" s="22"/>
    </row>
    <row r="45" spans="1:243" s="21" customFormat="1" ht="31.5" customHeight="1">
      <c r="A45" s="57">
        <v>5.02</v>
      </c>
      <c r="B45" s="65" t="s">
        <v>60</v>
      </c>
      <c r="C45" s="33"/>
      <c r="D45" s="66">
        <v>14.5</v>
      </c>
      <c r="E45" s="67" t="s">
        <v>46</v>
      </c>
      <c r="F45" s="58">
        <v>5838.01</v>
      </c>
      <c r="G45" s="43"/>
      <c r="H45" s="37"/>
      <c r="I45" s="38" t="s">
        <v>33</v>
      </c>
      <c r="J45" s="39">
        <f t="shared" si="0"/>
        <v>1</v>
      </c>
      <c r="K45" s="37" t="s">
        <v>34</v>
      </c>
      <c r="L45" s="37" t="s">
        <v>4</v>
      </c>
      <c r="M45" s="40"/>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2">
        <f t="shared" si="1"/>
        <v>84651.15</v>
      </c>
      <c r="BB45" s="51">
        <f t="shared" si="2"/>
        <v>84651.15</v>
      </c>
      <c r="BC45" s="56" t="str">
        <f t="shared" si="3"/>
        <v>INR  Eighty Four Thousand Six Hundred &amp; Fifty One  and Paise Fifteen Only</v>
      </c>
      <c r="IA45" s="21">
        <v>5.02</v>
      </c>
      <c r="IB45" s="21" t="s">
        <v>60</v>
      </c>
      <c r="ID45" s="21">
        <v>14.5</v>
      </c>
      <c r="IE45" s="22" t="s">
        <v>46</v>
      </c>
      <c r="IF45" s="22"/>
      <c r="IG45" s="22"/>
      <c r="IH45" s="22"/>
      <c r="II45" s="22"/>
    </row>
    <row r="46" spans="1:243" s="21" customFormat="1" ht="78.75">
      <c r="A46" s="57">
        <v>5.03</v>
      </c>
      <c r="B46" s="65" t="s">
        <v>100</v>
      </c>
      <c r="C46" s="33"/>
      <c r="D46" s="70"/>
      <c r="E46" s="70"/>
      <c r="F46" s="70"/>
      <c r="G46" s="70"/>
      <c r="H46" s="70"/>
      <c r="I46" s="70"/>
      <c r="J46" s="70"/>
      <c r="K46" s="70"/>
      <c r="L46" s="70"/>
      <c r="M46" s="70"/>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IA46" s="21">
        <v>5.03</v>
      </c>
      <c r="IB46" s="21" t="s">
        <v>100</v>
      </c>
      <c r="IE46" s="22"/>
      <c r="IF46" s="22"/>
      <c r="IG46" s="22"/>
      <c r="IH46" s="22"/>
      <c r="II46" s="22"/>
    </row>
    <row r="47" spans="1:243" s="21" customFormat="1" ht="30" customHeight="1">
      <c r="A47" s="57">
        <v>5.04</v>
      </c>
      <c r="B47" s="65" t="s">
        <v>60</v>
      </c>
      <c r="C47" s="33"/>
      <c r="D47" s="66">
        <v>29</v>
      </c>
      <c r="E47" s="67" t="s">
        <v>46</v>
      </c>
      <c r="F47" s="58">
        <v>7267.3</v>
      </c>
      <c r="G47" s="43"/>
      <c r="H47" s="37"/>
      <c r="I47" s="38" t="s">
        <v>33</v>
      </c>
      <c r="J47" s="39">
        <f t="shared" si="0"/>
        <v>1</v>
      </c>
      <c r="K47" s="37" t="s">
        <v>34</v>
      </c>
      <c r="L47" s="37" t="s">
        <v>4</v>
      </c>
      <c r="M47" s="40"/>
      <c r="N47" s="49"/>
      <c r="O47" s="49"/>
      <c r="P47" s="50"/>
      <c r="Q47" s="49"/>
      <c r="R47" s="49"/>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2">
        <f t="shared" si="1"/>
        <v>210751.7</v>
      </c>
      <c r="BB47" s="51">
        <f t="shared" si="2"/>
        <v>210751.7</v>
      </c>
      <c r="BC47" s="56" t="str">
        <f t="shared" si="3"/>
        <v>INR  Two Lakh Ten Thousand Seven Hundred &amp; Fifty One  and Paise Seventy Only</v>
      </c>
      <c r="IA47" s="21">
        <v>5.04</v>
      </c>
      <c r="IB47" s="21" t="s">
        <v>60</v>
      </c>
      <c r="ID47" s="21">
        <v>29</v>
      </c>
      <c r="IE47" s="22" t="s">
        <v>46</v>
      </c>
      <c r="IF47" s="22"/>
      <c r="IG47" s="22"/>
      <c r="IH47" s="22"/>
      <c r="II47" s="22"/>
    </row>
    <row r="48" spans="1:243" s="21" customFormat="1" ht="78.75">
      <c r="A48" s="57">
        <v>5.05</v>
      </c>
      <c r="B48" s="65" t="s">
        <v>101</v>
      </c>
      <c r="C48" s="33"/>
      <c r="D48" s="70"/>
      <c r="E48" s="70"/>
      <c r="F48" s="70"/>
      <c r="G48" s="70"/>
      <c r="H48" s="70"/>
      <c r="I48" s="70"/>
      <c r="J48" s="70"/>
      <c r="K48" s="70"/>
      <c r="L48" s="70"/>
      <c r="M48" s="70"/>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IA48" s="21">
        <v>5.05</v>
      </c>
      <c r="IB48" s="21" t="s">
        <v>101</v>
      </c>
      <c r="IE48" s="22"/>
      <c r="IF48" s="22"/>
      <c r="IG48" s="22"/>
      <c r="IH48" s="22"/>
      <c r="II48" s="22"/>
    </row>
    <row r="49" spans="1:243" s="21" customFormat="1" ht="42.75">
      <c r="A49" s="57">
        <v>5.06</v>
      </c>
      <c r="B49" s="65" t="s">
        <v>53</v>
      </c>
      <c r="C49" s="33"/>
      <c r="D49" s="66">
        <v>17.5</v>
      </c>
      <c r="E49" s="67" t="s">
        <v>43</v>
      </c>
      <c r="F49" s="58">
        <v>892.63</v>
      </c>
      <c r="G49" s="43"/>
      <c r="H49" s="37"/>
      <c r="I49" s="38" t="s">
        <v>33</v>
      </c>
      <c r="J49" s="39">
        <f t="shared" si="0"/>
        <v>1</v>
      </c>
      <c r="K49" s="37" t="s">
        <v>34</v>
      </c>
      <c r="L49" s="37" t="s">
        <v>4</v>
      </c>
      <c r="M49" s="40"/>
      <c r="N49" s="49"/>
      <c r="O49" s="49"/>
      <c r="P49" s="50"/>
      <c r="Q49" s="49"/>
      <c r="R49" s="49"/>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2">
        <f t="shared" si="1"/>
        <v>15621.03</v>
      </c>
      <c r="BB49" s="51">
        <f t="shared" si="2"/>
        <v>15621.03</v>
      </c>
      <c r="BC49" s="56" t="str">
        <f t="shared" si="3"/>
        <v>INR  Fifteen Thousand Six Hundred &amp; Twenty One  and Paise Three Only</v>
      </c>
      <c r="IA49" s="21">
        <v>5.06</v>
      </c>
      <c r="IB49" s="21" t="s">
        <v>53</v>
      </c>
      <c r="ID49" s="21">
        <v>17.5</v>
      </c>
      <c r="IE49" s="22" t="s">
        <v>43</v>
      </c>
      <c r="IF49" s="22"/>
      <c r="IG49" s="22"/>
      <c r="IH49" s="22"/>
      <c r="II49" s="22"/>
    </row>
    <row r="50" spans="1:243" s="21" customFormat="1" ht="94.5">
      <c r="A50" s="57">
        <v>5.07</v>
      </c>
      <c r="B50" s="65" t="s">
        <v>102</v>
      </c>
      <c r="C50" s="33"/>
      <c r="D50" s="66">
        <v>24</v>
      </c>
      <c r="E50" s="67" t="s">
        <v>44</v>
      </c>
      <c r="F50" s="58">
        <v>48.93</v>
      </c>
      <c r="G50" s="43"/>
      <c r="H50" s="37"/>
      <c r="I50" s="38" t="s">
        <v>33</v>
      </c>
      <c r="J50" s="39">
        <f t="shared" si="0"/>
        <v>1</v>
      </c>
      <c r="K50" s="37" t="s">
        <v>34</v>
      </c>
      <c r="L50" s="37" t="s">
        <v>4</v>
      </c>
      <c r="M50" s="40"/>
      <c r="N50" s="49"/>
      <c r="O50" s="49"/>
      <c r="P50" s="50"/>
      <c r="Q50" s="49"/>
      <c r="R50" s="49"/>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2">
        <f t="shared" si="1"/>
        <v>1174.32</v>
      </c>
      <c r="BB50" s="51">
        <f t="shared" si="2"/>
        <v>1174.32</v>
      </c>
      <c r="BC50" s="56" t="str">
        <f t="shared" si="3"/>
        <v>INR  One Thousand One Hundred &amp; Seventy Four  and Paise Thirty Two Only</v>
      </c>
      <c r="IA50" s="21">
        <v>5.07</v>
      </c>
      <c r="IB50" s="21" t="s">
        <v>102</v>
      </c>
      <c r="ID50" s="21">
        <v>24</v>
      </c>
      <c r="IE50" s="22" t="s">
        <v>44</v>
      </c>
      <c r="IF50" s="22"/>
      <c r="IG50" s="22"/>
      <c r="IH50" s="22"/>
      <c r="II50" s="22"/>
    </row>
    <row r="51" spans="1:243" s="21" customFormat="1" ht="15.75" customHeight="1">
      <c r="A51" s="57">
        <v>6</v>
      </c>
      <c r="B51" s="65" t="s">
        <v>103</v>
      </c>
      <c r="C51" s="33"/>
      <c r="D51" s="70"/>
      <c r="E51" s="70"/>
      <c r="F51" s="70"/>
      <c r="G51" s="70"/>
      <c r="H51" s="70"/>
      <c r="I51" s="70"/>
      <c r="J51" s="70"/>
      <c r="K51" s="70"/>
      <c r="L51" s="70"/>
      <c r="M51" s="70"/>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IA51" s="21">
        <v>6</v>
      </c>
      <c r="IB51" s="21" t="s">
        <v>103</v>
      </c>
      <c r="IE51" s="22"/>
      <c r="IF51" s="22"/>
      <c r="IG51" s="22"/>
      <c r="IH51" s="22"/>
      <c r="II51" s="22"/>
    </row>
    <row r="52" spans="1:243" s="21" customFormat="1" ht="236.25">
      <c r="A52" s="57">
        <v>6.01</v>
      </c>
      <c r="B52" s="65" t="s">
        <v>104</v>
      </c>
      <c r="C52" s="33"/>
      <c r="D52" s="70"/>
      <c r="E52" s="70"/>
      <c r="F52" s="70"/>
      <c r="G52" s="70"/>
      <c r="H52" s="70"/>
      <c r="I52" s="70"/>
      <c r="J52" s="70"/>
      <c r="K52" s="70"/>
      <c r="L52" s="70"/>
      <c r="M52" s="70"/>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IA52" s="21">
        <v>6.01</v>
      </c>
      <c r="IB52" s="21" t="s">
        <v>104</v>
      </c>
      <c r="IE52" s="22"/>
      <c r="IF52" s="22"/>
      <c r="IG52" s="22"/>
      <c r="IH52" s="22"/>
      <c r="II52" s="22"/>
    </row>
    <row r="53" spans="1:243" s="21" customFormat="1" ht="33" customHeight="1">
      <c r="A53" s="57">
        <v>6.02</v>
      </c>
      <c r="B53" s="65" t="s">
        <v>105</v>
      </c>
      <c r="C53" s="33"/>
      <c r="D53" s="70"/>
      <c r="E53" s="70"/>
      <c r="F53" s="70"/>
      <c r="G53" s="70"/>
      <c r="H53" s="70"/>
      <c r="I53" s="70"/>
      <c r="J53" s="70"/>
      <c r="K53" s="70"/>
      <c r="L53" s="70"/>
      <c r="M53" s="70"/>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IA53" s="21">
        <v>6.02</v>
      </c>
      <c r="IB53" s="21" t="s">
        <v>105</v>
      </c>
      <c r="IE53" s="22"/>
      <c r="IF53" s="22"/>
      <c r="IG53" s="22"/>
      <c r="IH53" s="22"/>
      <c r="II53" s="22"/>
    </row>
    <row r="54" spans="1:243" s="21" customFormat="1" ht="33" customHeight="1">
      <c r="A54" s="57">
        <v>6.03</v>
      </c>
      <c r="B54" s="65" t="s">
        <v>106</v>
      </c>
      <c r="C54" s="33"/>
      <c r="D54" s="66">
        <v>9</v>
      </c>
      <c r="E54" s="67" t="s">
        <v>43</v>
      </c>
      <c r="F54" s="58">
        <v>3880.18</v>
      </c>
      <c r="G54" s="43"/>
      <c r="H54" s="37"/>
      <c r="I54" s="38" t="s">
        <v>33</v>
      </c>
      <c r="J54" s="39">
        <f t="shared" si="0"/>
        <v>1</v>
      </c>
      <c r="K54" s="37" t="s">
        <v>34</v>
      </c>
      <c r="L54" s="37" t="s">
        <v>4</v>
      </c>
      <c r="M54" s="40"/>
      <c r="N54" s="49"/>
      <c r="O54" s="49"/>
      <c r="P54" s="50"/>
      <c r="Q54" s="49"/>
      <c r="R54" s="49"/>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2">
        <f t="shared" si="1"/>
        <v>34921.62</v>
      </c>
      <c r="BB54" s="51">
        <f t="shared" si="2"/>
        <v>34921.62</v>
      </c>
      <c r="BC54" s="56" t="str">
        <f t="shared" si="3"/>
        <v>INR  Thirty Four Thousand Nine Hundred &amp; Twenty One  and Paise Sixty Two Only</v>
      </c>
      <c r="IA54" s="21">
        <v>6.03</v>
      </c>
      <c r="IB54" s="21" t="s">
        <v>106</v>
      </c>
      <c r="ID54" s="21">
        <v>9</v>
      </c>
      <c r="IE54" s="22" t="s">
        <v>43</v>
      </c>
      <c r="IF54" s="22"/>
      <c r="IG54" s="22"/>
      <c r="IH54" s="22"/>
      <c r="II54" s="22"/>
    </row>
    <row r="55" spans="1:243" s="21" customFormat="1" ht="236.25">
      <c r="A55" s="57">
        <v>6.04</v>
      </c>
      <c r="B55" s="65" t="s">
        <v>62</v>
      </c>
      <c r="C55" s="33"/>
      <c r="D55" s="66">
        <v>186</v>
      </c>
      <c r="E55" s="67" t="s">
        <v>43</v>
      </c>
      <c r="F55" s="58">
        <v>932.44</v>
      </c>
      <c r="G55" s="43"/>
      <c r="H55" s="37"/>
      <c r="I55" s="38" t="s">
        <v>33</v>
      </c>
      <c r="J55" s="39">
        <f t="shared" si="0"/>
        <v>1</v>
      </c>
      <c r="K55" s="37" t="s">
        <v>34</v>
      </c>
      <c r="L55" s="37" t="s">
        <v>4</v>
      </c>
      <c r="M55" s="40"/>
      <c r="N55" s="49"/>
      <c r="O55" s="49"/>
      <c r="P55" s="50"/>
      <c r="Q55" s="49"/>
      <c r="R55" s="49"/>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2">
        <f t="shared" si="1"/>
        <v>173433.84</v>
      </c>
      <c r="BB55" s="51">
        <f t="shared" si="2"/>
        <v>173433.84</v>
      </c>
      <c r="BC55" s="56" t="str">
        <f t="shared" si="3"/>
        <v>INR  One Lakh Seventy Three Thousand Four Hundred &amp; Thirty Three  and Paise Eighty Four Only</v>
      </c>
      <c r="IA55" s="21">
        <v>6.04</v>
      </c>
      <c r="IB55" s="21" t="s">
        <v>62</v>
      </c>
      <c r="ID55" s="21">
        <v>186</v>
      </c>
      <c r="IE55" s="22" t="s">
        <v>43</v>
      </c>
      <c r="IF55" s="22"/>
      <c r="IG55" s="22"/>
      <c r="IH55" s="22"/>
      <c r="II55" s="22"/>
    </row>
    <row r="56" spans="1:243" s="21" customFormat="1" ht="19.5" customHeight="1">
      <c r="A56" s="57">
        <v>7</v>
      </c>
      <c r="B56" s="65" t="s">
        <v>107</v>
      </c>
      <c r="C56" s="33"/>
      <c r="D56" s="70"/>
      <c r="E56" s="70"/>
      <c r="F56" s="70"/>
      <c r="G56" s="70"/>
      <c r="H56" s="70"/>
      <c r="I56" s="70"/>
      <c r="J56" s="70"/>
      <c r="K56" s="70"/>
      <c r="L56" s="70"/>
      <c r="M56" s="70"/>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IA56" s="21">
        <v>7</v>
      </c>
      <c r="IB56" s="21" t="s">
        <v>107</v>
      </c>
      <c r="IE56" s="22"/>
      <c r="IF56" s="22"/>
      <c r="IG56" s="22"/>
      <c r="IH56" s="22"/>
      <c r="II56" s="22"/>
    </row>
    <row r="57" spans="1:243" s="21" customFormat="1" ht="94.5">
      <c r="A57" s="57">
        <v>7.01</v>
      </c>
      <c r="B57" s="65" t="s">
        <v>108</v>
      </c>
      <c r="C57" s="33"/>
      <c r="D57" s="70"/>
      <c r="E57" s="70"/>
      <c r="F57" s="70"/>
      <c r="G57" s="70"/>
      <c r="H57" s="70"/>
      <c r="I57" s="70"/>
      <c r="J57" s="70"/>
      <c r="K57" s="70"/>
      <c r="L57" s="70"/>
      <c r="M57" s="70"/>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IA57" s="21">
        <v>7.01</v>
      </c>
      <c r="IB57" s="21" t="s">
        <v>108</v>
      </c>
      <c r="IE57" s="22"/>
      <c r="IF57" s="22"/>
      <c r="IG57" s="22"/>
      <c r="IH57" s="22"/>
      <c r="II57" s="22"/>
    </row>
    <row r="58" spans="1:243" s="21" customFormat="1" ht="42.75">
      <c r="A58" s="57">
        <v>7.02</v>
      </c>
      <c r="B58" s="65" t="s">
        <v>109</v>
      </c>
      <c r="C58" s="33"/>
      <c r="D58" s="66">
        <v>6</v>
      </c>
      <c r="E58" s="67" t="s">
        <v>47</v>
      </c>
      <c r="F58" s="58">
        <v>228.23</v>
      </c>
      <c r="G58" s="43"/>
      <c r="H58" s="37"/>
      <c r="I58" s="38" t="s">
        <v>33</v>
      </c>
      <c r="J58" s="39">
        <f t="shared" si="0"/>
        <v>1</v>
      </c>
      <c r="K58" s="37" t="s">
        <v>34</v>
      </c>
      <c r="L58" s="37" t="s">
        <v>4</v>
      </c>
      <c r="M58" s="40"/>
      <c r="N58" s="49"/>
      <c r="O58" s="49"/>
      <c r="P58" s="50"/>
      <c r="Q58" s="49"/>
      <c r="R58" s="49"/>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2">
        <f t="shared" si="1"/>
        <v>1369.38</v>
      </c>
      <c r="BB58" s="51">
        <f t="shared" si="2"/>
        <v>1369.38</v>
      </c>
      <c r="BC58" s="56" t="str">
        <f t="shared" si="3"/>
        <v>INR  One Thousand Three Hundred &amp; Sixty Nine  and Paise Thirty Eight Only</v>
      </c>
      <c r="IA58" s="21">
        <v>7.02</v>
      </c>
      <c r="IB58" s="21" t="s">
        <v>109</v>
      </c>
      <c r="ID58" s="21">
        <v>6</v>
      </c>
      <c r="IE58" s="22" t="s">
        <v>47</v>
      </c>
      <c r="IF58" s="22"/>
      <c r="IG58" s="22"/>
      <c r="IH58" s="22"/>
      <c r="II58" s="22"/>
    </row>
    <row r="59" spans="1:243" s="21" customFormat="1" ht="94.5">
      <c r="A59" s="57">
        <v>7.03</v>
      </c>
      <c r="B59" s="65" t="s">
        <v>110</v>
      </c>
      <c r="C59" s="33"/>
      <c r="D59" s="70"/>
      <c r="E59" s="70"/>
      <c r="F59" s="70"/>
      <c r="G59" s="70"/>
      <c r="H59" s="70"/>
      <c r="I59" s="70"/>
      <c r="J59" s="70"/>
      <c r="K59" s="70"/>
      <c r="L59" s="70"/>
      <c r="M59" s="70"/>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IA59" s="21">
        <v>7.03</v>
      </c>
      <c r="IB59" s="21" t="s">
        <v>110</v>
      </c>
      <c r="IE59" s="22"/>
      <c r="IF59" s="22"/>
      <c r="IG59" s="22"/>
      <c r="IH59" s="22"/>
      <c r="II59" s="22"/>
    </row>
    <row r="60" spans="1:243" s="21" customFormat="1" ht="28.5">
      <c r="A60" s="57">
        <v>7.04</v>
      </c>
      <c r="B60" s="65" t="s">
        <v>111</v>
      </c>
      <c r="C60" s="33"/>
      <c r="D60" s="66">
        <v>12</v>
      </c>
      <c r="E60" s="67" t="s">
        <v>47</v>
      </c>
      <c r="F60" s="58">
        <v>91.54</v>
      </c>
      <c r="G60" s="43"/>
      <c r="H60" s="37"/>
      <c r="I60" s="38" t="s">
        <v>33</v>
      </c>
      <c r="J60" s="39">
        <f t="shared" si="0"/>
        <v>1</v>
      </c>
      <c r="K60" s="37" t="s">
        <v>34</v>
      </c>
      <c r="L60" s="37" t="s">
        <v>4</v>
      </c>
      <c r="M60" s="40"/>
      <c r="N60" s="49"/>
      <c r="O60" s="49"/>
      <c r="P60" s="50"/>
      <c r="Q60" s="49"/>
      <c r="R60" s="49"/>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2">
        <f t="shared" si="1"/>
        <v>1098.48</v>
      </c>
      <c r="BB60" s="51">
        <f t="shared" si="2"/>
        <v>1098.48</v>
      </c>
      <c r="BC60" s="56" t="str">
        <f t="shared" si="3"/>
        <v>INR  One Thousand  &amp;Ninety Eight  and Paise Forty Eight Only</v>
      </c>
      <c r="IA60" s="21">
        <v>7.04</v>
      </c>
      <c r="IB60" s="21" t="s">
        <v>111</v>
      </c>
      <c r="ID60" s="21">
        <v>12</v>
      </c>
      <c r="IE60" s="22" t="s">
        <v>47</v>
      </c>
      <c r="IF60" s="22"/>
      <c r="IG60" s="22"/>
      <c r="IH60" s="22"/>
      <c r="II60" s="22"/>
    </row>
    <row r="61" spans="1:243" s="21" customFormat="1" ht="94.5">
      <c r="A61" s="57">
        <v>7.05</v>
      </c>
      <c r="B61" s="65" t="s">
        <v>112</v>
      </c>
      <c r="C61" s="33"/>
      <c r="D61" s="70"/>
      <c r="E61" s="70"/>
      <c r="F61" s="70"/>
      <c r="G61" s="70"/>
      <c r="H61" s="70"/>
      <c r="I61" s="70"/>
      <c r="J61" s="70"/>
      <c r="K61" s="70"/>
      <c r="L61" s="70"/>
      <c r="M61" s="70"/>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IA61" s="21">
        <v>7.05</v>
      </c>
      <c r="IB61" s="21" t="s">
        <v>112</v>
      </c>
      <c r="IE61" s="22"/>
      <c r="IF61" s="22"/>
      <c r="IG61" s="22"/>
      <c r="IH61" s="22"/>
      <c r="II61" s="22"/>
    </row>
    <row r="62" spans="1:243" s="21" customFormat="1" ht="28.5">
      <c r="A62" s="57">
        <v>7.06</v>
      </c>
      <c r="B62" s="65" t="s">
        <v>113</v>
      </c>
      <c r="C62" s="33"/>
      <c r="D62" s="66">
        <v>4</v>
      </c>
      <c r="E62" s="67" t="s">
        <v>47</v>
      </c>
      <c r="F62" s="58">
        <v>52.65</v>
      </c>
      <c r="G62" s="43"/>
      <c r="H62" s="37"/>
      <c r="I62" s="38" t="s">
        <v>33</v>
      </c>
      <c r="J62" s="39">
        <f t="shared" si="0"/>
        <v>1</v>
      </c>
      <c r="K62" s="37" t="s">
        <v>34</v>
      </c>
      <c r="L62" s="37" t="s">
        <v>4</v>
      </c>
      <c r="M62" s="40"/>
      <c r="N62" s="49"/>
      <c r="O62" s="49"/>
      <c r="P62" s="50"/>
      <c r="Q62" s="49"/>
      <c r="R62" s="49"/>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2">
        <f t="shared" si="1"/>
        <v>210.6</v>
      </c>
      <c r="BB62" s="51">
        <f t="shared" si="2"/>
        <v>210.6</v>
      </c>
      <c r="BC62" s="56" t="str">
        <f t="shared" si="3"/>
        <v>INR  Two Hundred &amp; Ten  and Paise Sixty Only</v>
      </c>
      <c r="IA62" s="21">
        <v>7.06</v>
      </c>
      <c r="IB62" s="21" t="s">
        <v>113</v>
      </c>
      <c r="ID62" s="21">
        <v>4</v>
      </c>
      <c r="IE62" s="22" t="s">
        <v>47</v>
      </c>
      <c r="IF62" s="22"/>
      <c r="IG62" s="22"/>
      <c r="IH62" s="22"/>
      <c r="II62" s="22"/>
    </row>
    <row r="63" spans="1:243" s="21" customFormat="1" ht="110.25">
      <c r="A63" s="57">
        <v>7.07</v>
      </c>
      <c r="B63" s="65" t="s">
        <v>114</v>
      </c>
      <c r="C63" s="33"/>
      <c r="D63" s="70"/>
      <c r="E63" s="70"/>
      <c r="F63" s="70"/>
      <c r="G63" s="70"/>
      <c r="H63" s="70"/>
      <c r="I63" s="70"/>
      <c r="J63" s="70"/>
      <c r="K63" s="70"/>
      <c r="L63" s="70"/>
      <c r="M63" s="70"/>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IA63" s="21">
        <v>7.07</v>
      </c>
      <c r="IB63" s="21" t="s">
        <v>114</v>
      </c>
      <c r="IE63" s="22"/>
      <c r="IF63" s="22"/>
      <c r="IG63" s="22"/>
      <c r="IH63" s="22"/>
      <c r="II63" s="22"/>
    </row>
    <row r="64" spans="1:243" s="21" customFormat="1" ht="28.5">
      <c r="A64" s="57">
        <v>7.08</v>
      </c>
      <c r="B64" s="65" t="s">
        <v>115</v>
      </c>
      <c r="C64" s="33"/>
      <c r="D64" s="66">
        <v>12</v>
      </c>
      <c r="E64" s="67" t="s">
        <v>47</v>
      </c>
      <c r="F64" s="58">
        <v>54.58</v>
      </c>
      <c r="G64" s="43"/>
      <c r="H64" s="37"/>
      <c r="I64" s="38" t="s">
        <v>33</v>
      </c>
      <c r="J64" s="39">
        <f t="shared" si="0"/>
        <v>1</v>
      </c>
      <c r="K64" s="37" t="s">
        <v>34</v>
      </c>
      <c r="L64" s="37" t="s">
        <v>4</v>
      </c>
      <c r="M64" s="40"/>
      <c r="N64" s="49"/>
      <c r="O64" s="49"/>
      <c r="P64" s="50"/>
      <c r="Q64" s="49"/>
      <c r="R64" s="49"/>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2">
        <f t="shared" si="1"/>
        <v>654.96</v>
      </c>
      <c r="BB64" s="51">
        <f t="shared" si="2"/>
        <v>654.96</v>
      </c>
      <c r="BC64" s="56" t="str">
        <f t="shared" si="3"/>
        <v>INR  Six Hundred &amp; Fifty Four  and Paise Ninety Six Only</v>
      </c>
      <c r="IA64" s="21">
        <v>7.08</v>
      </c>
      <c r="IB64" s="21" t="s">
        <v>115</v>
      </c>
      <c r="ID64" s="21">
        <v>12</v>
      </c>
      <c r="IE64" s="22" t="s">
        <v>47</v>
      </c>
      <c r="IF64" s="22"/>
      <c r="IG64" s="22"/>
      <c r="IH64" s="22"/>
      <c r="II64" s="22"/>
    </row>
    <row r="65" spans="1:243" s="21" customFormat="1" ht="63">
      <c r="A65" s="57">
        <v>7.09</v>
      </c>
      <c r="B65" s="65" t="s">
        <v>116</v>
      </c>
      <c r="C65" s="33"/>
      <c r="D65" s="70"/>
      <c r="E65" s="70"/>
      <c r="F65" s="70"/>
      <c r="G65" s="70"/>
      <c r="H65" s="70"/>
      <c r="I65" s="70"/>
      <c r="J65" s="70"/>
      <c r="K65" s="70"/>
      <c r="L65" s="70"/>
      <c r="M65" s="70"/>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IA65" s="21">
        <v>7.09</v>
      </c>
      <c r="IB65" s="21" t="s">
        <v>116</v>
      </c>
      <c r="IE65" s="22"/>
      <c r="IF65" s="22"/>
      <c r="IG65" s="22"/>
      <c r="IH65" s="22"/>
      <c r="II65" s="22"/>
    </row>
    <row r="66" spans="1:243" s="21" customFormat="1" ht="42.75">
      <c r="A66" s="59">
        <v>7.1</v>
      </c>
      <c r="B66" s="65" t="s">
        <v>117</v>
      </c>
      <c r="C66" s="33"/>
      <c r="D66" s="66">
        <v>24</v>
      </c>
      <c r="E66" s="67" t="s">
        <v>47</v>
      </c>
      <c r="F66" s="58">
        <v>134.28</v>
      </c>
      <c r="G66" s="43"/>
      <c r="H66" s="37"/>
      <c r="I66" s="38" t="s">
        <v>33</v>
      </c>
      <c r="J66" s="39">
        <f t="shared" si="0"/>
        <v>1</v>
      </c>
      <c r="K66" s="37" t="s">
        <v>34</v>
      </c>
      <c r="L66" s="37" t="s">
        <v>4</v>
      </c>
      <c r="M66" s="40"/>
      <c r="N66" s="49"/>
      <c r="O66" s="49"/>
      <c r="P66" s="50"/>
      <c r="Q66" s="49"/>
      <c r="R66" s="49"/>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2">
        <f t="shared" si="1"/>
        <v>3222.72</v>
      </c>
      <c r="BB66" s="51">
        <f t="shared" si="2"/>
        <v>3222.72</v>
      </c>
      <c r="BC66" s="56" t="str">
        <f t="shared" si="3"/>
        <v>INR  Three Thousand Two Hundred &amp; Twenty Two  and Paise Seventy Two Only</v>
      </c>
      <c r="IA66" s="21">
        <v>7.1</v>
      </c>
      <c r="IB66" s="21" t="s">
        <v>117</v>
      </c>
      <c r="ID66" s="21">
        <v>24</v>
      </c>
      <c r="IE66" s="22" t="s">
        <v>47</v>
      </c>
      <c r="IF66" s="22"/>
      <c r="IG66" s="22"/>
      <c r="IH66" s="22"/>
      <c r="II66" s="22"/>
    </row>
    <row r="67" spans="1:243" s="21" customFormat="1" ht="15.75">
      <c r="A67" s="57">
        <v>8</v>
      </c>
      <c r="B67" s="65" t="s">
        <v>118</v>
      </c>
      <c r="C67" s="33"/>
      <c r="D67" s="70"/>
      <c r="E67" s="70"/>
      <c r="F67" s="70"/>
      <c r="G67" s="70"/>
      <c r="H67" s="70"/>
      <c r="I67" s="70"/>
      <c r="J67" s="70"/>
      <c r="K67" s="70"/>
      <c r="L67" s="70"/>
      <c r="M67" s="70"/>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IA67" s="21">
        <v>8</v>
      </c>
      <c r="IB67" s="21" t="s">
        <v>118</v>
      </c>
      <c r="IE67" s="22"/>
      <c r="IF67" s="22"/>
      <c r="IG67" s="22"/>
      <c r="IH67" s="22"/>
      <c r="II67" s="22"/>
    </row>
    <row r="68" spans="1:243" s="21" customFormat="1" ht="48" customHeight="1">
      <c r="A68" s="57">
        <v>8.01</v>
      </c>
      <c r="B68" s="65" t="s">
        <v>119</v>
      </c>
      <c r="C68" s="33"/>
      <c r="D68" s="66">
        <v>3</v>
      </c>
      <c r="E68" s="67" t="s">
        <v>46</v>
      </c>
      <c r="F68" s="58">
        <v>6978.21</v>
      </c>
      <c r="G68" s="43"/>
      <c r="H68" s="37"/>
      <c r="I68" s="38" t="s">
        <v>33</v>
      </c>
      <c r="J68" s="39">
        <f t="shared" si="0"/>
        <v>1</v>
      </c>
      <c r="K68" s="37" t="s">
        <v>34</v>
      </c>
      <c r="L68" s="37" t="s">
        <v>4</v>
      </c>
      <c r="M68" s="40"/>
      <c r="N68" s="49"/>
      <c r="O68" s="49"/>
      <c r="P68" s="50"/>
      <c r="Q68" s="49"/>
      <c r="R68" s="49"/>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2">
        <f t="shared" si="1"/>
        <v>20934.63</v>
      </c>
      <c r="BB68" s="51">
        <f t="shared" si="2"/>
        <v>20934.63</v>
      </c>
      <c r="BC68" s="56" t="str">
        <f t="shared" si="3"/>
        <v>INR  Twenty Thousand Nine Hundred &amp; Thirty Four  and Paise Sixty Three Only</v>
      </c>
      <c r="IA68" s="21">
        <v>8.01</v>
      </c>
      <c r="IB68" s="21" t="s">
        <v>119</v>
      </c>
      <c r="ID68" s="21">
        <v>3</v>
      </c>
      <c r="IE68" s="22" t="s">
        <v>46</v>
      </c>
      <c r="IF68" s="22"/>
      <c r="IG68" s="22"/>
      <c r="IH68" s="22"/>
      <c r="II68" s="22"/>
    </row>
    <row r="69" spans="1:243" s="21" customFormat="1" ht="126">
      <c r="A69" s="57">
        <v>8.02</v>
      </c>
      <c r="B69" s="65" t="s">
        <v>120</v>
      </c>
      <c r="C69" s="33"/>
      <c r="D69" s="70"/>
      <c r="E69" s="70"/>
      <c r="F69" s="70"/>
      <c r="G69" s="70"/>
      <c r="H69" s="70"/>
      <c r="I69" s="70"/>
      <c r="J69" s="70"/>
      <c r="K69" s="70"/>
      <c r="L69" s="70"/>
      <c r="M69" s="70"/>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IA69" s="21">
        <v>8.02</v>
      </c>
      <c r="IB69" s="21" t="s">
        <v>120</v>
      </c>
      <c r="IE69" s="22"/>
      <c r="IF69" s="22"/>
      <c r="IG69" s="22"/>
      <c r="IH69" s="22"/>
      <c r="II69" s="22"/>
    </row>
    <row r="70" spans="1:243" s="21" customFormat="1" ht="28.5">
      <c r="A70" s="57">
        <v>8.03</v>
      </c>
      <c r="B70" s="65" t="s">
        <v>121</v>
      </c>
      <c r="C70" s="33"/>
      <c r="D70" s="66">
        <v>67</v>
      </c>
      <c r="E70" s="67" t="s">
        <v>43</v>
      </c>
      <c r="F70" s="58">
        <v>1496.36</v>
      </c>
      <c r="G70" s="43"/>
      <c r="H70" s="37"/>
      <c r="I70" s="38" t="s">
        <v>33</v>
      </c>
      <c r="J70" s="39">
        <f t="shared" si="0"/>
        <v>1</v>
      </c>
      <c r="K70" s="37" t="s">
        <v>34</v>
      </c>
      <c r="L70" s="37" t="s">
        <v>4</v>
      </c>
      <c r="M70" s="40"/>
      <c r="N70" s="49"/>
      <c r="O70" s="49"/>
      <c r="P70" s="50"/>
      <c r="Q70" s="49"/>
      <c r="R70" s="49"/>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2">
        <f t="shared" si="1"/>
        <v>100256.12</v>
      </c>
      <c r="BB70" s="51">
        <f t="shared" si="2"/>
        <v>100256.12</v>
      </c>
      <c r="BC70" s="56" t="str">
        <f t="shared" si="3"/>
        <v>INR  One Lakh Two Hundred &amp; Fifty Six  and Paise Twelve Only</v>
      </c>
      <c r="IA70" s="21">
        <v>8.03</v>
      </c>
      <c r="IB70" s="21" t="s">
        <v>121</v>
      </c>
      <c r="ID70" s="21">
        <v>67</v>
      </c>
      <c r="IE70" s="22" t="s">
        <v>43</v>
      </c>
      <c r="IF70" s="22"/>
      <c r="IG70" s="22"/>
      <c r="IH70" s="22"/>
      <c r="II70" s="22"/>
    </row>
    <row r="71" spans="1:243" s="21" customFormat="1" ht="94.5" customHeight="1">
      <c r="A71" s="57">
        <v>8.04</v>
      </c>
      <c r="B71" s="65" t="s">
        <v>122</v>
      </c>
      <c r="C71" s="33"/>
      <c r="D71" s="66">
        <v>1.1</v>
      </c>
      <c r="E71" s="67" t="s">
        <v>43</v>
      </c>
      <c r="F71" s="58">
        <v>1787.42</v>
      </c>
      <c r="G71" s="43"/>
      <c r="H71" s="37"/>
      <c r="I71" s="38" t="s">
        <v>33</v>
      </c>
      <c r="J71" s="39">
        <f t="shared" si="0"/>
        <v>1</v>
      </c>
      <c r="K71" s="37" t="s">
        <v>34</v>
      </c>
      <c r="L71" s="37" t="s">
        <v>4</v>
      </c>
      <c r="M71" s="40"/>
      <c r="N71" s="49"/>
      <c r="O71" s="49"/>
      <c r="P71" s="50"/>
      <c r="Q71" s="49"/>
      <c r="R71" s="49"/>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2">
        <f t="shared" si="1"/>
        <v>1966.16</v>
      </c>
      <c r="BB71" s="51">
        <f t="shared" si="2"/>
        <v>1966.16</v>
      </c>
      <c r="BC71" s="56" t="str">
        <f t="shared" si="3"/>
        <v>INR  One Thousand Nine Hundred &amp; Sixty Six  and Paise Sixteen Only</v>
      </c>
      <c r="IA71" s="21">
        <v>8.04</v>
      </c>
      <c r="IB71" s="21" t="s">
        <v>122</v>
      </c>
      <c r="ID71" s="21">
        <v>1.1</v>
      </c>
      <c r="IE71" s="22" t="s">
        <v>43</v>
      </c>
      <c r="IF71" s="22"/>
      <c r="IG71" s="22"/>
      <c r="IH71" s="22"/>
      <c r="II71" s="22"/>
    </row>
    <row r="72" spans="1:243" s="21" customFormat="1" ht="48" customHeight="1">
      <c r="A72" s="57">
        <v>8.05</v>
      </c>
      <c r="B72" s="65" t="s">
        <v>123</v>
      </c>
      <c r="C72" s="33"/>
      <c r="D72" s="70"/>
      <c r="E72" s="70"/>
      <c r="F72" s="70"/>
      <c r="G72" s="70"/>
      <c r="H72" s="70"/>
      <c r="I72" s="70"/>
      <c r="J72" s="70"/>
      <c r="K72" s="70"/>
      <c r="L72" s="70"/>
      <c r="M72" s="70"/>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IA72" s="21">
        <v>8.05</v>
      </c>
      <c r="IB72" s="21" t="s">
        <v>123</v>
      </c>
      <c r="IE72" s="22"/>
      <c r="IF72" s="22"/>
      <c r="IG72" s="22"/>
      <c r="IH72" s="22"/>
      <c r="II72" s="22"/>
    </row>
    <row r="73" spans="1:243" s="21" customFormat="1" ht="29.25" customHeight="1">
      <c r="A73" s="57">
        <v>8.06</v>
      </c>
      <c r="B73" s="65" t="s">
        <v>124</v>
      </c>
      <c r="C73" s="33"/>
      <c r="D73" s="66">
        <v>15</v>
      </c>
      <c r="E73" s="67" t="s">
        <v>43</v>
      </c>
      <c r="F73" s="58">
        <v>866.59</v>
      </c>
      <c r="G73" s="43"/>
      <c r="H73" s="37"/>
      <c r="I73" s="38" t="s">
        <v>33</v>
      </c>
      <c r="J73" s="39">
        <f t="shared" si="0"/>
        <v>1</v>
      </c>
      <c r="K73" s="37" t="s">
        <v>34</v>
      </c>
      <c r="L73" s="37" t="s">
        <v>4</v>
      </c>
      <c r="M73" s="40"/>
      <c r="N73" s="49"/>
      <c r="O73" s="49"/>
      <c r="P73" s="50"/>
      <c r="Q73" s="49"/>
      <c r="R73" s="49"/>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2">
        <f t="shared" si="1"/>
        <v>12998.85</v>
      </c>
      <c r="BB73" s="51">
        <f t="shared" si="2"/>
        <v>12998.85</v>
      </c>
      <c r="BC73" s="56" t="str">
        <f t="shared" si="3"/>
        <v>INR  Twelve Thousand Nine Hundred &amp; Ninety Eight  and Paise Eighty Five Only</v>
      </c>
      <c r="IA73" s="21">
        <v>8.06</v>
      </c>
      <c r="IB73" s="21" t="s">
        <v>124</v>
      </c>
      <c r="ID73" s="21">
        <v>15</v>
      </c>
      <c r="IE73" s="22" t="s">
        <v>43</v>
      </c>
      <c r="IF73" s="22"/>
      <c r="IG73" s="22"/>
      <c r="IH73" s="22"/>
      <c r="II73" s="22"/>
    </row>
    <row r="74" spans="1:243" s="21" customFormat="1" ht="15.75">
      <c r="A74" s="57">
        <v>9</v>
      </c>
      <c r="B74" s="65" t="s">
        <v>125</v>
      </c>
      <c r="C74" s="33"/>
      <c r="D74" s="70"/>
      <c r="E74" s="70"/>
      <c r="F74" s="70"/>
      <c r="G74" s="70"/>
      <c r="H74" s="70"/>
      <c r="I74" s="70"/>
      <c r="J74" s="70"/>
      <c r="K74" s="70"/>
      <c r="L74" s="70"/>
      <c r="M74" s="70"/>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IA74" s="21">
        <v>9</v>
      </c>
      <c r="IB74" s="21" t="s">
        <v>125</v>
      </c>
      <c r="IE74" s="22"/>
      <c r="IF74" s="22"/>
      <c r="IG74" s="22"/>
      <c r="IH74" s="22"/>
      <c r="II74" s="22"/>
    </row>
    <row r="75" spans="1:243" s="21" customFormat="1" ht="94.5">
      <c r="A75" s="57">
        <v>9.01</v>
      </c>
      <c r="B75" s="65" t="s">
        <v>126</v>
      </c>
      <c r="C75" s="33"/>
      <c r="D75" s="70"/>
      <c r="E75" s="70"/>
      <c r="F75" s="70"/>
      <c r="G75" s="70"/>
      <c r="H75" s="70"/>
      <c r="I75" s="70"/>
      <c r="J75" s="70"/>
      <c r="K75" s="70"/>
      <c r="L75" s="70"/>
      <c r="M75" s="70"/>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IA75" s="21">
        <v>9.01</v>
      </c>
      <c r="IB75" s="21" t="s">
        <v>126</v>
      </c>
      <c r="IE75" s="22"/>
      <c r="IF75" s="22"/>
      <c r="IG75" s="22"/>
      <c r="IH75" s="22"/>
      <c r="II75" s="22"/>
    </row>
    <row r="76" spans="1:243" s="21" customFormat="1" ht="42.75">
      <c r="A76" s="57">
        <v>9.02</v>
      </c>
      <c r="B76" s="65" t="s">
        <v>127</v>
      </c>
      <c r="C76" s="33"/>
      <c r="D76" s="66">
        <v>37</v>
      </c>
      <c r="E76" s="67" t="s">
        <v>44</v>
      </c>
      <c r="F76" s="58">
        <v>228.15</v>
      </c>
      <c r="G76" s="43"/>
      <c r="H76" s="37"/>
      <c r="I76" s="38" t="s">
        <v>33</v>
      </c>
      <c r="J76" s="39">
        <f t="shared" si="0"/>
        <v>1</v>
      </c>
      <c r="K76" s="37" t="s">
        <v>34</v>
      </c>
      <c r="L76" s="37" t="s">
        <v>4</v>
      </c>
      <c r="M76" s="40"/>
      <c r="N76" s="49"/>
      <c r="O76" s="49"/>
      <c r="P76" s="50"/>
      <c r="Q76" s="49"/>
      <c r="R76" s="49"/>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2">
        <f t="shared" si="1"/>
        <v>8441.55</v>
      </c>
      <c r="BB76" s="51">
        <f t="shared" si="2"/>
        <v>8441.55</v>
      </c>
      <c r="BC76" s="56" t="str">
        <f t="shared" si="3"/>
        <v>INR  Eight Thousand Four Hundred &amp; Forty One  and Paise Fifty Five Only</v>
      </c>
      <c r="IA76" s="21">
        <v>9.02</v>
      </c>
      <c r="IB76" s="21" t="s">
        <v>127</v>
      </c>
      <c r="ID76" s="21">
        <v>37</v>
      </c>
      <c r="IE76" s="22" t="s">
        <v>44</v>
      </c>
      <c r="IF76" s="22"/>
      <c r="IG76" s="22"/>
      <c r="IH76" s="22"/>
      <c r="II76" s="22"/>
    </row>
    <row r="77" spans="1:243" s="21" customFormat="1" ht="173.25">
      <c r="A77" s="57">
        <v>9.03</v>
      </c>
      <c r="B77" s="65" t="s">
        <v>63</v>
      </c>
      <c r="C77" s="33"/>
      <c r="D77" s="66">
        <v>3</v>
      </c>
      <c r="E77" s="67" t="s">
        <v>47</v>
      </c>
      <c r="F77" s="58">
        <v>233.76</v>
      </c>
      <c r="G77" s="43"/>
      <c r="H77" s="37"/>
      <c r="I77" s="38" t="s">
        <v>33</v>
      </c>
      <c r="J77" s="39">
        <f t="shared" si="0"/>
        <v>1</v>
      </c>
      <c r="K77" s="37" t="s">
        <v>34</v>
      </c>
      <c r="L77" s="37" t="s">
        <v>4</v>
      </c>
      <c r="M77" s="40"/>
      <c r="N77" s="49"/>
      <c r="O77" s="49"/>
      <c r="P77" s="50"/>
      <c r="Q77" s="49"/>
      <c r="R77" s="49"/>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2">
        <f t="shared" si="1"/>
        <v>701.28</v>
      </c>
      <c r="BB77" s="51">
        <f t="shared" si="2"/>
        <v>701.28</v>
      </c>
      <c r="BC77" s="56" t="str">
        <f t="shared" si="3"/>
        <v>INR  Seven Hundred &amp; One  and Paise Twenty Eight Only</v>
      </c>
      <c r="IA77" s="21">
        <v>9.03</v>
      </c>
      <c r="IB77" s="21" t="s">
        <v>63</v>
      </c>
      <c r="ID77" s="21">
        <v>3</v>
      </c>
      <c r="IE77" s="22" t="s">
        <v>47</v>
      </c>
      <c r="IF77" s="22"/>
      <c r="IG77" s="22"/>
      <c r="IH77" s="22"/>
      <c r="II77" s="22"/>
    </row>
    <row r="78" spans="1:243" s="21" customFormat="1" ht="110.25">
      <c r="A78" s="57">
        <v>9.04</v>
      </c>
      <c r="B78" s="65" t="s">
        <v>128</v>
      </c>
      <c r="C78" s="33"/>
      <c r="D78" s="70"/>
      <c r="E78" s="70"/>
      <c r="F78" s="70"/>
      <c r="G78" s="70"/>
      <c r="H78" s="70"/>
      <c r="I78" s="70"/>
      <c r="J78" s="70"/>
      <c r="K78" s="70"/>
      <c r="L78" s="70"/>
      <c r="M78" s="70"/>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IA78" s="21">
        <v>9.04</v>
      </c>
      <c r="IB78" s="21" t="s">
        <v>128</v>
      </c>
      <c r="IE78" s="22"/>
      <c r="IF78" s="22"/>
      <c r="IG78" s="22"/>
      <c r="IH78" s="22"/>
      <c r="II78" s="22"/>
    </row>
    <row r="79" spans="1:243" s="21" customFormat="1" ht="42.75">
      <c r="A79" s="57">
        <v>9.05</v>
      </c>
      <c r="B79" s="65" t="s">
        <v>57</v>
      </c>
      <c r="C79" s="33"/>
      <c r="D79" s="66">
        <v>12</v>
      </c>
      <c r="E79" s="67" t="s">
        <v>44</v>
      </c>
      <c r="F79" s="58">
        <v>280.36</v>
      </c>
      <c r="G79" s="43"/>
      <c r="H79" s="37"/>
      <c r="I79" s="38" t="s">
        <v>33</v>
      </c>
      <c r="J79" s="39">
        <f t="shared" si="0"/>
        <v>1</v>
      </c>
      <c r="K79" s="37" t="s">
        <v>34</v>
      </c>
      <c r="L79" s="37" t="s">
        <v>4</v>
      </c>
      <c r="M79" s="40"/>
      <c r="N79" s="49"/>
      <c r="O79" s="49"/>
      <c r="P79" s="50"/>
      <c r="Q79" s="49"/>
      <c r="R79" s="49"/>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2">
        <f t="shared" si="1"/>
        <v>3364.32</v>
      </c>
      <c r="BB79" s="51">
        <f t="shared" si="2"/>
        <v>3364.32</v>
      </c>
      <c r="BC79" s="56" t="str">
        <f t="shared" si="3"/>
        <v>INR  Three Thousand Three Hundred &amp; Sixty Four  and Paise Thirty Two Only</v>
      </c>
      <c r="IA79" s="21">
        <v>9.05</v>
      </c>
      <c r="IB79" s="21" t="s">
        <v>57</v>
      </c>
      <c r="ID79" s="21">
        <v>12</v>
      </c>
      <c r="IE79" s="22" t="s">
        <v>44</v>
      </c>
      <c r="IF79" s="22"/>
      <c r="IG79" s="22"/>
      <c r="IH79" s="22"/>
      <c r="II79" s="22"/>
    </row>
    <row r="80" spans="1:243" s="21" customFormat="1" ht="126">
      <c r="A80" s="57">
        <v>9.06</v>
      </c>
      <c r="B80" s="65" t="s">
        <v>129</v>
      </c>
      <c r="C80" s="33"/>
      <c r="D80" s="70"/>
      <c r="E80" s="70"/>
      <c r="F80" s="70"/>
      <c r="G80" s="70"/>
      <c r="H80" s="70"/>
      <c r="I80" s="70"/>
      <c r="J80" s="70"/>
      <c r="K80" s="70"/>
      <c r="L80" s="70"/>
      <c r="M80" s="70"/>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IA80" s="21">
        <v>9.06</v>
      </c>
      <c r="IB80" s="21" t="s">
        <v>129</v>
      </c>
      <c r="IE80" s="22"/>
      <c r="IF80" s="22"/>
      <c r="IG80" s="22"/>
      <c r="IH80" s="22"/>
      <c r="II80" s="22"/>
    </row>
    <row r="81" spans="1:243" s="21" customFormat="1" ht="15.75">
      <c r="A81" s="57">
        <v>9.07</v>
      </c>
      <c r="B81" s="65" t="s">
        <v>130</v>
      </c>
      <c r="C81" s="33"/>
      <c r="D81" s="70"/>
      <c r="E81" s="70"/>
      <c r="F81" s="70"/>
      <c r="G81" s="70"/>
      <c r="H81" s="70"/>
      <c r="I81" s="70"/>
      <c r="J81" s="70"/>
      <c r="K81" s="70"/>
      <c r="L81" s="70"/>
      <c r="M81" s="70"/>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IA81" s="21">
        <v>9.07</v>
      </c>
      <c r="IB81" s="21" t="s">
        <v>130</v>
      </c>
      <c r="IE81" s="22"/>
      <c r="IF81" s="22"/>
      <c r="IG81" s="22"/>
      <c r="IH81" s="22"/>
      <c r="II81" s="22"/>
    </row>
    <row r="82" spans="1:243" s="21" customFormat="1" ht="42.75">
      <c r="A82" s="57">
        <v>9.08</v>
      </c>
      <c r="B82" s="65" t="s">
        <v>131</v>
      </c>
      <c r="C82" s="33"/>
      <c r="D82" s="66">
        <v>3</v>
      </c>
      <c r="E82" s="67" t="s">
        <v>47</v>
      </c>
      <c r="F82" s="58">
        <v>115.74</v>
      </c>
      <c r="G82" s="43"/>
      <c r="H82" s="37"/>
      <c r="I82" s="38" t="s">
        <v>33</v>
      </c>
      <c r="J82" s="39">
        <f t="shared" si="0"/>
        <v>1</v>
      </c>
      <c r="K82" s="37" t="s">
        <v>34</v>
      </c>
      <c r="L82" s="37" t="s">
        <v>4</v>
      </c>
      <c r="M82" s="40"/>
      <c r="N82" s="49"/>
      <c r="O82" s="49"/>
      <c r="P82" s="50"/>
      <c r="Q82" s="49"/>
      <c r="R82" s="49"/>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2">
        <f t="shared" si="1"/>
        <v>347.22</v>
      </c>
      <c r="BB82" s="51">
        <f t="shared" si="2"/>
        <v>347.22</v>
      </c>
      <c r="BC82" s="56" t="str">
        <f t="shared" si="3"/>
        <v>INR  Three Hundred &amp; Forty Seven  and Paise Twenty Two Only</v>
      </c>
      <c r="IA82" s="21">
        <v>9.08</v>
      </c>
      <c r="IB82" s="21" t="s">
        <v>131</v>
      </c>
      <c r="ID82" s="21">
        <v>3</v>
      </c>
      <c r="IE82" s="22" t="s">
        <v>47</v>
      </c>
      <c r="IF82" s="22"/>
      <c r="IG82" s="22"/>
      <c r="IH82" s="22"/>
      <c r="II82" s="22"/>
    </row>
    <row r="83" spans="1:243" s="21" customFormat="1" ht="15.75">
      <c r="A83" s="57">
        <v>9.09</v>
      </c>
      <c r="B83" s="65" t="s">
        <v>132</v>
      </c>
      <c r="C83" s="33"/>
      <c r="D83" s="70"/>
      <c r="E83" s="70"/>
      <c r="F83" s="70"/>
      <c r="G83" s="70"/>
      <c r="H83" s="70"/>
      <c r="I83" s="70"/>
      <c r="J83" s="70"/>
      <c r="K83" s="70"/>
      <c r="L83" s="70"/>
      <c r="M83" s="70"/>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IA83" s="21">
        <v>9.09</v>
      </c>
      <c r="IB83" s="21" t="s">
        <v>132</v>
      </c>
      <c r="IE83" s="22"/>
      <c r="IF83" s="22"/>
      <c r="IG83" s="22"/>
      <c r="IH83" s="22"/>
      <c r="II83" s="22"/>
    </row>
    <row r="84" spans="1:243" s="21" customFormat="1" ht="28.5">
      <c r="A84" s="59">
        <v>9.1</v>
      </c>
      <c r="B84" s="65" t="s">
        <v>64</v>
      </c>
      <c r="C84" s="33"/>
      <c r="D84" s="66">
        <v>3</v>
      </c>
      <c r="E84" s="67" t="s">
        <v>47</v>
      </c>
      <c r="F84" s="58">
        <v>101.67</v>
      </c>
      <c r="G84" s="43"/>
      <c r="H84" s="37"/>
      <c r="I84" s="38" t="s">
        <v>33</v>
      </c>
      <c r="J84" s="39">
        <f t="shared" si="0"/>
        <v>1</v>
      </c>
      <c r="K84" s="37" t="s">
        <v>34</v>
      </c>
      <c r="L84" s="37" t="s">
        <v>4</v>
      </c>
      <c r="M84" s="40"/>
      <c r="N84" s="49"/>
      <c r="O84" s="49"/>
      <c r="P84" s="50"/>
      <c r="Q84" s="49"/>
      <c r="R84" s="49"/>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2">
        <f t="shared" si="1"/>
        <v>305.01</v>
      </c>
      <c r="BB84" s="51">
        <f t="shared" si="2"/>
        <v>305.01</v>
      </c>
      <c r="BC84" s="56" t="str">
        <f t="shared" si="3"/>
        <v>INR  Three Hundred &amp; Five  and Paise One Only</v>
      </c>
      <c r="IA84" s="21">
        <v>9.1</v>
      </c>
      <c r="IB84" s="21" t="s">
        <v>64</v>
      </c>
      <c r="ID84" s="21">
        <v>3</v>
      </c>
      <c r="IE84" s="22" t="s">
        <v>47</v>
      </c>
      <c r="IF84" s="22"/>
      <c r="IG84" s="22"/>
      <c r="IH84" s="22"/>
      <c r="II84" s="22"/>
    </row>
    <row r="85" spans="1:243" s="21" customFormat="1" ht="109.5" customHeight="1">
      <c r="A85" s="57">
        <v>9.11</v>
      </c>
      <c r="B85" s="65" t="s">
        <v>133</v>
      </c>
      <c r="C85" s="33"/>
      <c r="D85" s="70"/>
      <c r="E85" s="70"/>
      <c r="F85" s="70"/>
      <c r="G85" s="70"/>
      <c r="H85" s="70"/>
      <c r="I85" s="70"/>
      <c r="J85" s="70"/>
      <c r="K85" s="70"/>
      <c r="L85" s="70"/>
      <c r="M85" s="70"/>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IA85" s="21">
        <v>9.11</v>
      </c>
      <c r="IB85" s="21" t="s">
        <v>133</v>
      </c>
      <c r="IE85" s="22"/>
      <c r="IF85" s="22"/>
      <c r="IG85" s="22"/>
      <c r="IH85" s="22"/>
      <c r="II85" s="22"/>
    </row>
    <row r="86" spans="1:243" s="21" customFormat="1" ht="42.75">
      <c r="A86" s="57">
        <v>9.12</v>
      </c>
      <c r="B86" s="65" t="s">
        <v>65</v>
      </c>
      <c r="C86" s="33"/>
      <c r="D86" s="66">
        <v>9</v>
      </c>
      <c r="E86" s="67" t="s">
        <v>47</v>
      </c>
      <c r="F86" s="58">
        <v>271.37</v>
      </c>
      <c r="G86" s="43"/>
      <c r="H86" s="37"/>
      <c r="I86" s="38" t="s">
        <v>33</v>
      </c>
      <c r="J86" s="39">
        <f t="shared" si="0"/>
        <v>1</v>
      </c>
      <c r="K86" s="37" t="s">
        <v>34</v>
      </c>
      <c r="L86" s="37" t="s">
        <v>4</v>
      </c>
      <c r="M86" s="40"/>
      <c r="N86" s="49"/>
      <c r="O86" s="49"/>
      <c r="P86" s="50"/>
      <c r="Q86" s="49"/>
      <c r="R86" s="49"/>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2">
        <f t="shared" si="1"/>
        <v>2442.33</v>
      </c>
      <c r="BB86" s="51">
        <f t="shared" si="2"/>
        <v>2442.33</v>
      </c>
      <c r="BC86" s="56" t="str">
        <f t="shared" si="3"/>
        <v>INR  Two Thousand Four Hundred &amp; Forty Two  and Paise Thirty Three Only</v>
      </c>
      <c r="IA86" s="21">
        <v>9.12</v>
      </c>
      <c r="IB86" s="21" t="s">
        <v>65</v>
      </c>
      <c r="ID86" s="21">
        <v>9</v>
      </c>
      <c r="IE86" s="22" t="s">
        <v>47</v>
      </c>
      <c r="IF86" s="22"/>
      <c r="IG86" s="22"/>
      <c r="IH86" s="22"/>
      <c r="II86" s="22"/>
    </row>
    <row r="87" spans="1:243" s="21" customFormat="1" ht="15.75">
      <c r="A87" s="57">
        <v>10</v>
      </c>
      <c r="B87" s="65" t="s">
        <v>134</v>
      </c>
      <c r="C87" s="33"/>
      <c r="D87" s="70"/>
      <c r="E87" s="70"/>
      <c r="F87" s="70"/>
      <c r="G87" s="70"/>
      <c r="H87" s="70"/>
      <c r="I87" s="70"/>
      <c r="J87" s="70"/>
      <c r="K87" s="70"/>
      <c r="L87" s="70"/>
      <c r="M87" s="70"/>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IA87" s="21">
        <v>10</v>
      </c>
      <c r="IB87" s="21" t="s">
        <v>134</v>
      </c>
      <c r="IE87" s="22"/>
      <c r="IF87" s="22"/>
      <c r="IG87" s="22"/>
      <c r="IH87" s="22"/>
      <c r="II87" s="22"/>
    </row>
    <row r="88" spans="1:243" s="21" customFormat="1" ht="15.75">
      <c r="A88" s="57">
        <v>10.01</v>
      </c>
      <c r="B88" s="65" t="s">
        <v>135</v>
      </c>
      <c r="C88" s="33"/>
      <c r="D88" s="70"/>
      <c r="E88" s="70"/>
      <c r="F88" s="70"/>
      <c r="G88" s="70"/>
      <c r="H88" s="70"/>
      <c r="I88" s="70"/>
      <c r="J88" s="70"/>
      <c r="K88" s="70"/>
      <c r="L88" s="70"/>
      <c r="M88" s="70"/>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IA88" s="21">
        <v>10.01</v>
      </c>
      <c r="IB88" s="21" t="s">
        <v>135</v>
      </c>
      <c r="IE88" s="22"/>
      <c r="IF88" s="22"/>
      <c r="IG88" s="22"/>
      <c r="IH88" s="22"/>
      <c r="II88" s="22"/>
    </row>
    <row r="89" spans="1:243" s="21" customFormat="1" ht="28.5" customHeight="1">
      <c r="A89" s="57">
        <v>10.02</v>
      </c>
      <c r="B89" s="65" t="s">
        <v>48</v>
      </c>
      <c r="C89" s="33"/>
      <c r="D89" s="66">
        <v>16</v>
      </c>
      <c r="E89" s="67" t="s">
        <v>43</v>
      </c>
      <c r="F89" s="58">
        <v>258.09</v>
      </c>
      <c r="G89" s="43"/>
      <c r="H89" s="37"/>
      <c r="I89" s="38" t="s">
        <v>33</v>
      </c>
      <c r="J89" s="39">
        <f aca="true" t="shared" si="4" ref="J89:J150">IF(I89="Less(-)",-1,1)</f>
        <v>1</v>
      </c>
      <c r="K89" s="37" t="s">
        <v>34</v>
      </c>
      <c r="L89" s="37" t="s">
        <v>4</v>
      </c>
      <c r="M89" s="40"/>
      <c r="N89" s="49"/>
      <c r="O89" s="49"/>
      <c r="P89" s="50"/>
      <c r="Q89" s="49"/>
      <c r="R89" s="49"/>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2">
        <f aca="true" t="shared" si="5" ref="BA89:BA150">total_amount_ba($B$2,$D$2,D89,F89,J89,K89,M89)</f>
        <v>4129.44</v>
      </c>
      <c r="BB89" s="51">
        <f aca="true" t="shared" si="6" ref="BB89:BB150">BA89+SUM(N89:AZ89)</f>
        <v>4129.44</v>
      </c>
      <c r="BC89" s="56" t="str">
        <f aca="true" t="shared" si="7" ref="BC89:BC150">SpellNumber(L89,BB89)</f>
        <v>INR  Four Thousand One Hundred &amp; Twenty Nine  and Paise Forty Four Only</v>
      </c>
      <c r="IA89" s="21">
        <v>10.02</v>
      </c>
      <c r="IB89" s="21" t="s">
        <v>48</v>
      </c>
      <c r="ID89" s="21">
        <v>16</v>
      </c>
      <c r="IE89" s="22" t="s">
        <v>43</v>
      </c>
      <c r="IF89" s="22"/>
      <c r="IG89" s="22"/>
      <c r="IH89" s="22"/>
      <c r="II89" s="22"/>
    </row>
    <row r="90" spans="1:243" s="21" customFormat="1" ht="31.5">
      <c r="A90" s="57">
        <v>10.03</v>
      </c>
      <c r="B90" s="65" t="s">
        <v>136</v>
      </c>
      <c r="C90" s="33"/>
      <c r="D90" s="70"/>
      <c r="E90" s="70"/>
      <c r="F90" s="70"/>
      <c r="G90" s="70"/>
      <c r="H90" s="70"/>
      <c r="I90" s="70"/>
      <c r="J90" s="70"/>
      <c r="K90" s="70"/>
      <c r="L90" s="70"/>
      <c r="M90" s="70"/>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IA90" s="21">
        <v>10.03</v>
      </c>
      <c r="IB90" s="21" t="s">
        <v>136</v>
      </c>
      <c r="IE90" s="22"/>
      <c r="IF90" s="22"/>
      <c r="IG90" s="22"/>
      <c r="IH90" s="22"/>
      <c r="II90" s="22"/>
    </row>
    <row r="91" spans="1:243" s="21" customFormat="1" ht="30.75" customHeight="1">
      <c r="A91" s="57">
        <v>10.04</v>
      </c>
      <c r="B91" s="65" t="s">
        <v>48</v>
      </c>
      <c r="C91" s="33"/>
      <c r="D91" s="66">
        <v>140</v>
      </c>
      <c r="E91" s="67" t="s">
        <v>43</v>
      </c>
      <c r="F91" s="58">
        <v>297.33</v>
      </c>
      <c r="G91" s="43"/>
      <c r="H91" s="37"/>
      <c r="I91" s="38" t="s">
        <v>33</v>
      </c>
      <c r="J91" s="39">
        <f t="shared" si="4"/>
        <v>1</v>
      </c>
      <c r="K91" s="37" t="s">
        <v>34</v>
      </c>
      <c r="L91" s="37" t="s">
        <v>4</v>
      </c>
      <c r="M91" s="40"/>
      <c r="N91" s="49"/>
      <c r="O91" s="49"/>
      <c r="P91" s="50"/>
      <c r="Q91" s="49"/>
      <c r="R91" s="49"/>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2">
        <f t="shared" si="5"/>
        <v>41626.2</v>
      </c>
      <c r="BB91" s="51">
        <f t="shared" si="6"/>
        <v>41626.2</v>
      </c>
      <c r="BC91" s="56" t="str">
        <f t="shared" si="7"/>
        <v>INR  Forty One Thousand Six Hundred &amp; Twenty Six  and Paise Twenty Only</v>
      </c>
      <c r="IA91" s="21">
        <v>10.04</v>
      </c>
      <c r="IB91" s="21" t="s">
        <v>48</v>
      </c>
      <c r="ID91" s="21">
        <v>140</v>
      </c>
      <c r="IE91" s="22" t="s">
        <v>43</v>
      </c>
      <c r="IF91" s="22"/>
      <c r="IG91" s="22"/>
      <c r="IH91" s="22"/>
      <c r="II91" s="22"/>
    </row>
    <row r="92" spans="1:243" s="21" customFormat="1" ht="15.75">
      <c r="A92" s="57">
        <v>10.05</v>
      </c>
      <c r="B92" s="65" t="s">
        <v>137</v>
      </c>
      <c r="C92" s="33"/>
      <c r="D92" s="70"/>
      <c r="E92" s="70"/>
      <c r="F92" s="70"/>
      <c r="G92" s="70"/>
      <c r="H92" s="70"/>
      <c r="I92" s="70"/>
      <c r="J92" s="70"/>
      <c r="K92" s="70"/>
      <c r="L92" s="70"/>
      <c r="M92" s="70"/>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IA92" s="21">
        <v>10.05</v>
      </c>
      <c r="IB92" s="21" t="s">
        <v>137</v>
      </c>
      <c r="IE92" s="22"/>
      <c r="IF92" s="22"/>
      <c r="IG92" s="22"/>
      <c r="IH92" s="22"/>
      <c r="II92" s="22"/>
    </row>
    <row r="93" spans="1:243" s="21" customFormat="1" ht="29.25" customHeight="1">
      <c r="A93" s="57">
        <v>10.06</v>
      </c>
      <c r="B93" s="65" t="s">
        <v>54</v>
      </c>
      <c r="C93" s="33"/>
      <c r="D93" s="66">
        <v>70</v>
      </c>
      <c r="E93" s="67" t="s">
        <v>43</v>
      </c>
      <c r="F93" s="58">
        <v>221.88</v>
      </c>
      <c r="G93" s="43"/>
      <c r="H93" s="37"/>
      <c r="I93" s="38" t="s">
        <v>33</v>
      </c>
      <c r="J93" s="39">
        <f t="shared" si="4"/>
        <v>1</v>
      </c>
      <c r="K93" s="37" t="s">
        <v>34</v>
      </c>
      <c r="L93" s="37" t="s">
        <v>4</v>
      </c>
      <c r="M93" s="40"/>
      <c r="N93" s="49"/>
      <c r="O93" s="49"/>
      <c r="P93" s="50"/>
      <c r="Q93" s="49"/>
      <c r="R93" s="49"/>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2">
        <f t="shared" si="5"/>
        <v>15531.6</v>
      </c>
      <c r="BB93" s="51">
        <f t="shared" si="6"/>
        <v>15531.6</v>
      </c>
      <c r="BC93" s="56" t="str">
        <f t="shared" si="7"/>
        <v>INR  Fifteen Thousand Five Hundred &amp; Thirty One  and Paise Sixty Only</v>
      </c>
      <c r="IA93" s="21">
        <v>10.06</v>
      </c>
      <c r="IB93" s="21" t="s">
        <v>54</v>
      </c>
      <c r="ID93" s="21">
        <v>70</v>
      </c>
      <c r="IE93" s="22" t="s">
        <v>43</v>
      </c>
      <c r="IF93" s="22"/>
      <c r="IG93" s="22"/>
      <c r="IH93" s="22"/>
      <c r="II93" s="22"/>
    </row>
    <row r="94" spans="1:243" s="21" customFormat="1" ht="61.5" customHeight="1">
      <c r="A94" s="57">
        <v>10.07</v>
      </c>
      <c r="B94" s="65" t="s">
        <v>66</v>
      </c>
      <c r="C94" s="33"/>
      <c r="D94" s="66">
        <v>9.5</v>
      </c>
      <c r="E94" s="67" t="s">
        <v>43</v>
      </c>
      <c r="F94" s="58">
        <v>293.03</v>
      </c>
      <c r="G94" s="43"/>
      <c r="H94" s="37"/>
      <c r="I94" s="38" t="s">
        <v>33</v>
      </c>
      <c r="J94" s="39">
        <f t="shared" si="4"/>
        <v>1</v>
      </c>
      <c r="K94" s="37" t="s">
        <v>34</v>
      </c>
      <c r="L94" s="37" t="s">
        <v>4</v>
      </c>
      <c r="M94" s="40"/>
      <c r="N94" s="49"/>
      <c r="O94" s="49"/>
      <c r="P94" s="50"/>
      <c r="Q94" s="49"/>
      <c r="R94" s="49"/>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2">
        <f t="shared" si="5"/>
        <v>2783.79</v>
      </c>
      <c r="BB94" s="51">
        <f t="shared" si="6"/>
        <v>2783.79</v>
      </c>
      <c r="BC94" s="56" t="str">
        <f t="shared" si="7"/>
        <v>INR  Two Thousand Seven Hundred &amp; Eighty Three  and Paise Seventy Nine Only</v>
      </c>
      <c r="IA94" s="21">
        <v>10.07</v>
      </c>
      <c r="IB94" s="21" t="s">
        <v>66</v>
      </c>
      <c r="ID94" s="21">
        <v>9.5</v>
      </c>
      <c r="IE94" s="22" t="s">
        <v>43</v>
      </c>
      <c r="IF94" s="22"/>
      <c r="IG94" s="22"/>
      <c r="IH94" s="22"/>
      <c r="II94" s="22"/>
    </row>
    <row r="95" spans="1:243" s="21" customFormat="1" ht="94.5">
      <c r="A95" s="57">
        <v>10.08</v>
      </c>
      <c r="B95" s="65" t="s">
        <v>138</v>
      </c>
      <c r="C95" s="33"/>
      <c r="D95" s="70"/>
      <c r="E95" s="70"/>
      <c r="F95" s="70"/>
      <c r="G95" s="70"/>
      <c r="H95" s="70"/>
      <c r="I95" s="70"/>
      <c r="J95" s="70"/>
      <c r="K95" s="70"/>
      <c r="L95" s="70"/>
      <c r="M95" s="70"/>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IA95" s="21">
        <v>10.08</v>
      </c>
      <c r="IB95" s="21" t="s">
        <v>138</v>
      </c>
      <c r="IE95" s="22"/>
      <c r="IF95" s="22"/>
      <c r="IG95" s="22"/>
      <c r="IH95" s="22"/>
      <c r="II95" s="22"/>
    </row>
    <row r="96" spans="1:243" s="21" customFormat="1" ht="30" customHeight="1">
      <c r="A96" s="57">
        <v>10.09</v>
      </c>
      <c r="B96" s="65" t="s">
        <v>55</v>
      </c>
      <c r="C96" s="33"/>
      <c r="D96" s="66">
        <v>70</v>
      </c>
      <c r="E96" s="67" t="s">
        <v>43</v>
      </c>
      <c r="F96" s="58">
        <v>81.32</v>
      </c>
      <c r="G96" s="43"/>
      <c r="H96" s="37"/>
      <c r="I96" s="38" t="s">
        <v>33</v>
      </c>
      <c r="J96" s="39">
        <f t="shared" si="4"/>
        <v>1</v>
      </c>
      <c r="K96" s="37" t="s">
        <v>34</v>
      </c>
      <c r="L96" s="37" t="s">
        <v>4</v>
      </c>
      <c r="M96" s="40"/>
      <c r="N96" s="49"/>
      <c r="O96" s="49"/>
      <c r="P96" s="50"/>
      <c r="Q96" s="49"/>
      <c r="R96" s="49"/>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2">
        <f t="shared" si="5"/>
        <v>5692.4</v>
      </c>
      <c r="BB96" s="51">
        <f t="shared" si="6"/>
        <v>5692.4</v>
      </c>
      <c r="BC96" s="56" t="str">
        <f t="shared" si="7"/>
        <v>INR  Five Thousand Six Hundred &amp; Ninety Two  and Paise Forty Only</v>
      </c>
      <c r="IA96" s="21">
        <v>10.09</v>
      </c>
      <c r="IB96" s="21" t="s">
        <v>55</v>
      </c>
      <c r="ID96" s="21">
        <v>70</v>
      </c>
      <c r="IE96" s="22" t="s">
        <v>43</v>
      </c>
      <c r="IF96" s="22"/>
      <c r="IG96" s="22"/>
      <c r="IH96" s="22"/>
      <c r="II96" s="22"/>
    </row>
    <row r="97" spans="1:243" s="21" customFormat="1" ht="47.25">
      <c r="A97" s="59">
        <v>10.1</v>
      </c>
      <c r="B97" s="65" t="s">
        <v>139</v>
      </c>
      <c r="C97" s="33"/>
      <c r="D97" s="70"/>
      <c r="E97" s="70"/>
      <c r="F97" s="70"/>
      <c r="G97" s="70"/>
      <c r="H97" s="70"/>
      <c r="I97" s="70"/>
      <c r="J97" s="70"/>
      <c r="K97" s="70"/>
      <c r="L97" s="70"/>
      <c r="M97" s="70"/>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IA97" s="21">
        <v>10.1</v>
      </c>
      <c r="IB97" s="21" t="s">
        <v>139</v>
      </c>
      <c r="IE97" s="22"/>
      <c r="IF97" s="22"/>
      <c r="IG97" s="22"/>
      <c r="IH97" s="22"/>
      <c r="II97" s="22"/>
    </row>
    <row r="98" spans="1:243" s="21" customFormat="1" ht="63">
      <c r="A98" s="57">
        <v>10.11</v>
      </c>
      <c r="B98" s="65" t="s">
        <v>61</v>
      </c>
      <c r="C98" s="33"/>
      <c r="D98" s="66">
        <v>140</v>
      </c>
      <c r="E98" s="67" t="s">
        <v>43</v>
      </c>
      <c r="F98" s="58">
        <v>142.35</v>
      </c>
      <c r="G98" s="43"/>
      <c r="H98" s="37"/>
      <c r="I98" s="38" t="s">
        <v>33</v>
      </c>
      <c r="J98" s="39">
        <f t="shared" si="4"/>
        <v>1</v>
      </c>
      <c r="K98" s="37" t="s">
        <v>34</v>
      </c>
      <c r="L98" s="37" t="s">
        <v>4</v>
      </c>
      <c r="M98" s="40"/>
      <c r="N98" s="49"/>
      <c r="O98" s="49"/>
      <c r="P98" s="50"/>
      <c r="Q98" s="49"/>
      <c r="R98" s="49"/>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2">
        <f t="shared" si="5"/>
        <v>19929</v>
      </c>
      <c r="BB98" s="51">
        <f t="shared" si="6"/>
        <v>19929</v>
      </c>
      <c r="BC98" s="56" t="str">
        <f t="shared" si="7"/>
        <v>INR  Nineteen Thousand Nine Hundred &amp; Twenty Nine  Only</v>
      </c>
      <c r="IA98" s="21">
        <v>10.11</v>
      </c>
      <c r="IB98" s="21" t="s">
        <v>61</v>
      </c>
      <c r="ID98" s="21">
        <v>140</v>
      </c>
      <c r="IE98" s="22" t="s">
        <v>43</v>
      </c>
      <c r="IF98" s="22"/>
      <c r="IG98" s="22"/>
      <c r="IH98" s="22"/>
      <c r="II98" s="22"/>
    </row>
    <row r="99" spans="1:243" s="21" customFormat="1" ht="94.5">
      <c r="A99" s="57">
        <v>10.12</v>
      </c>
      <c r="B99" s="65" t="s">
        <v>140</v>
      </c>
      <c r="C99" s="33"/>
      <c r="D99" s="70"/>
      <c r="E99" s="70"/>
      <c r="F99" s="70"/>
      <c r="G99" s="70"/>
      <c r="H99" s="70"/>
      <c r="I99" s="70"/>
      <c r="J99" s="70"/>
      <c r="K99" s="70"/>
      <c r="L99" s="70"/>
      <c r="M99" s="70"/>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IA99" s="21">
        <v>10.12</v>
      </c>
      <c r="IB99" s="21" t="s">
        <v>140</v>
      </c>
      <c r="IE99" s="22"/>
      <c r="IF99" s="22"/>
      <c r="IG99" s="22"/>
      <c r="IH99" s="22"/>
      <c r="II99" s="22"/>
    </row>
    <row r="100" spans="1:243" s="21" customFormat="1" ht="28.5">
      <c r="A100" s="57">
        <v>10.13</v>
      </c>
      <c r="B100" s="65" t="s">
        <v>141</v>
      </c>
      <c r="C100" s="33"/>
      <c r="D100" s="66">
        <v>4</v>
      </c>
      <c r="E100" s="67" t="s">
        <v>43</v>
      </c>
      <c r="F100" s="58">
        <v>173.96</v>
      </c>
      <c r="G100" s="43"/>
      <c r="H100" s="37"/>
      <c r="I100" s="38" t="s">
        <v>33</v>
      </c>
      <c r="J100" s="39">
        <f t="shared" si="4"/>
        <v>1</v>
      </c>
      <c r="K100" s="37" t="s">
        <v>34</v>
      </c>
      <c r="L100" s="37" t="s">
        <v>4</v>
      </c>
      <c r="M100" s="40"/>
      <c r="N100" s="49"/>
      <c r="O100" s="49"/>
      <c r="P100" s="50"/>
      <c r="Q100" s="49"/>
      <c r="R100" s="49"/>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2">
        <f t="shared" si="5"/>
        <v>695.84</v>
      </c>
      <c r="BB100" s="51">
        <f t="shared" si="6"/>
        <v>695.84</v>
      </c>
      <c r="BC100" s="56" t="str">
        <f t="shared" si="7"/>
        <v>INR  Six Hundred &amp; Ninety Five  and Paise Eighty Four Only</v>
      </c>
      <c r="IA100" s="21">
        <v>10.13</v>
      </c>
      <c r="IB100" s="21" t="s">
        <v>141</v>
      </c>
      <c r="ID100" s="21">
        <v>4</v>
      </c>
      <c r="IE100" s="22" t="s">
        <v>43</v>
      </c>
      <c r="IF100" s="22"/>
      <c r="IG100" s="22"/>
      <c r="IH100" s="22"/>
      <c r="II100" s="22"/>
    </row>
    <row r="101" spans="1:243" s="21" customFormat="1" ht="94.5">
      <c r="A101" s="57">
        <v>10.14</v>
      </c>
      <c r="B101" s="65" t="s">
        <v>67</v>
      </c>
      <c r="C101" s="33"/>
      <c r="D101" s="66">
        <v>210</v>
      </c>
      <c r="E101" s="67" t="s">
        <v>43</v>
      </c>
      <c r="F101" s="58">
        <v>108.59</v>
      </c>
      <c r="G101" s="43"/>
      <c r="H101" s="37"/>
      <c r="I101" s="38" t="s">
        <v>33</v>
      </c>
      <c r="J101" s="39">
        <f t="shared" si="4"/>
        <v>1</v>
      </c>
      <c r="K101" s="37" t="s">
        <v>34</v>
      </c>
      <c r="L101" s="37" t="s">
        <v>4</v>
      </c>
      <c r="M101" s="40"/>
      <c r="N101" s="49"/>
      <c r="O101" s="49"/>
      <c r="P101" s="50"/>
      <c r="Q101" s="49"/>
      <c r="R101" s="49"/>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2">
        <f t="shared" si="5"/>
        <v>22803.9</v>
      </c>
      <c r="BB101" s="51">
        <f t="shared" si="6"/>
        <v>22803.9</v>
      </c>
      <c r="BC101" s="56" t="str">
        <f t="shared" si="7"/>
        <v>INR  Twenty Two Thousand Eight Hundred &amp; Three  and Paise Ninety Only</v>
      </c>
      <c r="IA101" s="21">
        <v>10.14</v>
      </c>
      <c r="IB101" s="21" t="s">
        <v>67</v>
      </c>
      <c r="ID101" s="21">
        <v>210</v>
      </c>
      <c r="IE101" s="22" t="s">
        <v>43</v>
      </c>
      <c r="IF101" s="22"/>
      <c r="IG101" s="22"/>
      <c r="IH101" s="22"/>
      <c r="II101" s="22"/>
    </row>
    <row r="102" spans="1:243" s="21" customFormat="1" ht="15.75">
      <c r="A102" s="57">
        <v>11</v>
      </c>
      <c r="B102" s="65" t="s">
        <v>142</v>
      </c>
      <c r="C102" s="33"/>
      <c r="D102" s="70"/>
      <c r="E102" s="70"/>
      <c r="F102" s="70"/>
      <c r="G102" s="70"/>
      <c r="H102" s="70"/>
      <c r="I102" s="70"/>
      <c r="J102" s="70"/>
      <c r="K102" s="70"/>
      <c r="L102" s="70"/>
      <c r="M102" s="70"/>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IA102" s="21">
        <v>11</v>
      </c>
      <c r="IB102" s="21" t="s">
        <v>142</v>
      </c>
      <c r="IE102" s="22"/>
      <c r="IF102" s="22"/>
      <c r="IG102" s="22"/>
      <c r="IH102" s="22"/>
      <c r="II102" s="22"/>
    </row>
    <row r="103" spans="1:243" s="21" customFormat="1" ht="94.5">
      <c r="A103" s="57">
        <v>11.01</v>
      </c>
      <c r="B103" s="65" t="s">
        <v>143</v>
      </c>
      <c r="C103" s="33"/>
      <c r="D103" s="70"/>
      <c r="E103" s="70"/>
      <c r="F103" s="70"/>
      <c r="G103" s="70"/>
      <c r="H103" s="70"/>
      <c r="I103" s="70"/>
      <c r="J103" s="70"/>
      <c r="K103" s="70"/>
      <c r="L103" s="70"/>
      <c r="M103" s="70"/>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IA103" s="21">
        <v>11.01</v>
      </c>
      <c r="IB103" s="21" t="s">
        <v>143</v>
      </c>
      <c r="IE103" s="22"/>
      <c r="IF103" s="22"/>
      <c r="IG103" s="22"/>
      <c r="IH103" s="22"/>
      <c r="II103" s="22"/>
    </row>
    <row r="104" spans="1:243" s="21" customFormat="1" ht="31.5" customHeight="1">
      <c r="A104" s="57">
        <v>11.02</v>
      </c>
      <c r="B104" s="65" t="s">
        <v>49</v>
      </c>
      <c r="C104" s="33"/>
      <c r="D104" s="66">
        <v>1</v>
      </c>
      <c r="E104" s="67" t="s">
        <v>46</v>
      </c>
      <c r="F104" s="58">
        <v>1489.22</v>
      </c>
      <c r="G104" s="43"/>
      <c r="H104" s="37"/>
      <c r="I104" s="38" t="s">
        <v>33</v>
      </c>
      <c r="J104" s="39">
        <f t="shared" si="4"/>
        <v>1</v>
      </c>
      <c r="K104" s="37" t="s">
        <v>34</v>
      </c>
      <c r="L104" s="37" t="s">
        <v>4</v>
      </c>
      <c r="M104" s="40"/>
      <c r="N104" s="49"/>
      <c r="O104" s="49"/>
      <c r="P104" s="50"/>
      <c r="Q104" s="49"/>
      <c r="R104" s="49"/>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2">
        <f t="shared" si="5"/>
        <v>1489.22</v>
      </c>
      <c r="BB104" s="51">
        <f t="shared" si="6"/>
        <v>1489.22</v>
      </c>
      <c r="BC104" s="56" t="str">
        <f t="shared" si="7"/>
        <v>INR  One Thousand Four Hundred &amp; Eighty Nine  and Paise Twenty Two Only</v>
      </c>
      <c r="IA104" s="21">
        <v>11.02</v>
      </c>
      <c r="IB104" s="21" t="s">
        <v>49</v>
      </c>
      <c r="ID104" s="21">
        <v>1</v>
      </c>
      <c r="IE104" s="22" t="s">
        <v>46</v>
      </c>
      <c r="IF104" s="22"/>
      <c r="IG104" s="22"/>
      <c r="IH104" s="22"/>
      <c r="II104" s="22"/>
    </row>
    <row r="105" spans="1:243" s="21" customFormat="1" ht="63">
      <c r="A105" s="57">
        <v>11.03</v>
      </c>
      <c r="B105" s="65" t="s">
        <v>144</v>
      </c>
      <c r="C105" s="33"/>
      <c r="D105" s="70"/>
      <c r="E105" s="70"/>
      <c r="F105" s="70"/>
      <c r="G105" s="70"/>
      <c r="H105" s="70"/>
      <c r="I105" s="70"/>
      <c r="J105" s="70"/>
      <c r="K105" s="70"/>
      <c r="L105" s="70"/>
      <c r="M105" s="70"/>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IA105" s="21">
        <v>11.03</v>
      </c>
      <c r="IB105" s="21" t="s">
        <v>144</v>
      </c>
      <c r="IE105" s="22"/>
      <c r="IF105" s="22"/>
      <c r="IG105" s="22"/>
      <c r="IH105" s="22"/>
      <c r="II105" s="22"/>
    </row>
    <row r="106" spans="1:243" s="21" customFormat="1" ht="30" customHeight="1">
      <c r="A106" s="57">
        <v>11.04</v>
      </c>
      <c r="B106" s="65" t="s">
        <v>68</v>
      </c>
      <c r="C106" s="33"/>
      <c r="D106" s="66">
        <v>50</v>
      </c>
      <c r="E106" s="67" t="s">
        <v>43</v>
      </c>
      <c r="F106" s="58">
        <v>53.05</v>
      </c>
      <c r="G106" s="43"/>
      <c r="H106" s="37"/>
      <c r="I106" s="38" t="s">
        <v>33</v>
      </c>
      <c r="J106" s="39">
        <f t="shared" si="4"/>
        <v>1</v>
      </c>
      <c r="K106" s="37" t="s">
        <v>34</v>
      </c>
      <c r="L106" s="37" t="s">
        <v>4</v>
      </c>
      <c r="M106" s="40"/>
      <c r="N106" s="49"/>
      <c r="O106" s="49"/>
      <c r="P106" s="50"/>
      <c r="Q106" s="49"/>
      <c r="R106" s="49"/>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2">
        <f t="shared" si="5"/>
        <v>2652.5</v>
      </c>
      <c r="BB106" s="51">
        <f t="shared" si="6"/>
        <v>2652.5</v>
      </c>
      <c r="BC106" s="56" t="str">
        <f t="shared" si="7"/>
        <v>INR  Two Thousand Six Hundred &amp; Fifty Two  and Paise Fifty Only</v>
      </c>
      <c r="IA106" s="21">
        <v>11.04</v>
      </c>
      <c r="IB106" s="21" t="s">
        <v>68</v>
      </c>
      <c r="ID106" s="21">
        <v>50</v>
      </c>
      <c r="IE106" s="22" t="s">
        <v>43</v>
      </c>
      <c r="IF106" s="22"/>
      <c r="IG106" s="22"/>
      <c r="IH106" s="22"/>
      <c r="II106" s="22"/>
    </row>
    <row r="107" spans="1:243" s="21" customFormat="1" ht="15.75">
      <c r="A107" s="57">
        <v>12</v>
      </c>
      <c r="B107" s="65" t="s">
        <v>145</v>
      </c>
      <c r="C107" s="33"/>
      <c r="D107" s="70"/>
      <c r="E107" s="70"/>
      <c r="F107" s="70"/>
      <c r="G107" s="70"/>
      <c r="H107" s="70"/>
      <c r="I107" s="70"/>
      <c r="J107" s="70"/>
      <c r="K107" s="70"/>
      <c r="L107" s="70"/>
      <c r="M107" s="70"/>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IA107" s="21">
        <v>12</v>
      </c>
      <c r="IB107" s="21" t="s">
        <v>145</v>
      </c>
      <c r="IE107" s="22"/>
      <c r="IF107" s="22"/>
      <c r="IG107" s="22"/>
      <c r="IH107" s="22"/>
      <c r="II107" s="22"/>
    </row>
    <row r="108" spans="1:243" s="21" customFormat="1" ht="63">
      <c r="A108" s="57">
        <v>12.01</v>
      </c>
      <c r="B108" s="65" t="s">
        <v>146</v>
      </c>
      <c r="C108" s="33"/>
      <c r="D108" s="66">
        <v>1</v>
      </c>
      <c r="E108" s="67" t="s">
        <v>47</v>
      </c>
      <c r="F108" s="58">
        <v>777.07</v>
      </c>
      <c r="G108" s="43"/>
      <c r="H108" s="37"/>
      <c r="I108" s="38" t="s">
        <v>33</v>
      </c>
      <c r="J108" s="39">
        <f t="shared" si="4"/>
        <v>1</v>
      </c>
      <c r="K108" s="37" t="s">
        <v>34</v>
      </c>
      <c r="L108" s="37" t="s">
        <v>4</v>
      </c>
      <c r="M108" s="40"/>
      <c r="N108" s="49"/>
      <c r="O108" s="49"/>
      <c r="P108" s="50"/>
      <c r="Q108" s="49"/>
      <c r="R108" s="49"/>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2">
        <f t="shared" si="5"/>
        <v>777.07</v>
      </c>
      <c r="BB108" s="51">
        <f t="shared" si="6"/>
        <v>777.07</v>
      </c>
      <c r="BC108" s="56" t="str">
        <f t="shared" si="7"/>
        <v>INR  Seven Hundred &amp; Seventy Seven  and Paise Seven Only</v>
      </c>
      <c r="IA108" s="21">
        <v>12.01</v>
      </c>
      <c r="IB108" s="21" t="s">
        <v>146</v>
      </c>
      <c r="ID108" s="21">
        <v>1</v>
      </c>
      <c r="IE108" s="22" t="s">
        <v>47</v>
      </c>
      <c r="IF108" s="22"/>
      <c r="IG108" s="22"/>
      <c r="IH108" s="22"/>
      <c r="II108" s="22"/>
    </row>
    <row r="109" spans="1:243" s="21" customFormat="1" ht="31.5">
      <c r="A109" s="57">
        <v>12.02</v>
      </c>
      <c r="B109" s="65" t="s">
        <v>147</v>
      </c>
      <c r="C109" s="33"/>
      <c r="D109" s="70"/>
      <c r="E109" s="70"/>
      <c r="F109" s="70"/>
      <c r="G109" s="70"/>
      <c r="H109" s="70"/>
      <c r="I109" s="70"/>
      <c r="J109" s="70"/>
      <c r="K109" s="70"/>
      <c r="L109" s="70"/>
      <c r="M109" s="70"/>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IA109" s="21">
        <v>12.02</v>
      </c>
      <c r="IB109" s="21" t="s">
        <v>147</v>
      </c>
      <c r="IE109" s="22"/>
      <c r="IF109" s="22"/>
      <c r="IG109" s="22"/>
      <c r="IH109" s="22"/>
      <c r="II109" s="22"/>
    </row>
    <row r="110" spans="1:243" s="21" customFormat="1" ht="15.75">
      <c r="A110" s="57">
        <v>12.03</v>
      </c>
      <c r="B110" s="65" t="s">
        <v>148</v>
      </c>
      <c r="C110" s="33"/>
      <c r="D110" s="70"/>
      <c r="E110" s="70"/>
      <c r="F110" s="70"/>
      <c r="G110" s="70"/>
      <c r="H110" s="70"/>
      <c r="I110" s="70"/>
      <c r="J110" s="70"/>
      <c r="K110" s="70"/>
      <c r="L110" s="70"/>
      <c r="M110" s="70"/>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IA110" s="21">
        <v>12.03</v>
      </c>
      <c r="IB110" s="21" t="s">
        <v>148</v>
      </c>
      <c r="IE110" s="22"/>
      <c r="IF110" s="22"/>
      <c r="IG110" s="22"/>
      <c r="IH110" s="22"/>
      <c r="II110" s="22"/>
    </row>
    <row r="111" spans="1:243" s="21" customFormat="1" ht="42.75">
      <c r="A111" s="57">
        <v>12.04</v>
      </c>
      <c r="B111" s="65" t="s">
        <v>149</v>
      </c>
      <c r="C111" s="33"/>
      <c r="D111" s="66">
        <v>7</v>
      </c>
      <c r="E111" s="67" t="s">
        <v>44</v>
      </c>
      <c r="F111" s="58">
        <v>944.67</v>
      </c>
      <c r="G111" s="43"/>
      <c r="H111" s="37"/>
      <c r="I111" s="38" t="s">
        <v>33</v>
      </c>
      <c r="J111" s="39">
        <f t="shared" si="4"/>
        <v>1</v>
      </c>
      <c r="K111" s="37" t="s">
        <v>34</v>
      </c>
      <c r="L111" s="37" t="s">
        <v>4</v>
      </c>
      <c r="M111" s="40"/>
      <c r="N111" s="49"/>
      <c r="O111" s="49"/>
      <c r="P111" s="50"/>
      <c r="Q111" s="49"/>
      <c r="R111" s="49"/>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2">
        <f t="shared" si="5"/>
        <v>6612.69</v>
      </c>
      <c r="BB111" s="51">
        <f t="shared" si="6"/>
        <v>6612.69</v>
      </c>
      <c r="BC111" s="56" t="str">
        <f t="shared" si="7"/>
        <v>INR  Six Thousand Six Hundred &amp; Twelve  and Paise Sixty Nine Only</v>
      </c>
      <c r="IA111" s="21">
        <v>12.04</v>
      </c>
      <c r="IB111" s="21" t="s">
        <v>149</v>
      </c>
      <c r="ID111" s="21">
        <v>7</v>
      </c>
      <c r="IE111" s="22" t="s">
        <v>44</v>
      </c>
      <c r="IF111" s="22"/>
      <c r="IG111" s="22"/>
      <c r="IH111" s="22"/>
      <c r="II111" s="22"/>
    </row>
    <row r="112" spans="1:243" s="21" customFormat="1" ht="94.5">
      <c r="A112" s="57">
        <v>12.05</v>
      </c>
      <c r="B112" s="65" t="s">
        <v>150</v>
      </c>
      <c r="C112" s="33"/>
      <c r="D112" s="70"/>
      <c r="E112" s="70"/>
      <c r="F112" s="70"/>
      <c r="G112" s="70"/>
      <c r="H112" s="70"/>
      <c r="I112" s="70"/>
      <c r="J112" s="70"/>
      <c r="K112" s="70"/>
      <c r="L112" s="70"/>
      <c r="M112" s="70"/>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IA112" s="21">
        <v>12.05</v>
      </c>
      <c r="IB112" s="21" t="s">
        <v>150</v>
      </c>
      <c r="IE112" s="22"/>
      <c r="IF112" s="22"/>
      <c r="IG112" s="22"/>
      <c r="IH112" s="22"/>
      <c r="II112" s="22"/>
    </row>
    <row r="113" spans="1:243" s="21" customFormat="1" ht="15.75">
      <c r="A113" s="57">
        <v>12.06</v>
      </c>
      <c r="B113" s="65" t="s">
        <v>151</v>
      </c>
      <c r="C113" s="33"/>
      <c r="D113" s="70"/>
      <c r="E113" s="70"/>
      <c r="F113" s="70"/>
      <c r="G113" s="70"/>
      <c r="H113" s="70"/>
      <c r="I113" s="70"/>
      <c r="J113" s="70"/>
      <c r="K113" s="70"/>
      <c r="L113" s="70"/>
      <c r="M113" s="70"/>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IA113" s="21">
        <v>12.06</v>
      </c>
      <c r="IB113" s="21" t="s">
        <v>151</v>
      </c>
      <c r="IE113" s="22"/>
      <c r="IF113" s="22"/>
      <c r="IG113" s="22"/>
      <c r="IH113" s="22"/>
      <c r="II113" s="22"/>
    </row>
    <row r="114" spans="1:243" s="21" customFormat="1" ht="28.5" customHeight="1">
      <c r="A114" s="57">
        <v>12.07</v>
      </c>
      <c r="B114" s="65" t="s">
        <v>152</v>
      </c>
      <c r="C114" s="33"/>
      <c r="D114" s="66">
        <v>1</v>
      </c>
      <c r="E114" s="67" t="s">
        <v>47</v>
      </c>
      <c r="F114" s="58">
        <v>1406.49</v>
      </c>
      <c r="G114" s="43"/>
      <c r="H114" s="37"/>
      <c r="I114" s="38" t="s">
        <v>33</v>
      </c>
      <c r="J114" s="39">
        <f t="shared" si="4"/>
        <v>1</v>
      </c>
      <c r="K114" s="37" t="s">
        <v>34</v>
      </c>
      <c r="L114" s="37" t="s">
        <v>4</v>
      </c>
      <c r="M114" s="40"/>
      <c r="N114" s="49"/>
      <c r="O114" s="49"/>
      <c r="P114" s="50"/>
      <c r="Q114" s="49"/>
      <c r="R114" s="49"/>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2">
        <f t="shared" si="5"/>
        <v>1406.49</v>
      </c>
      <c r="BB114" s="51">
        <f t="shared" si="6"/>
        <v>1406.49</v>
      </c>
      <c r="BC114" s="56" t="str">
        <f t="shared" si="7"/>
        <v>INR  One Thousand Four Hundred &amp; Six  and Paise Forty Nine Only</v>
      </c>
      <c r="IA114" s="21">
        <v>12.07</v>
      </c>
      <c r="IB114" s="21" t="s">
        <v>152</v>
      </c>
      <c r="ID114" s="21">
        <v>1</v>
      </c>
      <c r="IE114" s="22" t="s">
        <v>47</v>
      </c>
      <c r="IF114" s="22"/>
      <c r="IG114" s="22"/>
      <c r="IH114" s="22"/>
      <c r="II114" s="22"/>
    </row>
    <row r="115" spans="1:243" s="21" customFormat="1" ht="31.5">
      <c r="A115" s="57">
        <v>12.08</v>
      </c>
      <c r="B115" s="65" t="s">
        <v>153</v>
      </c>
      <c r="C115" s="33"/>
      <c r="D115" s="70"/>
      <c r="E115" s="70"/>
      <c r="F115" s="70"/>
      <c r="G115" s="70"/>
      <c r="H115" s="70"/>
      <c r="I115" s="70"/>
      <c r="J115" s="70"/>
      <c r="K115" s="70"/>
      <c r="L115" s="70"/>
      <c r="M115" s="70"/>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IA115" s="21">
        <v>12.08</v>
      </c>
      <c r="IB115" s="21" t="s">
        <v>153</v>
      </c>
      <c r="IE115" s="22"/>
      <c r="IF115" s="22"/>
      <c r="IG115" s="22"/>
      <c r="IH115" s="22"/>
      <c r="II115" s="22"/>
    </row>
    <row r="116" spans="1:243" s="21" customFormat="1" ht="110.25">
      <c r="A116" s="57">
        <v>12.09</v>
      </c>
      <c r="B116" s="65" t="s">
        <v>154</v>
      </c>
      <c r="C116" s="33"/>
      <c r="D116" s="66">
        <v>1</v>
      </c>
      <c r="E116" s="67" t="s">
        <v>47</v>
      </c>
      <c r="F116" s="58">
        <v>285.05</v>
      </c>
      <c r="G116" s="43"/>
      <c r="H116" s="37"/>
      <c r="I116" s="38" t="s">
        <v>33</v>
      </c>
      <c r="J116" s="39">
        <f t="shared" si="4"/>
        <v>1</v>
      </c>
      <c r="K116" s="37" t="s">
        <v>34</v>
      </c>
      <c r="L116" s="37" t="s">
        <v>4</v>
      </c>
      <c r="M116" s="40"/>
      <c r="N116" s="49"/>
      <c r="O116" s="49"/>
      <c r="P116" s="50"/>
      <c r="Q116" s="49"/>
      <c r="R116" s="49"/>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2">
        <f t="shared" si="5"/>
        <v>285.05</v>
      </c>
      <c r="BB116" s="51">
        <f t="shared" si="6"/>
        <v>285.05</v>
      </c>
      <c r="BC116" s="56" t="str">
        <f t="shared" si="7"/>
        <v>INR  Two Hundred &amp; Eighty Five  and Paise Five Only</v>
      </c>
      <c r="IA116" s="21">
        <v>12.09</v>
      </c>
      <c r="IB116" s="21" t="s">
        <v>154</v>
      </c>
      <c r="ID116" s="21">
        <v>1</v>
      </c>
      <c r="IE116" s="22" t="s">
        <v>47</v>
      </c>
      <c r="IF116" s="22"/>
      <c r="IG116" s="22"/>
      <c r="IH116" s="22"/>
      <c r="II116" s="22"/>
    </row>
    <row r="117" spans="1:243" s="21" customFormat="1" ht="15.75">
      <c r="A117" s="57">
        <v>13</v>
      </c>
      <c r="B117" s="65" t="s">
        <v>155</v>
      </c>
      <c r="C117" s="33"/>
      <c r="D117" s="70"/>
      <c r="E117" s="70"/>
      <c r="F117" s="70"/>
      <c r="G117" s="70"/>
      <c r="H117" s="70"/>
      <c r="I117" s="70"/>
      <c r="J117" s="70"/>
      <c r="K117" s="70"/>
      <c r="L117" s="70"/>
      <c r="M117" s="70"/>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IA117" s="21">
        <v>13</v>
      </c>
      <c r="IB117" s="21" t="s">
        <v>155</v>
      </c>
      <c r="IE117" s="22"/>
      <c r="IF117" s="22"/>
      <c r="IG117" s="22"/>
      <c r="IH117" s="22"/>
      <c r="II117" s="22"/>
    </row>
    <row r="118" spans="1:243" s="21" customFormat="1" ht="49.5" customHeight="1">
      <c r="A118" s="57">
        <v>13.01</v>
      </c>
      <c r="B118" s="65" t="s">
        <v>156</v>
      </c>
      <c r="C118" s="33"/>
      <c r="D118" s="70"/>
      <c r="E118" s="70"/>
      <c r="F118" s="70"/>
      <c r="G118" s="70"/>
      <c r="H118" s="70"/>
      <c r="I118" s="70"/>
      <c r="J118" s="70"/>
      <c r="K118" s="70"/>
      <c r="L118" s="70"/>
      <c r="M118" s="70"/>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IA118" s="21">
        <v>13.01</v>
      </c>
      <c r="IB118" s="21" t="s">
        <v>156</v>
      </c>
      <c r="IE118" s="22"/>
      <c r="IF118" s="22"/>
      <c r="IG118" s="22"/>
      <c r="IH118" s="22"/>
      <c r="II118" s="22"/>
    </row>
    <row r="119" spans="1:243" s="21" customFormat="1" ht="28.5">
      <c r="A119" s="57">
        <v>13.02</v>
      </c>
      <c r="B119" s="65" t="s">
        <v>157</v>
      </c>
      <c r="C119" s="33"/>
      <c r="D119" s="66">
        <v>2</v>
      </c>
      <c r="E119" s="67" t="s">
        <v>44</v>
      </c>
      <c r="F119" s="58">
        <v>266.68</v>
      </c>
      <c r="G119" s="43"/>
      <c r="H119" s="37"/>
      <c r="I119" s="38" t="s">
        <v>33</v>
      </c>
      <c r="J119" s="39">
        <f t="shared" si="4"/>
        <v>1</v>
      </c>
      <c r="K119" s="37" t="s">
        <v>34</v>
      </c>
      <c r="L119" s="37" t="s">
        <v>4</v>
      </c>
      <c r="M119" s="40"/>
      <c r="N119" s="49"/>
      <c r="O119" s="49"/>
      <c r="P119" s="50"/>
      <c r="Q119" s="49"/>
      <c r="R119" s="49"/>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2">
        <f t="shared" si="5"/>
        <v>533.36</v>
      </c>
      <c r="BB119" s="51">
        <f t="shared" si="6"/>
        <v>533.36</v>
      </c>
      <c r="BC119" s="56" t="str">
        <f t="shared" si="7"/>
        <v>INR  Five Hundred &amp; Thirty Three  and Paise Thirty Six Only</v>
      </c>
      <c r="IA119" s="21">
        <v>13.02</v>
      </c>
      <c r="IB119" s="21" t="s">
        <v>157</v>
      </c>
      <c r="ID119" s="21">
        <v>2</v>
      </c>
      <c r="IE119" s="22" t="s">
        <v>44</v>
      </c>
      <c r="IF119" s="22"/>
      <c r="IG119" s="22"/>
      <c r="IH119" s="22"/>
      <c r="II119" s="22"/>
    </row>
    <row r="120" spans="1:243" s="21" customFormat="1" ht="28.5">
      <c r="A120" s="57">
        <v>13.03</v>
      </c>
      <c r="B120" s="65" t="s">
        <v>158</v>
      </c>
      <c r="C120" s="33"/>
      <c r="D120" s="66">
        <v>2</v>
      </c>
      <c r="E120" s="67" t="s">
        <v>44</v>
      </c>
      <c r="F120" s="58">
        <v>327.36</v>
      </c>
      <c r="G120" s="43"/>
      <c r="H120" s="37"/>
      <c r="I120" s="38" t="s">
        <v>33</v>
      </c>
      <c r="J120" s="39">
        <f t="shared" si="4"/>
        <v>1</v>
      </c>
      <c r="K120" s="37" t="s">
        <v>34</v>
      </c>
      <c r="L120" s="37" t="s">
        <v>4</v>
      </c>
      <c r="M120" s="40"/>
      <c r="N120" s="49"/>
      <c r="O120" s="49"/>
      <c r="P120" s="50"/>
      <c r="Q120" s="49"/>
      <c r="R120" s="49"/>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2">
        <f t="shared" si="5"/>
        <v>654.72</v>
      </c>
      <c r="BB120" s="51">
        <f t="shared" si="6"/>
        <v>654.72</v>
      </c>
      <c r="BC120" s="56" t="str">
        <f t="shared" si="7"/>
        <v>INR  Six Hundred &amp; Fifty Four  and Paise Seventy Two Only</v>
      </c>
      <c r="IA120" s="21">
        <v>13.03</v>
      </c>
      <c r="IB120" s="21" t="s">
        <v>158</v>
      </c>
      <c r="ID120" s="21">
        <v>2</v>
      </c>
      <c r="IE120" s="22" t="s">
        <v>44</v>
      </c>
      <c r="IF120" s="22"/>
      <c r="IG120" s="22"/>
      <c r="IH120" s="22"/>
      <c r="II120" s="22"/>
    </row>
    <row r="121" spans="1:243" s="21" customFormat="1" ht="110.25">
      <c r="A121" s="57">
        <v>13.04</v>
      </c>
      <c r="B121" s="65" t="s">
        <v>159</v>
      </c>
      <c r="C121" s="33"/>
      <c r="D121" s="70"/>
      <c r="E121" s="70"/>
      <c r="F121" s="70"/>
      <c r="G121" s="70"/>
      <c r="H121" s="70"/>
      <c r="I121" s="70"/>
      <c r="J121" s="70"/>
      <c r="K121" s="70"/>
      <c r="L121" s="70"/>
      <c r="M121" s="70"/>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IA121" s="21">
        <v>13.04</v>
      </c>
      <c r="IB121" s="21" t="s">
        <v>159</v>
      </c>
      <c r="IE121" s="22"/>
      <c r="IF121" s="22"/>
      <c r="IG121" s="22"/>
      <c r="IH121" s="22"/>
      <c r="II121" s="22"/>
    </row>
    <row r="122" spans="1:243" s="21" customFormat="1" ht="42.75">
      <c r="A122" s="57">
        <v>13.05</v>
      </c>
      <c r="B122" s="65" t="s">
        <v>157</v>
      </c>
      <c r="C122" s="33"/>
      <c r="D122" s="66">
        <v>3</v>
      </c>
      <c r="E122" s="67" t="s">
        <v>44</v>
      </c>
      <c r="F122" s="58">
        <v>425.43</v>
      </c>
      <c r="G122" s="43"/>
      <c r="H122" s="37"/>
      <c r="I122" s="38" t="s">
        <v>33</v>
      </c>
      <c r="J122" s="39">
        <f t="shared" si="4"/>
        <v>1</v>
      </c>
      <c r="K122" s="37" t="s">
        <v>34</v>
      </c>
      <c r="L122" s="37" t="s">
        <v>4</v>
      </c>
      <c r="M122" s="40"/>
      <c r="N122" s="49"/>
      <c r="O122" s="49"/>
      <c r="P122" s="50"/>
      <c r="Q122" s="49"/>
      <c r="R122" s="49"/>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2">
        <f t="shared" si="5"/>
        <v>1276.29</v>
      </c>
      <c r="BB122" s="51">
        <f t="shared" si="6"/>
        <v>1276.29</v>
      </c>
      <c r="BC122" s="56" t="str">
        <f t="shared" si="7"/>
        <v>INR  One Thousand Two Hundred &amp; Seventy Six  and Paise Twenty Nine Only</v>
      </c>
      <c r="IA122" s="21">
        <v>13.05</v>
      </c>
      <c r="IB122" s="21" t="s">
        <v>157</v>
      </c>
      <c r="ID122" s="21">
        <v>3</v>
      </c>
      <c r="IE122" s="22" t="s">
        <v>44</v>
      </c>
      <c r="IF122" s="22"/>
      <c r="IG122" s="22"/>
      <c r="IH122" s="22"/>
      <c r="II122" s="22"/>
    </row>
    <row r="123" spans="1:243" s="21" customFormat="1" ht="42.75">
      <c r="A123" s="57">
        <v>13.06</v>
      </c>
      <c r="B123" s="65" t="s">
        <v>158</v>
      </c>
      <c r="C123" s="33"/>
      <c r="D123" s="66">
        <v>10</v>
      </c>
      <c r="E123" s="67" t="s">
        <v>44</v>
      </c>
      <c r="F123" s="58">
        <v>474.44</v>
      </c>
      <c r="G123" s="43"/>
      <c r="H123" s="37"/>
      <c r="I123" s="38" t="s">
        <v>33</v>
      </c>
      <c r="J123" s="39">
        <f t="shared" si="4"/>
        <v>1</v>
      </c>
      <c r="K123" s="37" t="s">
        <v>34</v>
      </c>
      <c r="L123" s="37" t="s">
        <v>4</v>
      </c>
      <c r="M123" s="40"/>
      <c r="N123" s="49"/>
      <c r="O123" s="49"/>
      <c r="P123" s="50"/>
      <c r="Q123" s="49"/>
      <c r="R123" s="49"/>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2">
        <f t="shared" si="5"/>
        <v>4744.4</v>
      </c>
      <c r="BB123" s="51">
        <f t="shared" si="6"/>
        <v>4744.4</v>
      </c>
      <c r="BC123" s="56" t="str">
        <f t="shared" si="7"/>
        <v>INR  Four Thousand Seven Hundred &amp; Forty Four  and Paise Forty Only</v>
      </c>
      <c r="IA123" s="21">
        <v>13.06</v>
      </c>
      <c r="IB123" s="21" t="s">
        <v>158</v>
      </c>
      <c r="ID123" s="21">
        <v>10</v>
      </c>
      <c r="IE123" s="22" t="s">
        <v>44</v>
      </c>
      <c r="IF123" s="22"/>
      <c r="IG123" s="22"/>
      <c r="IH123" s="22"/>
      <c r="II123" s="22"/>
    </row>
    <row r="124" spans="1:243" s="21" customFormat="1" ht="63">
      <c r="A124" s="57">
        <v>13.07</v>
      </c>
      <c r="B124" s="65" t="s">
        <v>160</v>
      </c>
      <c r="C124" s="33"/>
      <c r="D124" s="70"/>
      <c r="E124" s="70"/>
      <c r="F124" s="70"/>
      <c r="G124" s="70"/>
      <c r="H124" s="70"/>
      <c r="I124" s="70"/>
      <c r="J124" s="70"/>
      <c r="K124" s="70"/>
      <c r="L124" s="70"/>
      <c r="M124" s="70"/>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IA124" s="21">
        <v>13.07</v>
      </c>
      <c r="IB124" s="21" t="s">
        <v>160</v>
      </c>
      <c r="IE124" s="22"/>
      <c r="IF124" s="22"/>
      <c r="IG124" s="22"/>
      <c r="IH124" s="22"/>
      <c r="II124" s="22"/>
    </row>
    <row r="125" spans="1:243" s="21" customFormat="1" ht="30.75" customHeight="1">
      <c r="A125" s="57">
        <v>13.08</v>
      </c>
      <c r="B125" s="65" t="s">
        <v>158</v>
      </c>
      <c r="C125" s="33"/>
      <c r="D125" s="66">
        <v>8</v>
      </c>
      <c r="E125" s="67" t="s">
        <v>44</v>
      </c>
      <c r="F125" s="58">
        <v>276.5</v>
      </c>
      <c r="G125" s="43"/>
      <c r="H125" s="37"/>
      <c r="I125" s="38" t="s">
        <v>33</v>
      </c>
      <c r="J125" s="39">
        <f t="shared" si="4"/>
        <v>1</v>
      </c>
      <c r="K125" s="37" t="s">
        <v>34</v>
      </c>
      <c r="L125" s="37" t="s">
        <v>4</v>
      </c>
      <c r="M125" s="40"/>
      <c r="N125" s="49"/>
      <c r="O125" s="49"/>
      <c r="P125" s="50"/>
      <c r="Q125" s="49"/>
      <c r="R125" s="49"/>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2">
        <f t="shared" si="5"/>
        <v>2212</v>
      </c>
      <c r="BB125" s="51">
        <f t="shared" si="6"/>
        <v>2212</v>
      </c>
      <c r="BC125" s="56" t="str">
        <f t="shared" si="7"/>
        <v>INR  Two Thousand Two Hundred &amp; Twelve  Only</v>
      </c>
      <c r="IA125" s="21">
        <v>13.08</v>
      </c>
      <c r="IB125" s="21" t="s">
        <v>158</v>
      </c>
      <c r="ID125" s="21">
        <v>8</v>
      </c>
      <c r="IE125" s="22" t="s">
        <v>44</v>
      </c>
      <c r="IF125" s="22"/>
      <c r="IG125" s="22"/>
      <c r="IH125" s="22"/>
      <c r="II125" s="22"/>
    </row>
    <row r="126" spans="1:243" s="21" customFormat="1" ht="42.75">
      <c r="A126" s="57">
        <v>13.09</v>
      </c>
      <c r="B126" s="65" t="s">
        <v>161</v>
      </c>
      <c r="C126" s="33"/>
      <c r="D126" s="66">
        <v>25</v>
      </c>
      <c r="E126" s="67" t="s">
        <v>44</v>
      </c>
      <c r="F126" s="58">
        <v>366.46</v>
      </c>
      <c r="G126" s="43"/>
      <c r="H126" s="37"/>
      <c r="I126" s="38" t="s">
        <v>33</v>
      </c>
      <c r="J126" s="39">
        <f t="shared" si="4"/>
        <v>1</v>
      </c>
      <c r="K126" s="37" t="s">
        <v>34</v>
      </c>
      <c r="L126" s="37" t="s">
        <v>4</v>
      </c>
      <c r="M126" s="40"/>
      <c r="N126" s="49"/>
      <c r="O126" s="49"/>
      <c r="P126" s="50"/>
      <c r="Q126" s="49"/>
      <c r="R126" s="49"/>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2">
        <f t="shared" si="5"/>
        <v>9161.5</v>
      </c>
      <c r="BB126" s="51">
        <f t="shared" si="6"/>
        <v>9161.5</v>
      </c>
      <c r="BC126" s="56" t="str">
        <f t="shared" si="7"/>
        <v>INR  Nine Thousand One Hundred &amp; Sixty One  and Paise Fifty Only</v>
      </c>
      <c r="IA126" s="21">
        <v>13.09</v>
      </c>
      <c r="IB126" s="21" t="s">
        <v>161</v>
      </c>
      <c r="ID126" s="21">
        <v>25</v>
      </c>
      <c r="IE126" s="22" t="s">
        <v>44</v>
      </c>
      <c r="IF126" s="22"/>
      <c r="IG126" s="22"/>
      <c r="IH126" s="22"/>
      <c r="II126" s="22"/>
    </row>
    <row r="127" spans="1:243" s="21" customFormat="1" ht="31.5">
      <c r="A127" s="59">
        <v>13.1</v>
      </c>
      <c r="B127" s="65" t="s">
        <v>162</v>
      </c>
      <c r="C127" s="33"/>
      <c r="D127" s="70"/>
      <c r="E127" s="70"/>
      <c r="F127" s="70"/>
      <c r="G127" s="70"/>
      <c r="H127" s="70"/>
      <c r="I127" s="70"/>
      <c r="J127" s="70"/>
      <c r="K127" s="70"/>
      <c r="L127" s="70"/>
      <c r="M127" s="70"/>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IA127" s="21">
        <v>13.1</v>
      </c>
      <c r="IB127" s="21" t="s">
        <v>162</v>
      </c>
      <c r="IE127" s="22"/>
      <c r="IF127" s="22"/>
      <c r="IG127" s="22"/>
      <c r="IH127" s="22"/>
      <c r="II127" s="22"/>
    </row>
    <row r="128" spans="1:243" s="21" customFormat="1" ht="30.75" customHeight="1">
      <c r="A128" s="57">
        <v>13.11</v>
      </c>
      <c r="B128" s="65" t="s">
        <v>163</v>
      </c>
      <c r="C128" s="33"/>
      <c r="D128" s="66">
        <v>1</v>
      </c>
      <c r="E128" s="67" t="s">
        <v>47</v>
      </c>
      <c r="F128" s="58">
        <v>266.42</v>
      </c>
      <c r="G128" s="43"/>
      <c r="H128" s="37"/>
      <c r="I128" s="38" t="s">
        <v>33</v>
      </c>
      <c r="J128" s="39">
        <f t="shared" si="4"/>
        <v>1</v>
      </c>
      <c r="K128" s="37" t="s">
        <v>34</v>
      </c>
      <c r="L128" s="37" t="s">
        <v>4</v>
      </c>
      <c r="M128" s="40"/>
      <c r="N128" s="49"/>
      <c r="O128" s="49"/>
      <c r="P128" s="50"/>
      <c r="Q128" s="49"/>
      <c r="R128" s="49"/>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2">
        <f t="shared" si="5"/>
        <v>266.42</v>
      </c>
      <c r="BB128" s="51">
        <f t="shared" si="6"/>
        <v>266.42</v>
      </c>
      <c r="BC128" s="56" t="str">
        <f t="shared" si="7"/>
        <v>INR  Two Hundred &amp; Sixty Six  and Paise Forty Two Only</v>
      </c>
      <c r="IA128" s="21">
        <v>13.11</v>
      </c>
      <c r="IB128" s="21" t="s">
        <v>163</v>
      </c>
      <c r="ID128" s="21">
        <v>1</v>
      </c>
      <c r="IE128" s="22" t="s">
        <v>47</v>
      </c>
      <c r="IF128" s="22"/>
      <c r="IG128" s="22"/>
      <c r="IH128" s="22"/>
      <c r="II128" s="22"/>
    </row>
    <row r="129" spans="1:243" s="21" customFormat="1" ht="47.25">
      <c r="A129" s="57">
        <v>13.12</v>
      </c>
      <c r="B129" s="65" t="s">
        <v>164</v>
      </c>
      <c r="C129" s="33"/>
      <c r="D129" s="70"/>
      <c r="E129" s="70"/>
      <c r="F129" s="70"/>
      <c r="G129" s="70"/>
      <c r="H129" s="70"/>
      <c r="I129" s="70"/>
      <c r="J129" s="70"/>
      <c r="K129" s="70"/>
      <c r="L129" s="70"/>
      <c r="M129" s="70"/>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IA129" s="21">
        <v>13.12</v>
      </c>
      <c r="IB129" s="21" t="s">
        <v>164</v>
      </c>
      <c r="IE129" s="22"/>
      <c r="IF129" s="22"/>
      <c r="IG129" s="22"/>
      <c r="IH129" s="22"/>
      <c r="II129" s="22"/>
    </row>
    <row r="130" spans="1:243" s="21" customFormat="1" ht="30" customHeight="1">
      <c r="A130" s="59">
        <v>13.13</v>
      </c>
      <c r="B130" s="65" t="s">
        <v>165</v>
      </c>
      <c r="C130" s="33"/>
      <c r="D130" s="66">
        <v>1</v>
      </c>
      <c r="E130" s="67" t="s">
        <v>47</v>
      </c>
      <c r="F130" s="58">
        <v>466.77</v>
      </c>
      <c r="G130" s="43"/>
      <c r="H130" s="37"/>
      <c r="I130" s="38" t="s">
        <v>33</v>
      </c>
      <c r="J130" s="39">
        <f t="shared" si="4"/>
        <v>1</v>
      </c>
      <c r="K130" s="37" t="s">
        <v>34</v>
      </c>
      <c r="L130" s="37" t="s">
        <v>4</v>
      </c>
      <c r="M130" s="40"/>
      <c r="N130" s="49"/>
      <c r="O130" s="49"/>
      <c r="P130" s="50"/>
      <c r="Q130" s="49"/>
      <c r="R130" s="49"/>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2">
        <f t="shared" si="5"/>
        <v>466.77</v>
      </c>
      <c r="BB130" s="51">
        <f t="shared" si="6"/>
        <v>466.77</v>
      </c>
      <c r="BC130" s="56" t="str">
        <f t="shared" si="7"/>
        <v>INR  Four Hundred &amp; Sixty Six  and Paise Seventy Seven Only</v>
      </c>
      <c r="IA130" s="21">
        <v>13.13</v>
      </c>
      <c r="IB130" s="21" t="s">
        <v>165</v>
      </c>
      <c r="ID130" s="21">
        <v>1</v>
      </c>
      <c r="IE130" s="22" t="s">
        <v>47</v>
      </c>
      <c r="IF130" s="22"/>
      <c r="IG130" s="22"/>
      <c r="IH130" s="22"/>
      <c r="II130" s="22"/>
    </row>
    <row r="131" spans="1:243" s="21" customFormat="1" ht="30" customHeight="1">
      <c r="A131" s="57">
        <v>13.14</v>
      </c>
      <c r="B131" s="65" t="s">
        <v>166</v>
      </c>
      <c r="C131" s="33"/>
      <c r="D131" s="66">
        <v>1</v>
      </c>
      <c r="E131" s="67" t="s">
        <v>47</v>
      </c>
      <c r="F131" s="58">
        <v>404.87</v>
      </c>
      <c r="G131" s="43"/>
      <c r="H131" s="37"/>
      <c r="I131" s="38" t="s">
        <v>33</v>
      </c>
      <c r="J131" s="39">
        <f t="shared" si="4"/>
        <v>1</v>
      </c>
      <c r="K131" s="37" t="s">
        <v>34</v>
      </c>
      <c r="L131" s="37" t="s">
        <v>4</v>
      </c>
      <c r="M131" s="40"/>
      <c r="N131" s="49"/>
      <c r="O131" s="49"/>
      <c r="P131" s="50"/>
      <c r="Q131" s="49"/>
      <c r="R131" s="49"/>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2">
        <f t="shared" si="5"/>
        <v>404.87</v>
      </c>
      <c r="BB131" s="51">
        <f t="shared" si="6"/>
        <v>404.87</v>
      </c>
      <c r="BC131" s="56" t="str">
        <f t="shared" si="7"/>
        <v>INR  Four Hundred &amp; Four  and Paise Eighty Seven Only</v>
      </c>
      <c r="IA131" s="21">
        <v>13.14</v>
      </c>
      <c r="IB131" s="21" t="s">
        <v>166</v>
      </c>
      <c r="ID131" s="21">
        <v>1</v>
      </c>
      <c r="IE131" s="22" t="s">
        <v>47</v>
      </c>
      <c r="IF131" s="22"/>
      <c r="IG131" s="22"/>
      <c r="IH131" s="22"/>
      <c r="II131" s="22"/>
    </row>
    <row r="132" spans="1:243" s="21" customFormat="1" ht="31.5">
      <c r="A132" s="57">
        <v>13.15</v>
      </c>
      <c r="B132" s="65" t="s">
        <v>167</v>
      </c>
      <c r="C132" s="33"/>
      <c r="D132" s="70"/>
      <c r="E132" s="70"/>
      <c r="F132" s="70"/>
      <c r="G132" s="70"/>
      <c r="H132" s="70"/>
      <c r="I132" s="70"/>
      <c r="J132" s="70"/>
      <c r="K132" s="70"/>
      <c r="L132" s="70"/>
      <c r="M132" s="70"/>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c r="BC132" s="71"/>
      <c r="IA132" s="21">
        <v>13.15</v>
      </c>
      <c r="IB132" s="21" t="s">
        <v>167</v>
      </c>
      <c r="IE132" s="22"/>
      <c r="IF132" s="22"/>
      <c r="IG132" s="22"/>
      <c r="IH132" s="22"/>
      <c r="II132" s="22"/>
    </row>
    <row r="133" spans="1:243" s="21" customFormat="1" ht="15.75">
      <c r="A133" s="57">
        <v>13.16</v>
      </c>
      <c r="B133" s="65" t="s">
        <v>168</v>
      </c>
      <c r="C133" s="33"/>
      <c r="D133" s="70"/>
      <c r="E133" s="70"/>
      <c r="F133" s="70"/>
      <c r="G133" s="70"/>
      <c r="H133" s="70"/>
      <c r="I133" s="70"/>
      <c r="J133" s="70"/>
      <c r="K133" s="70"/>
      <c r="L133" s="70"/>
      <c r="M133" s="70"/>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IA133" s="21">
        <v>13.16</v>
      </c>
      <c r="IB133" s="21" t="s">
        <v>168</v>
      </c>
      <c r="IE133" s="22"/>
      <c r="IF133" s="22"/>
      <c r="IG133" s="22"/>
      <c r="IH133" s="22"/>
      <c r="II133" s="22"/>
    </row>
    <row r="134" spans="1:243" s="21" customFormat="1" ht="29.25" customHeight="1">
      <c r="A134" s="59">
        <v>13.17</v>
      </c>
      <c r="B134" s="65" t="s">
        <v>163</v>
      </c>
      <c r="C134" s="33"/>
      <c r="D134" s="66">
        <v>1</v>
      </c>
      <c r="E134" s="67" t="s">
        <v>47</v>
      </c>
      <c r="F134" s="58">
        <v>74.7</v>
      </c>
      <c r="G134" s="43"/>
      <c r="H134" s="37"/>
      <c r="I134" s="38" t="s">
        <v>33</v>
      </c>
      <c r="J134" s="39">
        <f t="shared" si="4"/>
        <v>1</v>
      </c>
      <c r="K134" s="37" t="s">
        <v>34</v>
      </c>
      <c r="L134" s="37" t="s">
        <v>4</v>
      </c>
      <c r="M134" s="40"/>
      <c r="N134" s="49"/>
      <c r="O134" s="49"/>
      <c r="P134" s="50"/>
      <c r="Q134" s="49"/>
      <c r="R134" s="49"/>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2">
        <f t="shared" si="5"/>
        <v>74.7</v>
      </c>
      <c r="BB134" s="51">
        <f t="shared" si="6"/>
        <v>74.7</v>
      </c>
      <c r="BC134" s="56" t="str">
        <f t="shared" si="7"/>
        <v>INR  Seventy Four and Paise Seventy Only</v>
      </c>
      <c r="IA134" s="21">
        <v>13.17</v>
      </c>
      <c r="IB134" s="21" t="s">
        <v>163</v>
      </c>
      <c r="ID134" s="21">
        <v>1</v>
      </c>
      <c r="IE134" s="22" t="s">
        <v>47</v>
      </c>
      <c r="IF134" s="22"/>
      <c r="IG134" s="22"/>
      <c r="IH134" s="22"/>
      <c r="II134" s="22"/>
    </row>
    <row r="135" spans="1:243" s="21" customFormat="1" ht="283.5">
      <c r="A135" s="57">
        <v>13.18</v>
      </c>
      <c r="B135" s="65" t="s">
        <v>169</v>
      </c>
      <c r="C135" s="33"/>
      <c r="D135" s="70"/>
      <c r="E135" s="70"/>
      <c r="F135" s="70"/>
      <c r="G135" s="70"/>
      <c r="H135" s="70"/>
      <c r="I135" s="70"/>
      <c r="J135" s="70"/>
      <c r="K135" s="70"/>
      <c r="L135" s="70"/>
      <c r="M135" s="70"/>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IA135" s="21">
        <v>13.18</v>
      </c>
      <c r="IB135" s="21" t="s">
        <v>169</v>
      </c>
      <c r="IE135" s="22"/>
      <c r="IF135" s="22"/>
      <c r="IG135" s="22"/>
      <c r="IH135" s="22"/>
      <c r="II135" s="22"/>
    </row>
    <row r="136" spans="1:243" s="21" customFormat="1" ht="47.25">
      <c r="A136" s="57">
        <v>13.19</v>
      </c>
      <c r="B136" s="65" t="s">
        <v>170</v>
      </c>
      <c r="C136" s="33"/>
      <c r="D136" s="66">
        <v>3</v>
      </c>
      <c r="E136" s="67" t="s">
        <v>47</v>
      </c>
      <c r="F136" s="58">
        <v>1501.23</v>
      </c>
      <c r="G136" s="43"/>
      <c r="H136" s="37"/>
      <c r="I136" s="38" t="s">
        <v>33</v>
      </c>
      <c r="J136" s="39">
        <f t="shared" si="4"/>
        <v>1</v>
      </c>
      <c r="K136" s="37" t="s">
        <v>34</v>
      </c>
      <c r="L136" s="37" t="s">
        <v>4</v>
      </c>
      <c r="M136" s="40"/>
      <c r="N136" s="49"/>
      <c r="O136" s="49"/>
      <c r="P136" s="50"/>
      <c r="Q136" s="49"/>
      <c r="R136" s="49"/>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2">
        <f t="shared" si="5"/>
        <v>4503.69</v>
      </c>
      <c r="BB136" s="51">
        <f t="shared" si="6"/>
        <v>4503.69</v>
      </c>
      <c r="BC136" s="56" t="str">
        <f t="shared" si="7"/>
        <v>INR  Four Thousand Five Hundred &amp; Three  and Paise Sixty Nine Only</v>
      </c>
      <c r="IA136" s="21">
        <v>13.19</v>
      </c>
      <c r="IB136" s="21" t="s">
        <v>170</v>
      </c>
      <c r="ID136" s="21">
        <v>3</v>
      </c>
      <c r="IE136" s="22" t="s">
        <v>47</v>
      </c>
      <c r="IF136" s="22"/>
      <c r="IG136" s="22"/>
      <c r="IH136" s="22"/>
      <c r="II136" s="22"/>
    </row>
    <row r="137" spans="1:243" s="21" customFormat="1" ht="47.25">
      <c r="A137" s="59">
        <v>13.2</v>
      </c>
      <c r="B137" s="65" t="s">
        <v>171</v>
      </c>
      <c r="C137" s="33"/>
      <c r="D137" s="70"/>
      <c r="E137" s="70"/>
      <c r="F137" s="70"/>
      <c r="G137" s="70"/>
      <c r="H137" s="70"/>
      <c r="I137" s="70"/>
      <c r="J137" s="70"/>
      <c r="K137" s="70"/>
      <c r="L137" s="70"/>
      <c r="M137" s="70"/>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IA137" s="21">
        <v>13.2</v>
      </c>
      <c r="IB137" s="21" t="s">
        <v>171</v>
      </c>
      <c r="IE137" s="22"/>
      <c r="IF137" s="22"/>
      <c r="IG137" s="22"/>
      <c r="IH137" s="22"/>
      <c r="II137" s="22"/>
    </row>
    <row r="138" spans="1:243" s="21" customFormat="1" ht="28.5">
      <c r="A138" s="57">
        <v>13.21</v>
      </c>
      <c r="B138" s="65" t="s">
        <v>172</v>
      </c>
      <c r="C138" s="33"/>
      <c r="D138" s="66">
        <v>2</v>
      </c>
      <c r="E138" s="67" t="s">
        <v>44</v>
      </c>
      <c r="F138" s="58">
        <v>7.1</v>
      </c>
      <c r="G138" s="43"/>
      <c r="H138" s="37"/>
      <c r="I138" s="38" t="s">
        <v>33</v>
      </c>
      <c r="J138" s="39">
        <f t="shared" si="4"/>
        <v>1</v>
      </c>
      <c r="K138" s="37" t="s">
        <v>34</v>
      </c>
      <c r="L138" s="37" t="s">
        <v>4</v>
      </c>
      <c r="M138" s="40"/>
      <c r="N138" s="49"/>
      <c r="O138" s="49"/>
      <c r="P138" s="50"/>
      <c r="Q138" s="49"/>
      <c r="R138" s="49"/>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2">
        <f t="shared" si="5"/>
        <v>14.2</v>
      </c>
      <c r="BB138" s="51">
        <f t="shared" si="6"/>
        <v>14.2</v>
      </c>
      <c r="BC138" s="56" t="str">
        <f t="shared" si="7"/>
        <v>INR  Fourteen and Paise Twenty Only</v>
      </c>
      <c r="IA138" s="21">
        <v>13.21</v>
      </c>
      <c r="IB138" s="21" t="s">
        <v>172</v>
      </c>
      <c r="ID138" s="21">
        <v>2</v>
      </c>
      <c r="IE138" s="22" t="s">
        <v>44</v>
      </c>
      <c r="IF138" s="22"/>
      <c r="IG138" s="22"/>
      <c r="IH138" s="22"/>
      <c r="II138" s="22"/>
    </row>
    <row r="139" spans="1:243" s="21" customFormat="1" ht="28.5">
      <c r="A139" s="57">
        <v>13.22</v>
      </c>
      <c r="B139" s="65" t="s">
        <v>173</v>
      </c>
      <c r="C139" s="33"/>
      <c r="D139" s="66">
        <v>12</v>
      </c>
      <c r="E139" s="67" t="s">
        <v>44</v>
      </c>
      <c r="F139" s="58">
        <v>8.42</v>
      </c>
      <c r="G139" s="43"/>
      <c r="H139" s="37"/>
      <c r="I139" s="38" t="s">
        <v>33</v>
      </c>
      <c r="J139" s="39">
        <f t="shared" si="4"/>
        <v>1</v>
      </c>
      <c r="K139" s="37" t="s">
        <v>34</v>
      </c>
      <c r="L139" s="37" t="s">
        <v>4</v>
      </c>
      <c r="M139" s="40"/>
      <c r="N139" s="49"/>
      <c r="O139" s="49"/>
      <c r="P139" s="50"/>
      <c r="Q139" s="49"/>
      <c r="R139" s="49"/>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2">
        <f t="shared" si="5"/>
        <v>101.04</v>
      </c>
      <c r="BB139" s="51">
        <f t="shared" si="6"/>
        <v>101.04</v>
      </c>
      <c r="BC139" s="56" t="str">
        <f t="shared" si="7"/>
        <v>INR  One Hundred &amp; One  and Paise Four Only</v>
      </c>
      <c r="IA139" s="21">
        <v>13.22</v>
      </c>
      <c r="IB139" s="21" t="s">
        <v>173</v>
      </c>
      <c r="ID139" s="21">
        <v>12</v>
      </c>
      <c r="IE139" s="22" t="s">
        <v>44</v>
      </c>
      <c r="IF139" s="22"/>
      <c r="IG139" s="22"/>
      <c r="IH139" s="22"/>
      <c r="II139" s="22"/>
    </row>
    <row r="140" spans="1:243" s="21" customFormat="1" ht="47.25">
      <c r="A140" s="59">
        <v>13.23</v>
      </c>
      <c r="B140" s="65" t="s">
        <v>174</v>
      </c>
      <c r="C140" s="33"/>
      <c r="D140" s="70"/>
      <c r="E140" s="70"/>
      <c r="F140" s="70"/>
      <c r="G140" s="70"/>
      <c r="H140" s="70"/>
      <c r="I140" s="70"/>
      <c r="J140" s="70"/>
      <c r="K140" s="70"/>
      <c r="L140" s="70"/>
      <c r="M140" s="70"/>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IA140" s="21">
        <v>13.23</v>
      </c>
      <c r="IB140" s="21" t="s">
        <v>174</v>
      </c>
      <c r="IE140" s="22"/>
      <c r="IF140" s="22"/>
      <c r="IG140" s="22"/>
      <c r="IH140" s="22"/>
      <c r="II140" s="22"/>
    </row>
    <row r="141" spans="1:243" s="21" customFormat="1" ht="22.5" customHeight="1">
      <c r="A141" s="57">
        <v>13.24</v>
      </c>
      <c r="B141" s="65" t="s">
        <v>173</v>
      </c>
      <c r="C141" s="33"/>
      <c r="D141" s="66">
        <v>8</v>
      </c>
      <c r="E141" s="67" t="s">
        <v>44</v>
      </c>
      <c r="F141" s="58">
        <v>10.52</v>
      </c>
      <c r="G141" s="43"/>
      <c r="H141" s="37"/>
      <c r="I141" s="38" t="s">
        <v>33</v>
      </c>
      <c r="J141" s="39">
        <f t="shared" si="4"/>
        <v>1</v>
      </c>
      <c r="K141" s="37" t="s">
        <v>34</v>
      </c>
      <c r="L141" s="37" t="s">
        <v>4</v>
      </c>
      <c r="M141" s="40"/>
      <c r="N141" s="49"/>
      <c r="O141" s="49"/>
      <c r="P141" s="50"/>
      <c r="Q141" s="49"/>
      <c r="R141" s="49"/>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2">
        <f t="shared" si="5"/>
        <v>84.16</v>
      </c>
      <c r="BB141" s="51">
        <f t="shared" si="6"/>
        <v>84.16</v>
      </c>
      <c r="BC141" s="56" t="str">
        <f t="shared" si="7"/>
        <v>INR  Eighty Four and Paise Sixteen Only</v>
      </c>
      <c r="IA141" s="21">
        <v>13.24</v>
      </c>
      <c r="IB141" s="21" t="s">
        <v>173</v>
      </c>
      <c r="ID141" s="21">
        <v>8</v>
      </c>
      <c r="IE141" s="22" t="s">
        <v>44</v>
      </c>
      <c r="IF141" s="22"/>
      <c r="IG141" s="22"/>
      <c r="IH141" s="22"/>
      <c r="II141" s="22"/>
    </row>
    <row r="142" spans="1:243" s="21" customFormat="1" ht="28.5">
      <c r="A142" s="57">
        <v>13.25</v>
      </c>
      <c r="B142" s="65" t="s">
        <v>175</v>
      </c>
      <c r="C142" s="33"/>
      <c r="D142" s="66">
        <v>25</v>
      </c>
      <c r="E142" s="67" t="s">
        <v>44</v>
      </c>
      <c r="F142" s="58">
        <v>13.37</v>
      </c>
      <c r="G142" s="43"/>
      <c r="H142" s="37"/>
      <c r="I142" s="38" t="s">
        <v>33</v>
      </c>
      <c r="J142" s="39">
        <f t="shared" si="4"/>
        <v>1</v>
      </c>
      <c r="K142" s="37" t="s">
        <v>34</v>
      </c>
      <c r="L142" s="37" t="s">
        <v>4</v>
      </c>
      <c r="M142" s="40"/>
      <c r="N142" s="49"/>
      <c r="O142" s="49"/>
      <c r="P142" s="50"/>
      <c r="Q142" s="49"/>
      <c r="R142" s="49"/>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2">
        <f t="shared" si="5"/>
        <v>334.25</v>
      </c>
      <c r="BB142" s="51">
        <f t="shared" si="6"/>
        <v>334.25</v>
      </c>
      <c r="BC142" s="56" t="str">
        <f t="shared" si="7"/>
        <v>INR  Three Hundred &amp; Thirty Four  and Paise Twenty Five Only</v>
      </c>
      <c r="IA142" s="21">
        <v>13.25</v>
      </c>
      <c r="IB142" s="21" t="s">
        <v>175</v>
      </c>
      <c r="ID142" s="21">
        <v>25</v>
      </c>
      <c r="IE142" s="22" t="s">
        <v>44</v>
      </c>
      <c r="IF142" s="22"/>
      <c r="IG142" s="22"/>
      <c r="IH142" s="22"/>
      <c r="II142" s="22"/>
    </row>
    <row r="143" spans="1:243" s="21" customFormat="1" ht="47.25">
      <c r="A143" s="59">
        <v>13.26</v>
      </c>
      <c r="B143" s="65" t="s">
        <v>176</v>
      </c>
      <c r="C143" s="33"/>
      <c r="D143" s="70"/>
      <c r="E143" s="70"/>
      <c r="F143" s="70"/>
      <c r="G143" s="70"/>
      <c r="H143" s="70"/>
      <c r="I143" s="70"/>
      <c r="J143" s="70"/>
      <c r="K143" s="70"/>
      <c r="L143" s="70"/>
      <c r="M143" s="70"/>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c r="BB143" s="71"/>
      <c r="BC143" s="71"/>
      <c r="IA143" s="21">
        <v>13.26</v>
      </c>
      <c r="IB143" s="21" t="s">
        <v>176</v>
      </c>
      <c r="IE143" s="22"/>
      <c r="IF143" s="22"/>
      <c r="IG143" s="22"/>
      <c r="IH143" s="22"/>
      <c r="II143" s="22"/>
    </row>
    <row r="144" spans="1:243" s="21" customFormat="1" ht="42.75">
      <c r="A144" s="57">
        <v>13.27</v>
      </c>
      <c r="B144" s="65" t="s">
        <v>173</v>
      </c>
      <c r="C144" s="33"/>
      <c r="D144" s="66">
        <v>8</v>
      </c>
      <c r="E144" s="67" t="s">
        <v>44</v>
      </c>
      <c r="F144" s="58">
        <v>140.16</v>
      </c>
      <c r="G144" s="43"/>
      <c r="H144" s="37"/>
      <c r="I144" s="38" t="s">
        <v>33</v>
      </c>
      <c r="J144" s="39">
        <f t="shared" si="4"/>
        <v>1</v>
      </c>
      <c r="K144" s="37" t="s">
        <v>34</v>
      </c>
      <c r="L144" s="37" t="s">
        <v>4</v>
      </c>
      <c r="M144" s="40"/>
      <c r="N144" s="49"/>
      <c r="O144" s="49"/>
      <c r="P144" s="50"/>
      <c r="Q144" s="49"/>
      <c r="R144" s="49"/>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2">
        <f t="shared" si="5"/>
        <v>1121.28</v>
      </c>
      <c r="BB144" s="51">
        <f t="shared" si="6"/>
        <v>1121.28</v>
      </c>
      <c r="BC144" s="56" t="str">
        <f t="shared" si="7"/>
        <v>INR  One Thousand One Hundred &amp; Twenty One  and Paise Twenty Eight Only</v>
      </c>
      <c r="IA144" s="21">
        <v>13.27</v>
      </c>
      <c r="IB144" s="21" t="s">
        <v>173</v>
      </c>
      <c r="ID144" s="21">
        <v>8</v>
      </c>
      <c r="IE144" s="22" t="s">
        <v>44</v>
      </c>
      <c r="IF144" s="22"/>
      <c r="IG144" s="22"/>
      <c r="IH144" s="22"/>
      <c r="II144" s="22"/>
    </row>
    <row r="145" spans="1:243" s="21" customFormat="1" ht="28.5">
      <c r="A145" s="57">
        <v>13.28</v>
      </c>
      <c r="B145" s="65" t="s">
        <v>175</v>
      </c>
      <c r="C145" s="33"/>
      <c r="D145" s="66">
        <v>25</v>
      </c>
      <c r="E145" s="67" t="s">
        <v>44</v>
      </c>
      <c r="F145" s="58">
        <v>143.88</v>
      </c>
      <c r="G145" s="43"/>
      <c r="H145" s="37"/>
      <c r="I145" s="38" t="s">
        <v>33</v>
      </c>
      <c r="J145" s="39">
        <f t="shared" si="4"/>
        <v>1</v>
      </c>
      <c r="K145" s="37" t="s">
        <v>34</v>
      </c>
      <c r="L145" s="37" t="s">
        <v>4</v>
      </c>
      <c r="M145" s="40"/>
      <c r="N145" s="49"/>
      <c r="O145" s="49"/>
      <c r="P145" s="50"/>
      <c r="Q145" s="49"/>
      <c r="R145" s="49"/>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2">
        <f t="shared" si="5"/>
        <v>3597</v>
      </c>
      <c r="BB145" s="51">
        <f t="shared" si="6"/>
        <v>3597</v>
      </c>
      <c r="BC145" s="56" t="str">
        <f t="shared" si="7"/>
        <v>INR  Three Thousand Five Hundred &amp; Ninety Seven  Only</v>
      </c>
      <c r="IA145" s="21">
        <v>13.28</v>
      </c>
      <c r="IB145" s="21" t="s">
        <v>175</v>
      </c>
      <c r="ID145" s="21">
        <v>25</v>
      </c>
      <c r="IE145" s="22" t="s">
        <v>44</v>
      </c>
      <c r="IF145" s="22"/>
      <c r="IG145" s="22"/>
      <c r="IH145" s="22"/>
      <c r="II145" s="22"/>
    </row>
    <row r="146" spans="1:243" s="21" customFormat="1" ht="63">
      <c r="A146" s="59">
        <v>13.29</v>
      </c>
      <c r="B146" s="65" t="s">
        <v>177</v>
      </c>
      <c r="C146" s="33"/>
      <c r="D146" s="70"/>
      <c r="E146" s="70"/>
      <c r="F146" s="70"/>
      <c r="G146" s="70"/>
      <c r="H146" s="70"/>
      <c r="I146" s="70"/>
      <c r="J146" s="70"/>
      <c r="K146" s="70"/>
      <c r="L146" s="70"/>
      <c r="M146" s="70"/>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c r="BC146" s="71"/>
      <c r="IA146" s="21">
        <v>13.29</v>
      </c>
      <c r="IB146" s="21" t="s">
        <v>177</v>
      </c>
      <c r="IE146" s="22"/>
      <c r="IF146" s="22"/>
      <c r="IG146" s="22"/>
      <c r="IH146" s="22"/>
      <c r="II146" s="22"/>
    </row>
    <row r="147" spans="1:243" s="21" customFormat="1" ht="28.5" customHeight="1">
      <c r="A147" s="57">
        <v>13.3</v>
      </c>
      <c r="B147" s="65" t="s">
        <v>166</v>
      </c>
      <c r="C147" s="33"/>
      <c r="D147" s="66">
        <v>1</v>
      </c>
      <c r="E147" s="67" t="s">
        <v>47</v>
      </c>
      <c r="F147" s="58">
        <v>253.44</v>
      </c>
      <c r="G147" s="43"/>
      <c r="H147" s="37"/>
      <c r="I147" s="38" t="s">
        <v>33</v>
      </c>
      <c r="J147" s="39">
        <f t="shared" si="4"/>
        <v>1</v>
      </c>
      <c r="K147" s="37" t="s">
        <v>34</v>
      </c>
      <c r="L147" s="37" t="s">
        <v>4</v>
      </c>
      <c r="M147" s="40"/>
      <c r="N147" s="49"/>
      <c r="O147" s="49"/>
      <c r="P147" s="50"/>
      <c r="Q147" s="49"/>
      <c r="R147" s="49"/>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2">
        <f t="shared" si="5"/>
        <v>253.44</v>
      </c>
      <c r="BB147" s="51">
        <f t="shared" si="6"/>
        <v>253.44</v>
      </c>
      <c r="BC147" s="56" t="str">
        <f t="shared" si="7"/>
        <v>INR  Two Hundred &amp; Fifty Three  and Paise Forty Four Only</v>
      </c>
      <c r="IA147" s="21">
        <v>13.3</v>
      </c>
      <c r="IB147" s="21" t="s">
        <v>166</v>
      </c>
      <c r="ID147" s="21">
        <v>1</v>
      </c>
      <c r="IE147" s="22" t="s">
        <v>47</v>
      </c>
      <c r="IF147" s="22"/>
      <c r="IG147" s="22"/>
      <c r="IH147" s="22"/>
      <c r="II147" s="22"/>
    </row>
    <row r="148" spans="1:243" s="21" customFormat="1" ht="30.75" customHeight="1">
      <c r="A148" s="57">
        <v>13.31</v>
      </c>
      <c r="B148" s="65" t="s">
        <v>165</v>
      </c>
      <c r="C148" s="33"/>
      <c r="D148" s="66">
        <v>1</v>
      </c>
      <c r="E148" s="67" t="s">
        <v>47</v>
      </c>
      <c r="F148" s="58">
        <v>323.85</v>
      </c>
      <c r="G148" s="43"/>
      <c r="H148" s="37"/>
      <c r="I148" s="38" t="s">
        <v>33</v>
      </c>
      <c r="J148" s="39">
        <f t="shared" si="4"/>
        <v>1</v>
      </c>
      <c r="K148" s="37" t="s">
        <v>34</v>
      </c>
      <c r="L148" s="37" t="s">
        <v>4</v>
      </c>
      <c r="M148" s="40"/>
      <c r="N148" s="49"/>
      <c r="O148" s="49"/>
      <c r="P148" s="50"/>
      <c r="Q148" s="49"/>
      <c r="R148" s="49"/>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2">
        <f t="shared" si="5"/>
        <v>323.85</v>
      </c>
      <c r="BB148" s="51">
        <f t="shared" si="6"/>
        <v>323.85</v>
      </c>
      <c r="BC148" s="56" t="str">
        <f t="shared" si="7"/>
        <v>INR  Three Hundred &amp; Twenty Three  and Paise Eighty Five Only</v>
      </c>
      <c r="IA148" s="21">
        <v>13.31</v>
      </c>
      <c r="IB148" s="21" t="s">
        <v>165</v>
      </c>
      <c r="ID148" s="21">
        <v>1</v>
      </c>
      <c r="IE148" s="22" t="s">
        <v>47</v>
      </c>
      <c r="IF148" s="22"/>
      <c r="IG148" s="22"/>
      <c r="IH148" s="22"/>
      <c r="II148" s="22"/>
    </row>
    <row r="149" spans="1:243" s="21" customFormat="1" ht="63">
      <c r="A149" s="59">
        <v>13.32</v>
      </c>
      <c r="B149" s="65" t="s">
        <v>178</v>
      </c>
      <c r="C149" s="33"/>
      <c r="D149" s="70"/>
      <c r="E149" s="70"/>
      <c r="F149" s="70"/>
      <c r="G149" s="70"/>
      <c r="H149" s="70"/>
      <c r="I149" s="70"/>
      <c r="J149" s="70"/>
      <c r="K149" s="70"/>
      <c r="L149" s="70"/>
      <c r="M149" s="70"/>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1"/>
      <c r="BC149" s="71"/>
      <c r="IA149" s="21">
        <v>13.32</v>
      </c>
      <c r="IB149" s="21" t="s">
        <v>178</v>
      </c>
      <c r="IE149" s="22"/>
      <c r="IF149" s="22"/>
      <c r="IG149" s="22"/>
      <c r="IH149" s="22"/>
      <c r="II149" s="22"/>
    </row>
    <row r="150" spans="1:243" s="21" customFormat="1" ht="42.75">
      <c r="A150" s="57">
        <v>13.33</v>
      </c>
      <c r="B150" s="65" t="s">
        <v>163</v>
      </c>
      <c r="C150" s="33"/>
      <c r="D150" s="66">
        <v>4</v>
      </c>
      <c r="E150" s="67" t="s">
        <v>47</v>
      </c>
      <c r="F150" s="58">
        <v>621.13</v>
      </c>
      <c r="G150" s="43"/>
      <c r="H150" s="37"/>
      <c r="I150" s="38" t="s">
        <v>33</v>
      </c>
      <c r="J150" s="39">
        <f t="shared" si="4"/>
        <v>1</v>
      </c>
      <c r="K150" s="37" t="s">
        <v>34</v>
      </c>
      <c r="L150" s="37" t="s">
        <v>4</v>
      </c>
      <c r="M150" s="40"/>
      <c r="N150" s="49"/>
      <c r="O150" s="49"/>
      <c r="P150" s="50"/>
      <c r="Q150" s="49"/>
      <c r="R150" s="49"/>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2">
        <f t="shared" si="5"/>
        <v>2484.52</v>
      </c>
      <c r="BB150" s="51">
        <f t="shared" si="6"/>
        <v>2484.52</v>
      </c>
      <c r="BC150" s="56" t="str">
        <f t="shared" si="7"/>
        <v>INR  Two Thousand Four Hundred &amp; Eighty Four  and Paise Fifty Two Only</v>
      </c>
      <c r="IA150" s="21">
        <v>13.33</v>
      </c>
      <c r="IB150" s="21" t="s">
        <v>163</v>
      </c>
      <c r="ID150" s="21">
        <v>4</v>
      </c>
      <c r="IE150" s="22" t="s">
        <v>47</v>
      </c>
      <c r="IF150" s="22"/>
      <c r="IG150" s="22"/>
      <c r="IH150" s="22"/>
      <c r="II150" s="22"/>
    </row>
    <row r="151" spans="1:243" s="21" customFormat="1" ht="63">
      <c r="A151" s="57">
        <v>13.34</v>
      </c>
      <c r="B151" s="65" t="s">
        <v>179</v>
      </c>
      <c r="C151" s="33"/>
      <c r="D151" s="70"/>
      <c r="E151" s="70"/>
      <c r="F151" s="70"/>
      <c r="G151" s="70"/>
      <c r="H151" s="70"/>
      <c r="I151" s="70"/>
      <c r="J151" s="70"/>
      <c r="K151" s="70"/>
      <c r="L151" s="70"/>
      <c r="M151" s="70"/>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IA151" s="21">
        <v>13.34</v>
      </c>
      <c r="IB151" s="21" t="s">
        <v>179</v>
      </c>
      <c r="IE151" s="22"/>
      <c r="IF151" s="22"/>
      <c r="IG151" s="22"/>
      <c r="IH151" s="22"/>
      <c r="II151" s="22"/>
    </row>
    <row r="152" spans="1:243" s="21" customFormat="1" ht="28.5">
      <c r="A152" s="59">
        <v>13.35</v>
      </c>
      <c r="B152" s="65" t="s">
        <v>180</v>
      </c>
      <c r="C152" s="33"/>
      <c r="D152" s="66">
        <v>2</v>
      </c>
      <c r="E152" s="67" t="s">
        <v>47</v>
      </c>
      <c r="F152" s="58">
        <v>438.71</v>
      </c>
      <c r="G152" s="43"/>
      <c r="H152" s="37"/>
      <c r="I152" s="38" t="s">
        <v>33</v>
      </c>
      <c r="J152" s="39">
        <f>IF(I152="Less(-)",-1,1)</f>
        <v>1</v>
      </c>
      <c r="K152" s="37" t="s">
        <v>34</v>
      </c>
      <c r="L152" s="37" t="s">
        <v>4</v>
      </c>
      <c r="M152" s="40"/>
      <c r="N152" s="49"/>
      <c r="O152" s="49"/>
      <c r="P152" s="50"/>
      <c r="Q152" s="49"/>
      <c r="R152" s="49"/>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2">
        <f>total_amount_ba($B$2,$D$2,D152,F152,J152,K152,M152)</f>
        <v>877.42</v>
      </c>
      <c r="BB152" s="51">
        <f>BA152+SUM(N152:AZ152)</f>
        <v>877.42</v>
      </c>
      <c r="BC152" s="56" t="str">
        <f>SpellNumber(L152,BB152)</f>
        <v>INR  Eight Hundred &amp; Seventy Seven  and Paise Forty Two Only</v>
      </c>
      <c r="IA152" s="21">
        <v>13.35</v>
      </c>
      <c r="IB152" s="21" t="s">
        <v>180</v>
      </c>
      <c r="ID152" s="21">
        <v>2</v>
      </c>
      <c r="IE152" s="22" t="s">
        <v>47</v>
      </c>
      <c r="IF152" s="22"/>
      <c r="IG152" s="22"/>
      <c r="IH152" s="22"/>
      <c r="II152" s="22"/>
    </row>
    <row r="153" spans="1:243" s="21" customFormat="1" ht="63">
      <c r="A153" s="57">
        <v>13.36</v>
      </c>
      <c r="B153" s="65" t="s">
        <v>181</v>
      </c>
      <c r="C153" s="33"/>
      <c r="D153" s="66">
        <v>4</v>
      </c>
      <c r="E153" s="67" t="s">
        <v>47</v>
      </c>
      <c r="F153" s="58">
        <v>54.1</v>
      </c>
      <c r="G153" s="43"/>
      <c r="H153" s="37"/>
      <c r="I153" s="38" t="s">
        <v>33</v>
      </c>
      <c r="J153" s="39">
        <f>IF(I153="Less(-)",-1,1)</f>
        <v>1</v>
      </c>
      <c r="K153" s="37" t="s">
        <v>34</v>
      </c>
      <c r="L153" s="37" t="s">
        <v>4</v>
      </c>
      <c r="M153" s="40"/>
      <c r="N153" s="49"/>
      <c r="O153" s="49"/>
      <c r="P153" s="50"/>
      <c r="Q153" s="49"/>
      <c r="R153" s="49"/>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2">
        <f>total_amount_ba($B$2,$D$2,D153,F153,J153,K153,M153)</f>
        <v>216.4</v>
      </c>
      <c r="BB153" s="51">
        <f>BA153+SUM(N153:AZ153)</f>
        <v>216.4</v>
      </c>
      <c r="BC153" s="56" t="str">
        <f>SpellNumber(L153,BB153)</f>
        <v>INR  Two Hundred &amp; Sixteen  and Paise Forty Only</v>
      </c>
      <c r="IA153" s="21">
        <v>13.36</v>
      </c>
      <c r="IB153" s="21" t="s">
        <v>181</v>
      </c>
      <c r="ID153" s="21">
        <v>4</v>
      </c>
      <c r="IE153" s="22" t="s">
        <v>47</v>
      </c>
      <c r="IF153" s="22"/>
      <c r="IG153" s="22"/>
      <c r="IH153" s="22"/>
      <c r="II153" s="22"/>
    </row>
    <row r="154" spans="1:243" s="21" customFormat="1" ht="15.75">
      <c r="A154" s="59">
        <v>14</v>
      </c>
      <c r="B154" s="65" t="s">
        <v>182</v>
      </c>
      <c r="C154" s="33"/>
      <c r="D154" s="70"/>
      <c r="E154" s="70"/>
      <c r="F154" s="70"/>
      <c r="G154" s="70"/>
      <c r="H154" s="70"/>
      <c r="I154" s="70"/>
      <c r="J154" s="70"/>
      <c r="K154" s="70"/>
      <c r="L154" s="70"/>
      <c r="M154" s="70"/>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c r="BB154" s="71"/>
      <c r="BC154" s="71"/>
      <c r="IA154" s="21">
        <v>14</v>
      </c>
      <c r="IB154" s="21" t="s">
        <v>182</v>
      </c>
      <c r="IE154" s="22"/>
      <c r="IF154" s="22"/>
      <c r="IG154" s="22"/>
      <c r="IH154" s="22"/>
      <c r="II154" s="22"/>
    </row>
    <row r="155" spans="1:243" s="21" customFormat="1" ht="66" customHeight="1">
      <c r="A155" s="57">
        <v>14.01</v>
      </c>
      <c r="B155" s="65" t="s">
        <v>183</v>
      </c>
      <c r="C155" s="33"/>
      <c r="D155" s="70"/>
      <c r="E155" s="70"/>
      <c r="F155" s="70"/>
      <c r="G155" s="70"/>
      <c r="H155" s="70"/>
      <c r="I155" s="70"/>
      <c r="J155" s="70"/>
      <c r="K155" s="70"/>
      <c r="L155" s="70"/>
      <c r="M155" s="70"/>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IA155" s="21">
        <v>14.01</v>
      </c>
      <c r="IB155" s="21" t="s">
        <v>183</v>
      </c>
      <c r="IE155" s="22"/>
      <c r="IF155" s="22"/>
      <c r="IG155" s="22"/>
      <c r="IH155" s="22"/>
      <c r="II155" s="22"/>
    </row>
    <row r="156" spans="1:243" s="21" customFormat="1" ht="30.75" customHeight="1">
      <c r="A156" s="57">
        <v>14.02</v>
      </c>
      <c r="B156" s="65" t="s">
        <v>184</v>
      </c>
      <c r="C156" s="33"/>
      <c r="D156" s="66">
        <v>15</v>
      </c>
      <c r="E156" s="67" t="s">
        <v>44</v>
      </c>
      <c r="F156" s="58">
        <v>518.54</v>
      </c>
      <c r="G156" s="43"/>
      <c r="H156" s="37"/>
      <c r="I156" s="38" t="s">
        <v>33</v>
      </c>
      <c r="J156" s="39">
        <f>IF(I156="Less(-)",-1,1)</f>
        <v>1</v>
      </c>
      <c r="K156" s="37" t="s">
        <v>34</v>
      </c>
      <c r="L156" s="37" t="s">
        <v>4</v>
      </c>
      <c r="M156" s="40"/>
      <c r="N156" s="49"/>
      <c r="O156" s="49"/>
      <c r="P156" s="50"/>
      <c r="Q156" s="49"/>
      <c r="R156" s="49"/>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2">
        <f>total_amount_ba($B$2,$D$2,D156,F156,J156,K156,M156)</f>
        <v>7778.1</v>
      </c>
      <c r="BB156" s="51">
        <f>BA156+SUM(N156:AZ156)</f>
        <v>7778.1</v>
      </c>
      <c r="BC156" s="56" t="str">
        <f>SpellNumber(L156,BB156)</f>
        <v>INR  Seven Thousand Seven Hundred &amp; Seventy Eight  and Paise Ten Only</v>
      </c>
      <c r="IA156" s="21">
        <v>14.02</v>
      </c>
      <c r="IB156" s="21" t="s">
        <v>184</v>
      </c>
      <c r="ID156" s="21">
        <v>15</v>
      </c>
      <c r="IE156" s="22" t="s">
        <v>44</v>
      </c>
      <c r="IF156" s="22"/>
      <c r="IG156" s="22"/>
      <c r="IH156" s="22"/>
      <c r="II156" s="22"/>
    </row>
    <row r="157" spans="1:243" s="21" customFormat="1" ht="94.5">
      <c r="A157" s="59">
        <v>14.03</v>
      </c>
      <c r="B157" s="65" t="s">
        <v>185</v>
      </c>
      <c r="C157" s="33"/>
      <c r="D157" s="70"/>
      <c r="E157" s="70"/>
      <c r="F157" s="70"/>
      <c r="G157" s="70"/>
      <c r="H157" s="70"/>
      <c r="I157" s="70"/>
      <c r="J157" s="70"/>
      <c r="K157" s="70"/>
      <c r="L157" s="70"/>
      <c r="M157" s="70"/>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71"/>
      <c r="BC157" s="71"/>
      <c r="IA157" s="21">
        <v>14.03</v>
      </c>
      <c r="IB157" s="21" t="s">
        <v>185</v>
      </c>
      <c r="IE157" s="22"/>
      <c r="IF157" s="22"/>
      <c r="IG157" s="22"/>
      <c r="IH157" s="22"/>
      <c r="II157" s="22"/>
    </row>
    <row r="158" spans="1:243" s="21" customFormat="1" ht="42.75">
      <c r="A158" s="57">
        <v>14.04</v>
      </c>
      <c r="B158" s="65" t="s">
        <v>186</v>
      </c>
      <c r="C158" s="33"/>
      <c r="D158" s="66">
        <v>13</v>
      </c>
      <c r="E158" s="67" t="s">
        <v>44</v>
      </c>
      <c r="F158" s="58">
        <v>960.24</v>
      </c>
      <c r="G158" s="43"/>
      <c r="H158" s="37"/>
      <c r="I158" s="38" t="s">
        <v>33</v>
      </c>
      <c r="J158" s="39">
        <f>IF(I158="Less(-)",-1,1)</f>
        <v>1</v>
      </c>
      <c r="K158" s="37" t="s">
        <v>34</v>
      </c>
      <c r="L158" s="37" t="s">
        <v>4</v>
      </c>
      <c r="M158" s="40"/>
      <c r="N158" s="49"/>
      <c r="O158" s="49"/>
      <c r="P158" s="50"/>
      <c r="Q158" s="49"/>
      <c r="R158" s="49"/>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2">
        <f>total_amount_ba($B$2,$D$2,D158,F158,J158,K158,M158)</f>
        <v>12483.12</v>
      </c>
      <c r="BB158" s="51">
        <f>BA158+SUM(N158:AZ158)</f>
        <v>12483.12</v>
      </c>
      <c r="BC158" s="56" t="str">
        <f>SpellNumber(L158,BB158)</f>
        <v>INR  Twelve Thousand Four Hundred &amp; Eighty Three  and Paise Twelve Only</v>
      </c>
      <c r="IA158" s="21">
        <v>14.04</v>
      </c>
      <c r="IB158" s="21" t="s">
        <v>186</v>
      </c>
      <c r="ID158" s="21">
        <v>13</v>
      </c>
      <c r="IE158" s="22" t="s">
        <v>44</v>
      </c>
      <c r="IF158" s="22"/>
      <c r="IG158" s="22"/>
      <c r="IH158" s="22"/>
      <c r="II158" s="22"/>
    </row>
    <row r="159" spans="1:243" s="21" customFormat="1" ht="96" customHeight="1">
      <c r="A159" s="57">
        <v>14.05</v>
      </c>
      <c r="B159" s="65" t="s">
        <v>187</v>
      </c>
      <c r="C159" s="33"/>
      <c r="D159" s="70"/>
      <c r="E159" s="70"/>
      <c r="F159" s="70"/>
      <c r="G159" s="70"/>
      <c r="H159" s="70"/>
      <c r="I159" s="70"/>
      <c r="J159" s="70"/>
      <c r="K159" s="70"/>
      <c r="L159" s="70"/>
      <c r="M159" s="70"/>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71"/>
      <c r="BB159" s="71"/>
      <c r="BC159" s="71"/>
      <c r="IA159" s="21">
        <v>14.05</v>
      </c>
      <c r="IB159" s="21" t="s">
        <v>187</v>
      </c>
      <c r="IE159" s="22"/>
      <c r="IF159" s="22"/>
      <c r="IG159" s="22"/>
      <c r="IH159" s="22"/>
      <c r="II159" s="22"/>
    </row>
    <row r="160" spans="1:243" s="21" customFormat="1" ht="15.75">
      <c r="A160" s="59">
        <v>14.06</v>
      </c>
      <c r="B160" s="65" t="s">
        <v>188</v>
      </c>
      <c r="C160" s="33"/>
      <c r="D160" s="70"/>
      <c r="E160" s="70"/>
      <c r="F160" s="70"/>
      <c r="G160" s="70"/>
      <c r="H160" s="70"/>
      <c r="I160" s="70"/>
      <c r="J160" s="70"/>
      <c r="K160" s="70"/>
      <c r="L160" s="70"/>
      <c r="M160" s="70"/>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71"/>
      <c r="BC160" s="71"/>
      <c r="IA160" s="21">
        <v>14.06</v>
      </c>
      <c r="IB160" s="21" t="s">
        <v>188</v>
      </c>
      <c r="IE160" s="22"/>
      <c r="IF160" s="22"/>
      <c r="IG160" s="22"/>
      <c r="IH160" s="22"/>
      <c r="II160" s="22"/>
    </row>
    <row r="161" spans="1:243" s="21" customFormat="1" ht="47.25">
      <c r="A161" s="57">
        <v>14.07</v>
      </c>
      <c r="B161" s="65" t="s">
        <v>189</v>
      </c>
      <c r="C161" s="33"/>
      <c r="D161" s="66">
        <v>2</v>
      </c>
      <c r="E161" s="67" t="s">
        <v>47</v>
      </c>
      <c r="F161" s="58">
        <v>2169.57</v>
      </c>
      <c r="G161" s="43"/>
      <c r="H161" s="37"/>
      <c r="I161" s="38" t="s">
        <v>33</v>
      </c>
      <c r="J161" s="39">
        <f>IF(I161="Less(-)",-1,1)</f>
        <v>1</v>
      </c>
      <c r="K161" s="37" t="s">
        <v>34</v>
      </c>
      <c r="L161" s="37" t="s">
        <v>4</v>
      </c>
      <c r="M161" s="40"/>
      <c r="N161" s="49"/>
      <c r="O161" s="49"/>
      <c r="P161" s="50"/>
      <c r="Q161" s="49"/>
      <c r="R161" s="49"/>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2">
        <f>total_amount_ba($B$2,$D$2,D161,F161,J161,K161,M161)</f>
        <v>4339.14</v>
      </c>
      <c r="BB161" s="51">
        <f>BA161+SUM(N161:AZ161)</f>
        <v>4339.14</v>
      </c>
      <c r="BC161" s="56" t="str">
        <f>SpellNumber(L161,BB161)</f>
        <v>INR  Four Thousand Three Hundred &amp; Thirty Nine  and Paise Fourteen Only</v>
      </c>
      <c r="IA161" s="21">
        <v>14.07</v>
      </c>
      <c r="IB161" s="21" t="s">
        <v>189</v>
      </c>
      <c r="ID161" s="21">
        <v>2</v>
      </c>
      <c r="IE161" s="22" t="s">
        <v>47</v>
      </c>
      <c r="IF161" s="22"/>
      <c r="IG161" s="22"/>
      <c r="IH161" s="22"/>
      <c r="II161" s="22"/>
    </row>
    <row r="162" spans="1:243" s="21" customFormat="1" ht="299.25">
      <c r="A162" s="57">
        <v>14.08</v>
      </c>
      <c r="B162" s="65" t="s">
        <v>190</v>
      </c>
      <c r="C162" s="33"/>
      <c r="D162" s="70"/>
      <c r="E162" s="70"/>
      <c r="F162" s="70"/>
      <c r="G162" s="70"/>
      <c r="H162" s="70"/>
      <c r="I162" s="70"/>
      <c r="J162" s="70"/>
      <c r="K162" s="70"/>
      <c r="L162" s="70"/>
      <c r="M162" s="70"/>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c r="BC162" s="71"/>
      <c r="IA162" s="21">
        <v>14.08</v>
      </c>
      <c r="IB162" s="21" t="s">
        <v>190</v>
      </c>
      <c r="IE162" s="22"/>
      <c r="IF162" s="22"/>
      <c r="IG162" s="22"/>
      <c r="IH162" s="22"/>
      <c r="II162" s="22"/>
    </row>
    <row r="163" spans="1:243" s="21" customFormat="1" ht="110.25">
      <c r="A163" s="59">
        <v>14.09</v>
      </c>
      <c r="B163" s="65" t="s">
        <v>191</v>
      </c>
      <c r="C163" s="33"/>
      <c r="D163" s="70"/>
      <c r="E163" s="70"/>
      <c r="F163" s="70"/>
      <c r="G163" s="70"/>
      <c r="H163" s="70"/>
      <c r="I163" s="70"/>
      <c r="J163" s="70"/>
      <c r="K163" s="70"/>
      <c r="L163" s="70"/>
      <c r="M163" s="70"/>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71"/>
      <c r="BA163" s="71"/>
      <c r="BB163" s="71"/>
      <c r="BC163" s="71"/>
      <c r="IA163" s="21">
        <v>14.09</v>
      </c>
      <c r="IB163" s="21" t="s">
        <v>191</v>
      </c>
      <c r="IE163" s="22"/>
      <c r="IF163" s="22"/>
      <c r="IG163" s="22"/>
      <c r="IH163" s="22"/>
      <c r="II163" s="22"/>
    </row>
    <row r="164" spans="1:243" s="21" customFormat="1" ht="47.25">
      <c r="A164" s="59">
        <v>14.1</v>
      </c>
      <c r="B164" s="65" t="s">
        <v>189</v>
      </c>
      <c r="C164" s="33"/>
      <c r="D164" s="66">
        <v>2</v>
      </c>
      <c r="E164" s="67" t="s">
        <v>47</v>
      </c>
      <c r="F164" s="58">
        <v>10247.35</v>
      </c>
      <c r="G164" s="43"/>
      <c r="H164" s="37"/>
      <c r="I164" s="38" t="s">
        <v>33</v>
      </c>
      <c r="J164" s="39">
        <f>IF(I164="Less(-)",-1,1)</f>
        <v>1</v>
      </c>
      <c r="K164" s="37" t="s">
        <v>34</v>
      </c>
      <c r="L164" s="37" t="s">
        <v>4</v>
      </c>
      <c r="M164" s="40"/>
      <c r="N164" s="49"/>
      <c r="O164" s="49"/>
      <c r="P164" s="50"/>
      <c r="Q164" s="49"/>
      <c r="R164" s="49"/>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2">
        <f>total_amount_ba($B$2,$D$2,D164,F164,J164,K164,M164)</f>
        <v>20494.7</v>
      </c>
      <c r="BB164" s="51">
        <f>BA164+SUM(N164:AZ164)</f>
        <v>20494.7</v>
      </c>
      <c r="BC164" s="56" t="str">
        <f>SpellNumber(L164,BB164)</f>
        <v>INR  Twenty Thousand Four Hundred &amp; Ninety Four  and Paise Seventy Only</v>
      </c>
      <c r="IA164" s="21">
        <v>14.1</v>
      </c>
      <c r="IB164" s="21" t="s">
        <v>189</v>
      </c>
      <c r="ID164" s="21">
        <v>2</v>
      </c>
      <c r="IE164" s="22" t="s">
        <v>47</v>
      </c>
      <c r="IF164" s="22"/>
      <c r="IG164" s="22"/>
      <c r="IH164" s="22"/>
      <c r="II164" s="22"/>
    </row>
    <row r="165" spans="1:243" s="21" customFormat="1" ht="15.75">
      <c r="A165" s="57">
        <v>14.11</v>
      </c>
      <c r="B165" s="65" t="s">
        <v>192</v>
      </c>
      <c r="C165" s="33"/>
      <c r="D165" s="70"/>
      <c r="E165" s="70"/>
      <c r="F165" s="70"/>
      <c r="G165" s="70"/>
      <c r="H165" s="70"/>
      <c r="I165" s="70"/>
      <c r="J165" s="70"/>
      <c r="K165" s="70"/>
      <c r="L165" s="70"/>
      <c r="M165" s="70"/>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c r="BB165" s="71"/>
      <c r="BC165" s="71"/>
      <c r="IA165" s="21">
        <v>14.11</v>
      </c>
      <c r="IB165" s="21" t="s">
        <v>192</v>
      </c>
      <c r="IE165" s="22"/>
      <c r="IF165" s="22"/>
      <c r="IG165" s="22"/>
      <c r="IH165" s="22"/>
      <c r="II165" s="22"/>
    </row>
    <row r="166" spans="1:243" s="21" customFormat="1" ht="15.75">
      <c r="A166" s="59">
        <v>14.12</v>
      </c>
      <c r="B166" s="65" t="s">
        <v>193</v>
      </c>
      <c r="C166" s="33"/>
      <c r="D166" s="70"/>
      <c r="E166" s="70"/>
      <c r="F166" s="70"/>
      <c r="G166" s="70"/>
      <c r="H166" s="70"/>
      <c r="I166" s="70"/>
      <c r="J166" s="70"/>
      <c r="K166" s="70"/>
      <c r="L166" s="70"/>
      <c r="M166" s="70"/>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1"/>
      <c r="BC166" s="71"/>
      <c r="IA166" s="21">
        <v>14.12</v>
      </c>
      <c r="IB166" s="21" t="s">
        <v>193</v>
      </c>
      <c r="IE166" s="22"/>
      <c r="IF166" s="22"/>
      <c r="IG166" s="22"/>
      <c r="IH166" s="22"/>
      <c r="II166" s="22"/>
    </row>
    <row r="167" spans="1:243" s="21" customFormat="1" ht="47.25">
      <c r="A167" s="57">
        <v>14.13</v>
      </c>
      <c r="B167" s="65" t="s">
        <v>189</v>
      </c>
      <c r="C167" s="33"/>
      <c r="D167" s="66">
        <v>1</v>
      </c>
      <c r="E167" s="67" t="s">
        <v>44</v>
      </c>
      <c r="F167" s="58">
        <v>7126.22</v>
      </c>
      <c r="G167" s="43"/>
      <c r="H167" s="37"/>
      <c r="I167" s="38" t="s">
        <v>33</v>
      </c>
      <c r="J167" s="39">
        <f>IF(I167="Less(-)",-1,1)</f>
        <v>1</v>
      </c>
      <c r="K167" s="37" t="s">
        <v>34</v>
      </c>
      <c r="L167" s="37" t="s">
        <v>4</v>
      </c>
      <c r="M167" s="40"/>
      <c r="N167" s="49"/>
      <c r="O167" s="49"/>
      <c r="P167" s="50"/>
      <c r="Q167" s="49"/>
      <c r="R167" s="49"/>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2">
        <f>total_amount_ba($B$2,$D$2,D167,F167,J167,K167,M167)</f>
        <v>7126.22</v>
      </c>
      <c r="BB167" s="51">
        <f>BA167+SUM(N167:AZ167)</f>
        <v>7126.22</v>
      </c>
      <c r="BC167" s="56" t="str">
        <f>SpellNumber(L167,BB167)</f>
        <v>INR  Seven Thousand One Hundred &amp; Twenty Six  and Paise Twenty Two Only</v>
      </c>
      <c r="IA167" s="21">
        <v>14.13</v>
      </c>
      <c r="IB167" s="21" t="s">
        <v>189</v>
      </c>
      <c r="ID167" s="21">
        <v>1</v>
      </c>
      <c r="IE167" s="22" t="s">
        <v>44</v>
      </c>
      <c r="IF167" s="22"/>
      <c r="IG167" s="22"/>
      <c r="IH167" s="22"/>
      <c r="II167" s="22"/>
    </row>
    <row r="168" spans="1:243" s="21" customFormat="1" ht="189">
      <c r="A168" s="57">
        <v>14.14</v>
      </c>
      <c r="B168" s="65" t="s">
        <v>194</v>
      </c>
      <c r="C168" s="33"/>
      <c r="D168" s="70"/>
      <c r="E168" s="70"/>
      <c r="F168" s="70"/>
      <c r="G168" s="70"/>
      <c r="H168" s="70"/>
      <c r="I168" s="70"/>
      <c r="J168" s="70"/>
      <c r="K168" s="70"/>
      <c r="L168" s="70"/>
      <c r="M168" s="70"/>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c r="BC168" s="71"/>
      <c r="IA168" s="21">
        <v>14.14</v>
      </c>
      <c r="IB168" s="21" t="s">
        <v>194</v>
      </c>
      <c r="IE168" s="22"/>
      <c r="IF168" s="22"/>
      <c r="IG168" s="22"/>
      <c r="IH168" s="22"/>
      <c r="II168" s="22"/>
    </row>
    <row r="169" spans="1:243" s="21" customFormat="1" ht="42.75">
      <c r="A169" s="57">
        <v>14.15</v>
      </c>
      <c r="B169" s="65" t="s">
        <v>195</v>
      </c>
      <c r="C169" s="33"/>
      <c r="D169" s="66">
        <v>2</v>
      </c>
      <c r="E169" s="67" t="s">
        <v>47</v>
      </c>
      <c r="F169" s="58">
        <v>599.47</v>
      </c>
      <c r="G169" s="43"/>
      <c r="H169" s="37"/>
      <c r="I169" s="38" t="s">
        <v>33</v>
      </c>
      <c r="J169" s="39">
        <f>IF(I169="Less(-)",-1,1)</f>
        <v>1</v>
      </c>
      <c r="K169" s="37" t="s">
        <v>34</v>
      </c>
      <c r="L169" s="37" t="s">
        <v>4</v>
      </c>
      <c r="M169" s="40"/>
      <c r="N169" s="49"/>
      <c r="O169" s="49"/>
      <c r="P169" s="50"/>
      <c r="Q169" s="49"/>
      <c r="R169" s="49"/>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2">
        <f>total_amount_ba($B$2,$D$2,D169,F169,J169,K169,M169)</f>
        <v>1198.94</v>
      </c>
      <c r="BB169" s="51">
        <f>BA169+SUM(N169:AZ169)</f>
        <v>1198.94</v>
      </c>
      <c r="BC169" s="56" t="str">
        <f>SpellNumber(L169,BB169)</f>
        <v>INR  One Thousand One Hundred &amp; Ninety Eight  and Paise Ninety Four Only</v>
      </c>
      <c r="IA169" s="21">
        <v>14.15</v>
      </c>
      <c r="IB169" s="21" t="s">
        <v>195</v>
      </c>
      <c r="ID169" s="21">
        <v>2</v>
      </c>
      <c r="IE169" s="22" t="s">
        <v>47</v>
      </c>
      <c r="IF169" s="22"/>
      <c r="IG169" s="22"/>
      <c r="IH169" s="22"/>
      <c r="II169" s="22"/>
    </row>
    <row r="170" spans="1:243" s="21" customFormat="1" ht="15.75">
      <c r="A170" s="57">
        <v>15</v>
      </c>
      <c r="B170" s="65" t="s">
        <v>196</v>
      </c>
      <c r="C170" s="33"/>
      <c r="D170" s="70"/>
      <c r="E170" s="70"/>
      <c r="F170" s="70"/>
      <c r="G170" s="70"/>
      <c r="H170" s="70"/>
      <c r="I170" s="70"/>
      <c r="J170" s="70"/>
      <c r="K170" s="70"/>
      <c r="L170" s="70"/>
      <c r="M170" s="70"/>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c r="BC170" s="71"/>
      <c r="IA170" s="21">
        <v>15</v>
      </c>
      <c r="IB170" s="21" t="s">
        <v>196</v>
      </c>
      <c r="IE170" s="22"/>
      <c r="IF170" s="22"/>
      <c r="IG170" s="22"/>
      <c r="IH170" s="22"/>
      <c r="II170" s="22"/>
    </row>
    <row r="171" spans="1:243" s="21" customFormat="1" ht="362.25">
      <c r="A171" s="57">
        <v>15.01</v>
      </c>
      <c r="B171" s="65" t="s">
        <v>197</v>
      </c>
      <c r="C171" s="33"/>
      <c r="D171" s="70"/>
      <c r="E171" s="70"/>
      <c r="F171" s="70"/>
      <c r="G171" s="70"/>
      <c r="H171" s="70"/>
      <c r="I171" s="70"/>
      <c r="J171" s="70"/>
      <c r="K171" s="70"/>
      <c r="L171" s="70"/>
      <c r="M171" s="70"/>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c r="BB171" s="71"/>
      <c r="BC171" s="71"/>
      <c r="IA171" s="21">
        <v>15.01</v>
      </c>
      <c r="IB171" s="21" t="s">
        <v>197</v>
      </c>
      <c r="IE171" s="22"/>
      <c r="IF171" s="22"/>
      <c r="IG171" s="22"/>
      <c r="IH171" s="22"/>
      <c r="II171" s="22"/>
    </row>
    <row r="172" spans="1:243" s="21" customFormat="1" ht="15.75">
      <c r="A172" s="57">
        <v>15.02</v>
      </c>
      <c r="B172" s="65" t="s">
        <v>198</v>
      </c>
      <c r="C172" s="33"/>
      <c r="D172" s="70"/>
      <c r="E172" s="70"/>
      <c r="F172" s="70"/>
      <c r="G172" s="70"/>
      <c r="H172" s="70"/>
      <c r="I172" s="70"/>
      <c r="J172" s="70"/>
      <c r="K172" s="70"/>
      <c r="L172" s="70"/>
      <c r="M172" s="70"/>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c r="BC172" s="71"/>
      <c r="IA172" s="21">
        <v>15.02</v>
      </c>
      <c r="IB172" s="21" t="s">
        <v>198</v>
      </c>
      <c r="IE172" s="22"/>
      <c r="IF172" s="22"/>
      <c r="IG172" s="22"/>
      <c r="IH172" s="22"/>
      <c r="II172" s="22"/>
    </row>
    <row r="173" spans="1:243" s="21" customFormat="1" ht="78.75">
      <c r="A173" s="57">
        <v>15.03</v>
      </c>
      <c r="B173" s="65" t="s">
        <v>199</v>
      </c>
      <c r="C173" s="33"/>
      <c r="D173" s="66">
        <v>135</v>
      </c>
      <c r="E173" s="67" t="s">
        <v>56</v>
      </c>
      <c r="F173" s="58">
        <v>380.49</v>
      </c>
      <c r="G173" s="43"/>
      <c r="H173" s="37"/>
      <c r="I173" s="38" t="s">
        <v>33</v>
      </c>
      <c r="J173" s="39">
        <f>IF(I173="Less(-)",-1,1)</f>
        <v>1</v>
      </c>
      <c r="K173" s="37" t="s">
        <v>34</v>
      </c>
      <c r="L173" s="37" t="s">
        <v>4</v>
      </c>
      <c r="M173" s="40"/>
      <c r="N173" s="49"/>
      <c r="O173" s="49"/>
      <c r="P173" s="50"/>
      <c r="Q173" s="49"/>
      <c r="R173" s="49"/>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2">
        <f>total_amount_ba($B$2,$D$2,D173,F173,J173,K173,M173)</f>
        <v>51366.15</v>
      </c>
      <c r="BB173" s="51">
        <f>BA173+SUM(N173:AZ173)</f>
        <v>51366.15</v>
      </c>
      <c r="BC173" s="56" t="str">
        <f>SpellNumber(L173,BB173)</f>
        <v>INR  Fifty One Thousand Three Hundred &amp; Sixty Six  and Paise Fifteen Only</v>
      </c>
      <c r="IA173" s="21">
        <v>15.03</v>
      </c>
      <c r="IB173" s="21" t="s">
        <v>199</v>
      </c>
      <c r="ID173" s="21">
        <v>135</v>
      </c>
      <c r="IE173" s="22" t="s">
        <v>56</v>
      </c>
      <c r="IF173" s="22"/>
      <c r="IG173" s="22"/>
      <c r="IH173" s="22"/>
      <c r="II173" s="22"/>
    </row>
    <row r="174" spans="1:243" s="21" customFormat="1" ht="126">
      <c r="A174" s="57">
        <v>15.04</v>
      </c>
      <c r="B174" s="65" t="s">
        <v>200</v>
      </c>
      <c r="C174" s="33"/>
      <c r="D174" s="70"/>
      <c r="E174" s="70"/>
      <c r="F174" s="70"/>
      <c r="G174" s="70"/>
      <c r="H174" s="70"/>
      <c r="I174" s="70"/>
      <c r="J174" s="70"/>
      <c r="K174" s="70"/>
      <c r="L174" s="70"/>
      <c r="M174" s="70"/>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c r="BC174" s="71"/>
      <c r="IA174" s="21">
        <v>15.04</v>
      </c>
      <c r="IB174" s="21" t="s">
        <v>200</v>
      </c>
      <c r="IE174" s="22"/>
      <c r="IF174" s="22"/>
      <c r="IG174" s="22"/>
      <c r="IH174" s="22"/>
      <c r="II174" s="22"/>
    </row>
    <row r="175" spans="1:243" s="21" customFormat="1" ht="78.75">
      <c r="A175" s="57">
        <v>15.05</v>
      </c>
      <c r="B175" s="65" t="s">
        <v>199</v>
      </c>
      <c r="C175" s="33"/>
      <c r="D175" s="66">
        <v>175</v>
      </c>
      <c r="E175" s="67" t="s">
        <v>56</v>
      </c>
      <c r="F175" s="58">
        <v>466.29</v>
      </c>
      <c r="G175" s="43"/>
      <c r="H175" s="37"/>
      <c r="I175" s="38" t="s">
        <v>33</v>
      </c>
      <c r="J175" s="39">
        <f>IF(I175="Less(-)",-1,1)</f>
        <v>1</v>
      </c>
      <c r="K175" s="37" t="s">
        <v>34</v>
      </c>
      <c r="L175" s="37" t="s">
        <v>4</v>
      </c>
      <c r="M175" s="40"/>
      <c r="N175" s="49"/>
      <c r="O175" s="49"/>
      <c r="P175" s="50"/>
      <c r="Q175" s="49"/>
      <c r="R175" s="49"/>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2">
        <f>total_amount_ba($B$2,$D$2,D175,F175,J175,K175,M175)</f>
        <v>81600.75</v>
      </c>
      <c r="BB175" s="51">
        <f>BA175+SUM(N175:AZ175)</f>
        <v>81600.75</v>
      </c>
      <c r="BC175" s="56" t="str">
        <f>SpellNumber(L175,BB175)</f>
        <v>INR  Eighty One Thousand Six Hundred    and Paise Seventy Five Only</v>
      </c>
      <c r="IA175" s="21">
        <v>15.05</v>
      </c>
      <c r="IB175" s="21" t="s">
        <v>199</v>
      </c>
      <c r="ID175" s="21">
        <v>175</v>
      </c>
      <c r="IE175" s="22" t="s">
        <v>56</v>
      </c>
      <c r="IF175" s="22"/>
      <c r="IG175" s="22"/>
      <c r="IH175" s="22"/>
      <c r="II175" s="22"/>
    </row>
    <row r="176" spans="1:243" s="21" customFormat="1" ht="141.75">
      <c r="A176" s="57">
        <v>15.06</v>
      </c>
      <c r="B176" s="65" t="s">
        <v>201</v>
      </c>
      <c r="C176" s="33"/>
      <c r="D176" s="70"/>
      <c r="E176" s="70"/>
      <c r="F176" s="70"/>
      <c r="G176" s="70"/>
      <c r="H176" s="70"/>
      <c r="I176" s="70"/>
      <c r="J176" s="70"/>
      <c r="K176" s="70"/>
      <c r="L176" s="70"/>
      <c r="M176" s="70"/>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c r="BC176" s="71"/>
      <c r="IA176" s="21">
        <v>15.06</v>
      </c>
      <c r="IB176" s="21" t="s">
        <v>201</v>
      </c>
      <c r="IE176" s="22"/>
      <c r="IF176" s="22"/>
      <c r="IG176" s="22"/>
      <c r="IH176" s="22"/>
      <c r="II176" s="22"/>
    </row>
    <row r="177" spans="1:243" s="21" customFormat="1" ht="47.25">
      <c r="A177" s="57">
        <v>15.07</v>
      </c>
      <c r="B177" s="65" t="s">
        <v>202</v>
      </c>
      <c r="C177" s="33"/>
      <c r="D177" s="66">
        <v>35</v>
      </c>
      <c r="E177" s="67" t="s">
        <v>43</v>
      </c>
      <c r="F177" s="58">
        <v>1162.25</v>
      </c>
      <c r="G177" s="43"/>
      <c r="H177" s="37"/>
      <c r="I177" s="38" t="s">
        <v>33</v>
      </c>
      <c r="J177" s="39">
        <f>IF(I177="Less(-)",-1,1)</f>
        <v>1</v>
      </c>
      <c r="K177" s="37" t="s">
        <v>34</v>
      </c>
      <c r="L177" s="37" t="s">
        <v>4</v>
      </c>
      <c r="M177" s="40"/>
      <c r="N177" s="49"/>
      <c r="O177" s="49"/>
      <c r="P177" s="50"/>
      <c r="Q177" s="49"/>
      <c r="R177" s="49"/>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2">
        <f>total_amount_ba($B$2,$D$2,D177,F177,J177,K177,M177)</f>
        <v>40678.75</v>
      </c>
      <c r="BB177" s="51">
        <f>BA177+SUM(N177:AZ177)</f>
        <v>40678.75</v>
      </c>
      <c r="BC177" s="56" t="str">
        <f>SpellNumber(L177,BB177)</f>
        <v>INR  Forty Thousand Six Hundred &amp; Seventy Eight  and Paise Seventy Five Only</v>
      </c>
      <c r="IA177" s="21">
        <v>15.07</v>
      </c>
      <c r="IB177" s="21" t="s">
        <v>202</v>
      </c>
      <c r="ID177" s="21">
        <v>35</v>
      </c>
      <c r="IE177" s="22" t="s">
        <v>43</v>
      </c>
      <c r="IF177" s="22"/>
      <c r="IG177" s="22"/>
      <c r="IH177" s="22"/>
      <c r="II177" s="22"/>
    </row>
    <row r="178" spans="1:243" s="21" customFormat="1" ht="236.25">
      <c r="A178" s="57">
        <v>15.08</v>
      </c>
      <c r="B178" s="65" t="s">
        <v>203</v>
      </c>
      <c r="C178" s="33"/>
      <c r="D178" s="70"/>
      <c r="E178" s="70"/>
      <c r="F178" s="70"/>
      <c r="G178" s="70"/>
      <c r="H178" s="70"/>
      <c r="I178" s="70"/>
      <c r="J178" s="70"/>
      <c r="K178" s="70"/>
      <c r="L178" s="70"/>
      <c r="M178" s="70"/>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c r="BC178" s="71"/>
      <c r="IA178" s="21">
        <v>15.08</v>
      </c>
      <c r="IB178" s="21" t="s">
        <v>203</v>
      </c>
      <c r="IE178" s="22"/>
      <c r="IF178" s="22"/>
      <c r="IG178" s="22"/>
      <c r="IH178" s="22"/>
      <c r="II178" s="22"/>
    </row>
    <row r="179" spans="1:243" s="21" customFormat="1" ht="42.75">
      <c r="A179" s="57">
        <v>15.09</v>
      </c>
      <c r="B179" s="65" t="s">
        <v>204</v>
      </c>
      <c r="C179" s="33"/>
      <c r="D179" s="66">
        <v>12</v>
      </c>
      <c r="E179" s="67" t="s">
        <v>47</v>
      </c>
      <c r="F179" s="58">
        <v>2147.17</v>
      </c>
      <c r="G179" s="43"/>
      <c r="H179" s="37"/>
      <c r="I179" s="38" t="s">
        <v>33</v>
      </c>
      <c r="J179" s="39">
        <f>IF(I179="Less(-)",-1,1)</f>
        <v>1</v>
      </c>
      <c r="K179" s="37" t="s">
        <v>34</v>
      </c>
      <c r="L179" s="37" t="s">
        <v>4</v>
      </c>
      <c r="M179" s="40"/>
      <c r="N179" s="49"/>
      <c r="O179" s="49"/>
      <c r="P179" s="50"/>
      <c r="Q179" s="49"/>
      <c r="R179" s="49"/>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2">
        <f>total_amount_ba($B$2,$D$2,D179,F179,J179,K179,M179)</f>
        <v>25766.04</v>
      </c>
      <c r="BB179" s="51">
        <f>BA179+SUM(N179:AZ179)</f>
        <v>25766.04</v>
      </c>
      <c r="BC179" s="56" t="str">
        <f>SpellNumber(L179,BB179)</f>
        <v>INR  Twenty Five Thousand Seven Hundred &amp; Sixty Six  and Paise Four Only</v>
      </c>
      <c r="IA179" s="21">
        <v>15.09</v>
      </c>
      <c r="IB179" s="21" t="s">
        <v>204</v>
      </c>
      <c r="ID179" s="21">
        <v>12</v>
      </c>
      <c r="IE179" s="22" t="s">
        <v>47</v>
      </c>
      <c r="IF179" s="22"/>
      <c r="IG179" s="22"/>
      <c r="IH179" s="22"/>
      <c r="II179" s="22"/>
    </row>
    <row r="180" spans="1:243" s="21" customFormat="1" ht="110.25">
      <c r="A180" s="59">
        <v>15.1</v>
      </c>
      <c r="B180" s="65" t="s">
        <v>205</v>
      </c>
      <c r="C180" s="33"/>
      <c r="D180" s="70"/>
      <c r="E180" s="70"/>
      <c r="F180" s="70"/>
      <c r="G180" s="70"/>
      <c r="H180" s="70"/>
      <c r="I180" s="70"/>
      <c r="J180" s="70"/>
      <c r="K180" s="70"/>
      <c r="L180" s="70"/>
      <c r="M180" s="70"/>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c r="BC180" s="71"/>
      <c r="IA180" s="21">
        <v>15.1</v>
      </c>
      <c r="IB180" s="21" t="s">
        <v>205</v>
      </c>
      <c r="IE180" s="22"/>
      <c r="IF180" s="22"/>
      <c r="IG180" s="22"/>
      <c r="IH180" s="22"/>
      <c r="II180" s="22"/>
    </row>
    <row r="181" spans="1:243" s="21" customFormat="1" ht="28.5">
      <c r="A181" s="57">
        <v>15.11</v>
      </c>
      <c r="B181" s="65" t="s">
        <v>206</v>
      </c>
      <c r="C181" s="33"/>
      <c r="D181" s="66">
        <v>24</v>
      </c>
      <c r="E181" s="67" t="s">
        <v>44</v>
      </c>
      <c r="F181" s="58">
        <v>74.75</v>
      </c>
      <c r="G181" s="43"/>
      <c r="H181" s="37"/>
      <c r="I181" s="38" t="s">
        <v>33</v>
      </c>
      <c r="J181" s="39">
        <f>IF(I181="Less(-)",-1,1)</f>
        <v>1</v>
      </c>
      <c r="K181" s="37" t="s">
        <v>34</v>
      </c>
      <c r="L181" s="37" t="s">
        <v>4</v>
      </c>
      <c r="M181" s="40"/>
      <c r="N181" s="49"/>
      <c r="O181" s="49"/>
      <c r="P181" s="50"/>
      <c r="Q181" s="49"/>
      <c r="R181" s="49"/>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2">
        <f>total_amount_ba($B$2,$D$2,D181,F181,J181,K181,M181)</f>
        <v>1794</v>
      </c>
      <c r="BB181" s="51">
        <f>BA181+SUM(N181:AZ181)</f>
        <v>1794</v>
      </c>
      <c r="BC181" s="56" t="str">
        <f>SpellNumber(L181,BB181)</f>
        <v>INR  One Thousand Seven Hundred &amp; Ninety Four  Only</v>
      </c>
      <c r="IA181" s="21">
        <v>15.11</v>
      </c>
      <c r="IB181" s="21" t="s">
        <v>206</v>
      </c>
      <c r="ID181" s="21">
        <v>24</v>
      </c>
      <c r="IE181" s="22" t="s">
        <v>44</v>
      </c>
      <c r="IF181" s="22"/>
      <c r="IG181" s="22"/>
      <c r="IH181" s="22"/>
      <c r="II181" s="22"/>
    </row>
    <row r="182" spans="1:243" s="21" customFormat="1" ht="110.25">
      <c r="A182" s="57">
        <v>15.12</v>
      </c>
      <c r="B182" s="65" t="s">
        <v>207</v>
      </c>
      <c r="C182" s="33"/>
      <c r="D182" s="70"/>
      <c r="E182" s="70"/>
      <c r="F182" s="70"/>
      <c r="G182" s="70"/>
      <c r="H182" s="70"/>
      <c r="I182" s="70"/>
      <c r="J182" s="70"/>
      <c r="K182" s="70"/>
      <c r="L182" s="70"/>
      <c r="M182" s="70"/>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c r="BC182" s="71"/>
      <c r="IA182" s="21">
        <v>15.12</v>
      </c>
      <c r="IB182" s="21" t="s">
        <v>207</v>
      </c>
      <c r="IE182" s="22"/>
      <c r="IF182" s="22"/>
      <c r="IG182" s="22"/>
      <c r="IH182" s="22"/>
      <c r="II182" s="22"/>
    </row>
    <row r="183" spans="1:243" s="21" customFormat="1" ht="29.25" customHeight="1">
      <c r="A183" s="57">
        <v>15.13</v>
      </c>
      <c r="B183" s="65" t="s">
        <v>208</v>
      </c>
      <c r="C183" s="33"/>
      <c r="D183" s="66">
        <v>8</v>
      </c>
      <c r="E183" s="67" t="s">
        <v>47</v>
      </c>
      <c r="F183" s="58">
        <v>288.65</v>
      </c>
      <c r="G183" s="43"/>
      <c r="H183" s="37"/>
      <c r="I183" s="38" t="s">
        <v>33</v>
      </c>
      <c r="J183" s="39">
        <f>IF(I183="Less(-)",-1,1)</f>
        <v>1</v>
      </c>
      <c r="K183" s="37" t="s">
        <v>34</v>
      </c>
      <c r="L183" s="37" t="s">
        <v>4</v>
      </c>
      <c r="M183" s="40"/>
      <c r="N183" s="49"/>
      <c r="O183" s="49"/>
      <c r="P183" s="50"/>
      <c r="Q183" s="49"/>
      <c r="R183" s="49"/>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2">
        <f>total_amount_ba($B$2,$D$2,D183,F183,J183,K183,M183)</f>
        <v>2309.2</v>
      </c>
      <c r="BB183" s="51">
        <f>BA183+SUM(N183:AZ183)</f>
        <v>2309.2</v>
      </c>
      <c r="BC183" s="56" t="str">
        <f>SpellNumber(L183,BB183)</f>
        <v>INR  Two Thousand Three Hundred &amp; Nine  and Paise Twenty Only</v>
      </c>
      <c r="IA183" s="21">
        <v>15.13</v>
      </c>
      <c r="IB183" s="21" t="s">
        <v>208</v>
      </c>
      <c r="ID183" s="21">
        <v>8</v>
      </c>
      <c r="IE183" s="22" t="s">
        <v>47</v>
      </c>
      <c r="IF183" s="22"/>
      <c r="IG183" s="22"/>
      <c r="IH183" s="22"/>
      <c r="II183" s="22"/>
    </row>
    <row r="184" spans="1:243" s="21" customFormat="1" ht="15.75">
      <c r="A184" s="57">
        <v>16</v>
      </c>
      <c r="B184" s="65" t="s">
        <v>209</v>
      </c>
      <c r="C184" s="33"/>
      <c r="D184" s="70"/>
      <c r="E184" s="70"/>
      <c r="F184" s="70"/>
      <c r="G184" s="70"/>
      <c r="H184" s="70"/>
      <c r="I184" s="70"/>
      <c r="J184" s="70"/>
      <c r="K184" s="70"/>
      <c r="L184" s="70"/>
      <c r="M184" s="70"/>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c r="BC184" s="71"/>
      <c r="IA184" s="21">
        <v>16</v>
      </c>
      <c r="IB184" s="21" t="s">
        <v>209</v>
      </c>
      <c r="IE184" s="22"/>
      <c r="IF184" s="22"/>
      <c r="IG184" s="22"/>
      <c r="IH184" s="22"/>
      <c r="II184" s="22"/>
    </row>
    <row r="185" spans="1:243" s="21" customFormat="1" ht="409.5">
      <c r="A185" s="57">
        <v>16.01</v>
      </c>
      <c r="B185" s="65" t="s">
        <v>210</v>
      </c>
      <c r="C185" s="33"/>
      <c r="D185" s="70"/>
      <c r="E185" s="70"/>
      <c r="F185" s="70"/>
      <c r="G185" s="70"/>
      <c r="H185" s="70"/>
      <c r="I185" s="70"/>
      <c r="J185" s="70"/>
      <c r="K185" s="70"/>
      <c r="L185" s="70"/>
      <c r="M185" s="70"/>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IA185" s="21">
        <v>16.01</v>
      </c>
      <c r="IB185" s="21" t="s">
        <v>210</v>
      </c>
      <c r="IE185" s="22"/>
      <c r="IF185" s="22"/>
      <c r="IG185" s="22"/>
      <c r="IH185" s="22"/>
      <c r="II185" s="22"/>
    </row>
    <row r="186" spans="1:243" s="21" customFormat="1" ht="47.25">
      <c r="A186" s="57">
        <v>16.02</v>
      </c>
      <c r="B186" s="65" t="s">
        <v>69</v>
      </c>
      <c r="C186" s="33"/>
      <c r="D186" s="66">
        <v>86</v>
      </c>
      <c r="E186" s="67" t="s">
        <v>43</v>
      </c>
      <c r="F186" s="58">
        <v>1335.34</v>
      </c>
      <c r="G186" s="43"/>
      <c r="H186" s="37"/>
      <c r="I186" s="38" t="s">
        <v>33</v>
      </c>
      <c r="J186" s="39">
        <f>IF(I186="Less(-)",-1,1)</f>
        <v>1</v>
      </c>
      <c r="K186" s="37" t="s">
        <v>34</v>
      </c>
      <c r="L186" s="37" t="s">
        <v>4</v>
      </c>
      <c r="M186" s="40"/>
      <c r="N186" s="49"/>
      <c r="O186" s="49"/>
      <c r="P186" s="50"/>
      <c r="Q186" s="49"/>
      <c r="R186" s="49"/>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2">
        <f>total_amount_ba($B$2,$D$2,D186,F186,J186,K186,M186)</f>
        <v>114839.24</v>
      </c>
      <c r="BB186" s="51">
        <f>BA186+SUM(N186:AZ186)</f>
        <v>114839.24</v>
      </c>
      <c r="BC186" s="56" t="str">
        <f>SpellNumber(L186,BB186)</f>
        <v>INR  One Lakh Fourteen Thousand Eight Hundred &amp; Thirty Nine  and Paise Twenty Four Only</v>
      </c>
      <c r="IA186" s="21">
        <v>16.02</v>
      </c>
      <c r="IB186" s="21" t="s">
        <v>69</v>
      </c>
      <c r="ID186" s="21">
        <v>86</v>
      </c>
      <c r="IE186" s="22" t="s">
        <v>43</v>
      </c>
      <c r="IF186" s="22"/>
      <c r="IG186" s="22"/>
      <c r="IH186" s="22"/>
      <c r="II186" s="22"/>
    </row>
    <row r="187" spans="1:243" s="21" customFormat="1" ht="15.75">
      <c r="A187" s="57">
        <v>17</v>
      </c>
      <c r="B187" s="65" t="s">
        <v>211</v>
      </c>
      <c r="C187" s="33"/>
      <c r="D187" s="70"/>
      <c r="E187" s="70"/>
      <c r="F187" s="70"/>
      <c r="G187" s="70"/>
      <c r="H187" s="70"/>
      <c r="I187" s="70"/>
      <c r="J187" s="70"/>
      <c r="K187" s="70"/>
      <c r="L187" s="70"/>
      <c r="M187" s="70"/>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1"/>
      <c r="BA187" s="71"/>
      <c r="BB187" s="71"/>
      <c r="BC187" s="71"/>
      <c r="IA187" s="21">
        <v>17</v>
      </c>
      <c r="IB187" s="21" t="s">
        <v>211</v>
      </c>
      <c r="IE187" s="22"/>
      <c r="IF187" s="22"/>
      <c r="IG187" s="22"/>
      <c r="IH187" s="22"/>
      <c r="II187" s="22"/>
    </row>
    <row r="188" spans="1:243" s="21" customFormat="1" ht="129.75" customHeight="1">
      <c r="A188" s="57">
        <v>17.01</v>
      </c>
      <c r="B188" s="65" t="s">
        <v>212</v>
      </c>
      <c r="C188" s="33"/>
      <c r="D188" s="66">
        <v>14</v>
      </c>
      <c r="E188" s="67" t="s">
        <v>217</v>
      </c>
      <c r="F188" s="58">
        <v>4985.93</v>
      </c>
      <c r="G188" s="43"/>
      <c r="H188" s="37"/>
      <c r="I188" s="38" t="s">
        <v>33</v>
      </c>
      <c r="J188" s="39">
        <f>IF(I188="Less(-)",-1,1)</f>
        <v>1</v>
      </c>
      <c r="K188" s="37" t="s">
        <v>34</v>
      </c>
      <c r="L188" s="37" t="s">
        <v>4</v>
      </c>
      <c r="M188" s="40"/>
      <c r="N188" s="49"/>
      <c r="O188" s="49"/>
      <c r="P188" s="50"/>
      <c r="Q188" s="49"/>
      <c r="R188" s="49"/>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2">
        <f>total_amount_ba($B$2,$D$2,D188,F188,J188,K188,M188)</f>
        <v>69803.02</v>
      </c>
      <c r="BB188" s="51">
        <f>BA188+SUM(N188:AZ188)</f>
        <v>69803.02</v>
      </c>
      <c r="BC188" s="56" t="str">
        <f>SpellNumber(L188,BB188)</f>
        <v>INR  Sixty Nine Thousand Eight Hundred &amp; Three  and Paise Two Only</v>
      </c>
      <c r="IA188" s="21">
        <v>17.01</v>
      </c>
      <c r="IB188" s="69" t="s">
        <v>212</v>
      </c>
      <c r="ID188" s="21">
        <v>14</v>
      </c>
      <c r="IE188" s="22" t="s">
        <v>217</v>
      </c>
      <c r="IF188" s="22"/>
      <c r="IG188" s="22"/>
      <c r="IH188" s="22"/>
      <c r="II188" s="22"/>
    </row>
    <row r="189" spans="1:243" s="21" customFormat="1" ht="48" customHeight="1">
      <c r="A189" s="57">
        <v>17.02</v>
      </c>
      <c r="B189" s="65" t="s">
        <v>213</v>
      </c>
      <c r="C189" s="33"/>
      <c r="D189" s="66">
        <v>5</v>
      </c>
      <c r="E189" s="67" t="s">
        <v>218</v>
      </c>
      <c r="F189" s="58">
        <v>51.62</v>
      </c>
      <c r="G189" s="43"/>
      <c r="H189" s="37"/>
      <c r="I189" s="38" t="s">
        <v>33</v>
      </c>
      <c r="J189" s="39">
        <f>IF(I189="Less(-)",-1,1)</f>
        <v>1</v>
      </c>
      <c r="K189" s="37" t="s">
        <v>34</v>
      </c>
      <c r="L189" s="37" t="s">
        <v>4</v>
      </c>
      <c r="M189" s="40"/>
      <c r="N189" s="49"/>
      <c r="O189" s="49"/>
      <c r="P189" s="50"/>
      <c r="Q189" s="49"/>
      <c r="R189" s="49"/>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2">
        <f>total_amount_ba($B$2,$D$2,D189,F189,J189,K189,M189)</f>
        <v>258.1</v>
      </c>
      <c r="BB189" s="51">
        <f>BA189+SUM(N189:AZ189)</f>
        <v>258.1</v>
      </c>
      <c r="BC189" s="56" t="str">
        <f>SpellNumber(L189,BB189)</f>
        <v>INR  Two Hundred &amp; Fifty Eight  and Paise Ten Only</v>
      </c>
      <c r="IA189" s="21">
        <v>17.02</v>
      </c>
      <c r="IB189" s="21" t="s">
        <v>213</v>
      </c>
      <c r="ID189" s="21">
        <v>5</v>
      </c>
      <c r="IE189" s="22" t="s">
        <v>218</v>
      </c>
      <c r="IF189" s="22"/>
      <c r="IG189" s="22"/>
      <c r="IH189" s="22"/>
      <c r="II189" s="22"/>
    </row>
    <row r="190" spans="1:243" s="21" customFormat="1" ht="31.5">
      <c r="A190" s="57">
        <v>17.03</v>
      </c>
      <c r="B190" s="65" t="s">
        <v>214</v>
      </c>
      <c r="C190" s="33"/>
      <c r="D190" s="66">
        <v>4</v>
      </c>
      <c r="E190" s="67" t="s">
        <v>218</v>
      </c>
      <c r="F190" s="58">
        <v>29.33</v>
      </c>
      <c r="G190" s="43"/>
      <c r="H190" s="37"/>
      <c r="I190" s="38" t="s">
        <v>33</v>
      </c>
      <c r="J190" s="39">
        <f>IF(I190="Less(-)",-1,1)</f>
        <v>1</v>
      </c>
      <c r="K190" s="37" t="s">
        <v>34</v>
      </c>
      <c r="L190" s="37" t="s">
        <v>4</v>
      </c>
      <c r="M190" s="40"/>
      <c r="N190" s="49"/>
      <c r="O190" s="49"/>
      <c r="P190" s="50"/>
      <c r="Q190" s="49"/>
      <c r="R190" s="49"/>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2">
        <f>total_amount_ba($B$2,$D$2,D190,F190,J190,K190,M190)</f>
        <v>117.32</v>
      </c>
      <c r="BB190" s="51">
        <f>BA190+SUM(N190:AZ190)</f>
        <v>117.32</v>
      </c>
      <c r="BC190" s="56" t="str">
        <f>SpellNumber(L190,BB190)</f>
        <v>INR  One Hundred &amp; Seventeen  and Paise Thirty Two Only</v>
      </c>
      <c r="IA190" s="21">
        <v>17.03</v>
      </c>
      <c r="IB190" s="21" t="s">
        <v>214</v>
      </c>
      <c r="ID190" s="21">
        <v>4</v>
      </c>
      <c r="IE190" s="22" t="s">
        <v>218</v>
      </c>
      <c r="IF190" s="22"/>
      <c r="IG190" s="22"/>
      <c r="IH190" s="22"/>
      <c r="II190" s="22"/>
    </row>
    <row r="191" spans="1:243" s="21" customFormat="1" ht="78.75">
      <c r="A191" s="57">
        <v>17.04</v>
      </c>
      <c r="B191" s="65" t="s">
        <v>215</v>
      </c>
      <c r="C191" s="33"/>
      <c r="D191" s="66">
        <v>1</v>
      </c>
      <c r="E191" s="67" t="s">
        <v>218</v>
      </c>
      <c r="F191" s="58">
        <v>28940.82</v>
      </c>
      <c r="G191" s="43"/>
      <c r="H191" s="37"/>
      <c r="I191" s="38" t="s">
        <v>33</v>
      </c>
      <c r="J191" s="39">
        <f>IF(I191="Less(-)",-1,1)</f>
        <v>1</v>
      </c>
      <c r="K191" s="37" t="s">
        <v>34</v>
      </c>
      <c r="L191" s="37" t="s">
        <v>4</v>
      </c>
      <c r="M191" s="40"/>
      <c r="N191" s="49"/>
      <c r="O191" s="49"/>
      <c r="P191" s="50"/>
      <c r="Q191" s="49"/>
      <c r="R191" s="49"/>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2">
        <f>total_amount_ba($B$2,$D$2,D191,F191,J191,K191,M191)</f>
        <v>28940.82</v>
      </c>
      <c r="BB191" s="51">
        <f>BA191+SUM(N191:AZ191)</f>
        <v>28940.82</v>
      </c>
      <c r="BC191" s="56" t="str">
        <f>SpellNumber(L191,BB191)</f>
        <v>INR  Twenty Eight Thousand Nine Hundred &amp; Forty  and Paise Eighty Two Only</v>
      </c>
      <c r="IA191" s="21">
        <v>17.04</v>
      </c>
      <c r="IB191" s="21" t="s">
        <v>215</v>
      </c>
      <c r="ID191" s="21">
        <v>1</v>
      </c>
      <c r="IE191" s="22" t="s">
        <v>218</v>
      </c>
      <c r="IF191" s="22"/>
      <c r="IG191" s="22"/>
      <c r="IH191" s="22"/>
      <c r="II191" s="22"/>
    </row>
    <row r="192" spans="1:55" ht="42.75">
      <c r="A192" s="44" t="s">
        <v>35</v>
      </c>
      <c r="B192" s="45"/>
      <c r="C192" s="46"/>
      <c r="D192" s="63"/>
      <c r="E192" s="63"/>
      <c r="F192" s="63"/>
      <c r="G192" s="34"/>
      <c r="H192" s="47"/>
      <c r="I192" s="47"/>
      <c r="J192" s="47"/>
      <c r="K192" s="47"/>
      <c r="L192" s="48"/>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55">
        <f>SUM(BA13:BA191)</f>
        <v>1845354.45</v>
      </c>
      <c r="BB192" s="55">
        <f>SUM(BB13:BB191)</f>
        <v>1845354.45</v>
      </c>
      <c r="BC192" s="64" t="str">
        <f>SpellNumber($E$2,BB192)</f>
        <v>INR  Eighteen Lakh Forty Five Thousand Three Hundred &amp; Fifty Four  and Paise Forty Five Only</v>
      </c>
    </row>
    <row r="193" spans="1:55" ht="46.5" customHeight="1">
      <c r="A193" s="24" t="s">
        <v>36</v>
      </c>
      <c r="B193" s="25"/>
      <c r="C193" s="26"/>
      <c r="D193" s="60"/>
      <c r="E193" s="61" t="s">
        <v>45</v>
      </c>
      <c r="F193" s="62"/>
      <c r="G193" s="27"/>
      <c r="H193" s="28"/>
      <c r="I193" s="28"/>
      <c r="J193" s="28"/>
      <c r="K193" s="29"/>
      <c r="L193" s="30"/>
      <c r="M193" s="31"/>
      <c r="N193" s="32"/>
      <c r="O193" s="21"/>
      <c r="P193" s="21"/>
      <c r="Q193" s="21"/>
      <c r="R193" s="21"/>
      <c r="S193" s="21"/>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53">
        <f>IF(ISBLANK(F193),0,IF(E193="Excess (+)",ROUND(BA192+(BA192*F193),2),IF(E193="Less (-)",ROUND(BA192+(BA192*F193*(-1)),2),IF(E193="At Par",BA192,0))))</f>
        <v>0</v>
      </c>
      <c r="BB193" s="54">
        <f>ROUND(BA193,0)</f>
        <v>0</v>
      </c>
      <c r="BC193" s="36" t="str">
        <f>SpellNumber($E$2,BB193)</f>
        <v>INR Zero Only</v>
      </c>
    </row>
    <row r="194" spans="1:55" ht="45.75" customHeight="1">
      <c r="A194" s="23" t="s">
        <v>37</v>
      </c>
      <c r="B194" s="23"/>
      <c r="C194" s="72" t="str">
        <f>SpellNumber($E$2,BB193)</f>
        <v>INR Zero Only</v>
      </c>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row>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2" ht="15"/>
    <row r="1813" ht="15"/>
    <row r="1814" ht="15"/>
    <row r="1815" ht="15"/>
    <row r="1816" ht="15"/>
    <row r="1818" ht="15"/>
    <row r="1819" ht="15"/>
    <row r="1820" ht="15"/>
    <row r="1821" ht="15"/>
    <row r="1822" ht="15"/>
    <row r="1823" ht="15"/>
    <row r="1825" ht="15"/>
    <row r="1826" ht="15"/>
    <row r="1827" ht="15"/>
    <row r="1828" ht="15"/>
    <row r="1829" ht="15"/>
    <row r="1830" ht="15"/>
    <row r="1831" ht="15"/>
    <row r="1832" ht="15"/>
    <row r="1833" ht="15"/>
    <row r="1834" ht="15"/>
    <row r="1835" ht="15"/>
    <row r="1836"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7" ht="15"/>
    <row r="1858" ht="15"/>
    <row r="1859" ht="15"/>
    <row r="1860" ht="15"/>
    <row r="1861" ht="15"/>
    <row r="1862" ht="15"/>
    <row r="1863" ht="15"/>
    <row r="1865" ht="15"/>
    <row r="1866" ht="15"/>
    <row r="1867" ht="15"/>
    <row r="1868"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900" ht="15"/>
    <row r="1901" ht="15"/>
    <row r="1902" ht="15"/>
    <row r="1903" ht="15"/>
    <row r="1905" ht="15"/>
    <row r="1906" ht="15"/>
    <row r="1907" ht="15"/>
    <row r="1908" ht="15"/>
    <row r="1909" ht="15"/>
    <row r="1910" ht="15"/>
    <row r="1911" ht="15"/>
    <row r="1912" ht="15"/>
    <row r="1914" ht="15"/>
    <row r="1915" ht="15"/>
    <row r="1916" ht="15"/>
    <row r="1917" ht="15"/>
    <row r="1918" ht="15"/>
    <row r="1919" ht="15"/>
    <row r="1920" ht="15"/>
    <row r="1921" ht="15"/>
    <row r="1922" ht="15"/>
    <row r="1923" ht="15"/>
    <row r="1925" ht="15"/>
    <row r="1926" ht="15"/>
    <row r="1927" ht="15"/>
    <row r="1928" ht="15"/>
    <row r="1929" ht="15"/>
    <row r="1930" ht="15"/>
    <row r="1931" ht="15"/>
    <row r="1932" ht="15"/>
    <row r="1933" ht="15"/>
    <row r="1934" ht="15"/>
    <row r="1935" ht="15"/>
    <row r="1936" ht="15"/>
    <row r="1937" ht="15"/>
    <row r="1938" ht="15"/>
    <row r="1940" ht="15"/>
    <row r="1941" ht="15"/>
    <row r="1942" ht="15"/>
    <row r="1943" ht="15"/>
    <row r="1944" ht="15"/>
    <row r="1945" ht="15"/>
    <row r="1947" ht="15"/>
    <row r="1948" ht="15"/>
    <row r="1949" ht="15"/>
    <row r="1950" ht="15"/>
    <row r="1951" ht="15"/>
    <row r="1952" ht="15"/>
    <row r="1953"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2" ht="15"/>
    <row r="1984" ht="15"/>
    <row r="1985" ht="15"/>
    <row r="1986" ht="15"/>
    <row r="1987" ht="15"/>
    <row r="1988" ht="15"/>
    <row r="1989" ht="15"/>
    <row r="1990" ht="15"/>
    <row r="1991" ht="15"/>
    <row r="1993" ht="15"/>
    <row r="1994" ht="15"/>
  </sheetData>
  <sheetProtection password="8F23" sheet="1"/>
  <mergeCells count="97">
    <mergeCell ref="C194:BC194"/>
    <mergeCell ref="A1:L1"/>
    <mergeCell ref="A4:BC4"/>
    <mergeCell ref="A5:BC5"/>
    <mergeCell ref="A6:BC6"/>
    <mergeCell ref="A7:BC7"/>
    <mergeCell ref="A9:BC9"/>
    <mergeCell ref="D13:BC13"/>
    <mergeCell ref="B8:BC8"/>
    <mergeCell ref="D14:BC14"/>
    <mergeCell ref="D17:BC17"/>
    <mergeCell ref="D16:BC16"/>
    <mergeCell ref="D19:BC19"/>
    <mergeCell ref="D21:BC21"/>
    <mergeCell ref="D22:BC22"/>
    <mergeCell ref="D26:BC26"/>
    <mergeCell ref="D30:BC30"/>
    <mergeCell ref="D32:BC32"/>
    <mergeCell ref="D36:BC36"/>
    <mergeCell ref="D38:BC38"/>
    <mergeCell ref="D40:BC40"/>
    <mergeCell ref="D41:BC41"/>
    <mergeCell ref="D43:BC43"/>
    <mergeCell ref="D44:BC44"/>
    <mergeCell ref="D46:BC46"/>
    <mergeCell ref="D48:BC48"/>
    <mergeCell ref="D51:BC51"/>
    <mergeCell ref="D52:BC52"/>
    <mergeCell ref="D53:BC53"/>
    <mergeCell ref="D56:BC56"/>
    <mergeCell ref="D57:BC57"/>
    <mergeCell ref="D59:BC59"/>
    <mergeCell ref="D61:BC61"/>
    <mergeCell ref="D63:BC63"/>
    <mergeCell ref="D65:BC65"/>
    <mergeCell ref="D69:BC69"/>
    <mergeCell ref="D67:BC67"/>
    <mergeCell ref="D72:BC72"/>
    <mergeCell ref="D75:BC75"/>
    <mergeCell ref="D74:BC74"/>
    <mergeCell ref="D78:BC78"/>
    <mergeCell ref="D80:BC80"/>
    <mergeCell ref="D83:BC83"/>
    <mergeCell ref="D85:BC85"/>
    <mergeCell ref="D87:BC87"/>
    <mergeCell ref="D88:BC88"/>
    <mergeCell ref="D90:BC90"/>
    <mergeCell ref="D92:BC92"/>
    <mergeCell ref="D95:BC95"/>
    <mergeCell ref="D97:BC97"/>
    <mergeCell ref="D99:BC99"/>
    <mergeCell ref="D102:BC102"/>
    <mergeCell ref="D103:BC103"/>
    <mergeCell ref="D105:BC105"/>
    <mergeCell ref="D107:BC107"/>
    <mergeCell ref="D109:BC109"/>
    <mergeCell ref="D110:BC110"/>
    <mergeCell ref="D112:BC112"/>
    <mergeCell ref="D113:BC113"/>
    <mergeCell ref="D115:BC115"/>
    <mergeCell ref="D117:BC117"/>
    <mergeCell ref="D118:BC118"/>
    <mergeCell ref="D121:BC121"/>
    <mergeCell ref="D124:BC124"/>
    <mergeCell ref="D127:BC127"/>
    <mergeCell ref="D129:BC129"/>
    <mergeCell ref="D132:BC132"/>
    <mergeCell ref="D135:BC135"/>
    <mergeCell ref="D133:BC133"/>
    <mergeCell ref="D140:BC140"/>
    <mergeCell ref="D170:BC170"/>
    <mergeCell ref="D143:BC143"/>
    <mergeCell ref="D146:BC146"/>
    <mergeCell ref="D149:BC149"/>
    <mergeCell ref="D154:BC154"/>
    <mergeCell ref="D155:BC155"/>
    <mergeCell ref="D157:BC157"/>
    <mergeCell ref="D172:BC172"/>
    <mergeCell ref="D176:BC176"/>
    <mergeCell ref="D178:BC178"/>
    <mergeCell ref="D182:BC182"/>
    <mergeCell ref="D180:BC180"/>
    <mergeCell ref="D159:BC159"/>
    <mergeCell ref="D162:BC162"/>
    <mergeCell ref="D160:BC160"/>
    <mergeCell ref="D163:BC163"/>
    <mergeCell ref="D168:BC168"/>
    <mergeCell ref="D187:BC187"/>
    <mergeCell ref="D185:BC185"/>
    <mergeCell ref="D184:BC184"/>
    <mergeCell ref="D81:BC81"/>
    <mergeCell ref="D137:BC137"/>
    <mergeCell ref="D151:BC151"/>
    <mergeCell ref="D165:BC165"/>
    <mergeCell ref="D166:BC166"/>
    <mergeCell ref="D174:BC174"/>
    <mergeCell ref="D171:BC171"/>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93">
      <formula1>IF(E193="Select",-1,IF(E193="At Par",0,0))</formula1>
      <formula2>IF(E193="Select",-1,IF(E193="At Par",0,0.99))</formula2>
    </dataValidation>
    <dataValidation type="list" allowBlank="1" showErrorMessage="1" sqref="E19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3">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3">
      <formula1>0</formula1>
      <formula2>IF(#REF!&lt;&gt;"Select",99.9,0)</formula2>
    </dataValidation>
    <dataValidation allowBlank="1" showInputMessage="1" showErrorMessage="1" promptTitle="Units" prompt="Please enter Units in text" sqref="D15:E15 D18:E18 D20:E20 D23:E25 D27:E29 D31:E31 D33:E35 D37:E37 D39:E39 D42:E42 D45:E45 D47:E47 D49:E50 D54:E55 D58:E58 D60:E60 D62:E62 D64:E64 D68:E68 D66:E66 D70:E71 D73:E73 D76:E77 D79:E79 D183:E183 D84:E84 D86:E86 D89:E89 D91:E91 D93:E94 D96:E96 D98:E98 D100:E101 D104:E104 D106:E106 D108:E108 D111:E111 D114:E114 D116:E116 D119:E120 D122:E123 D125:E126 D128:E128 D130:E131 D134:E134 D82:E82 D141:E142 D144:E145 D147:E148 D138:E139 D156:E156 D158:E158 D161:E161 D152:E153 D169:E169 D167:E167 D177:E177 D181:E181 D179:E179 D175:E175 D136:E136 D150:E150 D164:E164 D173:E173 D186:E186 D188:E191">
      <formula1>0</formula1>
      <formula2>0</formula2>
    </dataValidation>
    <dataValidation type="decimal" allowBlank="1" showInputMessage="1" showErrorMessage="1" promptTitle="Quantity" prompt="Please enter the Quantity for this item. " errorTitle="Invalid Entry" error="Only Numeric Values are allowed. " sqref="F15 F18 F20 F23:F25 F27:F29 F31 F33:F35 F37 F39 F42 F45 F47 F49:F50 F54:F55 F58 F60 F62 F64 F68 F66 F70:F71 F73 F76:F77 F79 F183 F84 F86 F89 F91 F93:F94 F96 F98 F100:F101 F104 F106 F108 F111 F114 F116 F119:F120 F122:F123 F125:F126 F128 F130:F131 F134 F82 F141:F142 F144:F145 F147:F148 F138:F139 F156 F158 F161 F152:F153 F169 F167 F177 F181 F179 F175 F136 F150 F164 F173 F186 F188:F191">
      <formula1>0</formula1>
      <formula2>999999999999999</formula2>
    </dataValidation>
    <dataValidation type="list" allowBlank="1" showErrorMessage="1" sqref="D13:D14 D16:D17 K15 K18 D19 K20 D21:D22 K23:K25 D26 K27:K29 D30 K31 D32 K33:K35 D36 K37 D38 K39 D40:D41 K42 D43:D44 K45 D46 K47 D48 K49:K50 D51:D53 K54:K55 D56:D57 K58 D59 K60 D61 K62 D63 K64 D65 D69 D67 K66 K68 K70:K71 D72 D74:D75 K73 K76:K77 D78 K79 D80:D81 K183 D83 K84 D85 K86 D87:D88 K89 D90 K91 D92 K93:K94 D95 K96 D97 K98 D99 K100:K101 D102:D103 K104 D105 K106 D107 K108 D109:D110 K111 D112:D113 K114 D115 K116 D117:D118 K119:K120 D121 K122:K123 D124 K125:K126 D127 K128 D129 K130:K131 D132:D133 D135 K134 K82 D140 K141:K142 D143 K144:K145 D146 K147:K148 D149 D137">
      <formula1>"Partial Conversion,Full Conversion"</formula1>
      <formula2>0</formula2>
    </dataValidation>
    <dataValidation type="list" allowBlank="1" showErrorMessage="1" sqref="D154:D155 K156 D157 K158 D159:D160 D162:D163 K161 D151 D168 K169 D170:D172 K167 D176 K177 D178 D182 D180 K179 K181 D184:D185 D174 K136 K138:K139 K150 K152:K153 K164 D165:D166 K173 K175 K186 K188:K191 D187">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3:H25 G27:H29 G31:H31 G33:H35 G37:H37 G39:H39 G42:H42 G45:H45 G47:H47 G49:H50 G54:H55 G58:H58 G60:H60 G62:H62 G64:H64 G68:H68 G66:H66 G70:H71 G73:H73 G76:H77 G79:H79 G183:H183 G84:H84 G86:H86 G89:H89 G91:H91 G93:H94 G96:H96 G98:H98 G100:H101 G104:H104 G106:H106 G108:H108 G111:H111 G114:H114 G116:H116 G119:H120 G122:H123 G125:H126 G128:H128 G130:H131 G134:H134 G82:H82 G141:H142 G144:H145 G147:H148 G138:H139 G156:H156 G158:H158 G161:H161 G152:H153 G169:H169 G167:H167 G177:H177 G181:H181 G179:H179 G175:H175 G136:H136 G150:H150 G164:H164 G173:H173 G186:H186 G188:H191">
      <formula1>0</formula1>
      <formula2>999999999999999</formula2>
    </dataValidation>
    <dataValidation allowBlank="1" showInputMessage="1" showErrorMessage="1" promptTitle="Addition / Deduction" prompt="Please Choose the correct One" sqref="J15 J18 J20 J23:J25 J27:J29 J31 J33:J35 J37 J39 J42 J45 J47 J49:J50 J54:J55 J58 J60 J62 J64 J68 J66 J70:J71 J73 J76:J77 J79 J183 J84 J86 J89 J91 J93:J94 J96 J98 J100:J101 J104 J106 J108 J111 J114 J116 J119:J120 J122:J123 J125:J126 J128 J130:J131 J134 J82 J141:J142 J144:J145 J147:J148 J138:J139 J156 J158 J161 J152:J153 J169 J167 J177 J181 J179 J175 J136 J150 J164 J173 J186 J188:J191">
      <formula1>0</formula1>
      <formula2>0</formula2>
    </dataValidation>
    <dataValidation type="list" showErrorMessage="1" sqref="I15 I18 I20 I23:I25 I27:I29 I31 I33:I35 I37 I39 I42 I45 I47 I49:I50 I54:I55 I58 I60 I62 I64 I68 I66 I70:I71 I73 I76:I77 I79 I183 I84 I86 I89 I91 I93:I94 I96 I98 I100:I101 I104 I106 I108 I111 I114 I116 I119:I120 I122:I123 I125:I126 I128 I130:I131 I134 I82 I141:I142 I144:I145 I147:I148 I138:I139 I156 I158 I161 I152:I153 I169 I167 I177 I181 I179 I175 I136 I150 I164 I173 I186 I188:I19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3:O25 N27:O29 N31:O31 N33:O35 N37:O37 N39:O39 N42:O42 N45:O45 N47:O47 N49:O50 N54:O55 N58:O58 N60:O60 N62:O62 N64:O64 N68:O68 N66:O66 N70:O71 N73:O73 N76:O77 N79:O79 N183:O183 N84:O84 N86:O86 N89:O89 N91:O91 N93:O94 N96:O96 N98:O98 N100:O101 N104:O104 N106:O106 N108:O108 N111:O111 N114:O114 N116:O116 N119:O120 N122:O123 N125:O126 N128:O128 N130:O131 N134:O134 N82:O82 N141:O142 N144:O145 N147:O148 N138:O139 N156:O156 N158:O158 N161:O161 N152:O153 N169:O169 N167:O167 N177:O177 N181:O181 N179:O179 N175:O175 N136:O136 N150:O150 N164:O164 N173:O173 N186:O186 N188:O19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3:R25 R27:R29 R31 R33:R35 R37 R39 R42 R45 R47 R49:R50 R54:R55 R58 R60 R62 R64 R68 R66 R70:R71 R73 R76:R77 R79 R183 R84 R86 R89 R91 R93:R94 R96 R98 R100:R101 R104 R106 R108 R111 R114 R116 R119:R120 R122:R123 R125:R126 R128 R130:R131 R134 R82 R141:R142 R144:R145 R147:R148 R138:R139 R156 R158 R161 R152:R153 R169 R167 R177 R181 R179 R175 R136 R150 R164 R173 R186 R188:R19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3:Q25 Q27:Q29 Q31 Q33:Q35 Q37 Q39 Q42 Q45 Q47 Q49:Q50 Q54:Q55 Q58 Q60 Q62 Q64 Q68 Q66 Q70:Q71 Q73 Q76:Q77 Q79 Q183 Q84 Q86 Q89 Q91 Q93:Q94 Q96 Q98 Q100:Q101 Q104 Q106 Q108 Q111 Q114 Q116 Q119:Q120 Q122:Q123 Q125:Q126 Q128 Q130:Q131 Q134 Q82 Q141:Q142 Q144:Q145 Q147:Q148 Q138:Q139 Q156 Q158 Q161 Q152:Q153 Q169 Q167 Q177 Q181 Q179 Q175 Q136 Q150 Q164 Q173 Q186 Q188:Q19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3:M25 M27:M29 M31 M33:M35 M37 M39 M42 M45 M47 M49:M50 M54:M55 M58 M60 M62 M64 M68 M66 M70:M71 M73 M76:M77 M79 M183 M84 M86 M89 M91 M93:M94 M96 M98 M100:M101 M104 M106 M108 M111 M114 M116 M119:M120 M122:M123 M125:M126 M128 M130:M131 M134 M82 M141:M142 M144:M145 M147:M148 M138:M139 M156 M158 M161 M152:M153 M169 M167 M177 M181 M179 M175 M136 M150 M164 M173 M186 M188:M191">
      <formula1>0</formula1>
      <formula2>999999999999999</formula2>
    </dataValidation>
    <dataValidation type="list" allowBlank="1" showInputMessage="1" showErrorMessage="1" sqref="L188 L18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91 L190">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91">
      <formula1>0</formula1>
      <formula2>0</formula2>
    </dataValidation>
    <dataValidation type="decimal" allowBlank="1" showErrorMessage="1" errorTitle="Invalid Entry" error="Only Numeric Values are allowed. " sqref="A13:A191">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8" t="s">
        <v>38</v>
      </c>
      <c r="F6" s="78"/>
      <c r="G6" s="78"/>
      <c r="H6" s="78"/>
      <c r="I6" s="78"/>
      <c r="J6" s="78"/>
      <c r="K6" s="78"/>
    </row>
    <row r="7" spans="5:11" ht="14.25">
      <c r="E7" s="79"/>
      <c r="F7" s="79"/>
      <c r="G7" s="79"/>
      <c r="H7" s="79"/>
      <c r="I7" s="79"/>
      <c r="J7" s="79"/>
      <c r="K7" s="79"/>
    </row>
    <row r="8" spans="5:11" ht="14.25">
      <c r="E8" s="79"/>
      <c r="F8" s="79"/>
      <c r="G8" s="79"/>
      <c r="H8" s="79"/>
      <c r="I8" s="79"/>
      <c r="J8" s="79"/>
      <c r="K8" s="79"/>
    </row>
    <row r="9" spans="5:11" ht="14.25">
      <c r="E9" s="79"/>
      <c r="F9" s="79"/>
      <c r="G9" s="79"/>
      <c r="H9" s="79"/>
      <c r="I9" s="79"/>
      <c r="J9" s="79"/>
      <c r="K9" s="79"/>
    </row>
    <row r="10" spans="5:11" ht="14.25">
      <c r="E10" s="79"/>
      <c r="F10" s="79"/>
      <c r="G10" s="79"/>
      <c r="H10" s="79"/>
      <c r="I10" s="79"/>
      <c r="J10" s="79"/>
      <c r="K10" s="79"/>
    </row>
    <row r="11" spans="5:11" ht="14.25">
      <c r="E11" s="79"/>
      <c r="F11" s="79"/>
      <c r="G11" s="79"/>
      <c r="H11" s="79"/>
      <c r="I11" s="79"/>
      <c r="J11" s="79"/>
      <c r="K11" s="79"/>
    </row>
    <row r="12" spans="5:11" ht="14.25">
      <c r="E12" s="79"/>
      <c r="F12" s="79"/>
      <c r="G12" s="79"/>
      <c r="H12" s="79"/>
      <c r="I12" s="79"/>
      <c r="J12" s="79"/>
      <c r="K12" s="79"/>
    </row>
    <row r="13" spans="5:11" ht="14.25">
      <c r="E13" s="79"/>
      <c r="F13" s="79"/>
      <c r="G13" s="79"/>
      <c r="H13" s="79"/>
      <c r="I13" s="79"/>
      <c r="J13" s="79"/>
      <c r="K13" s="79"/>
    </row>
    <row r="14" spans="5:11" ht="14.2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2022-08-25T07:02:17Z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