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<sst xmlns="http://schemas.openxmlformats.org/spreadsheetml/2006/main" count="150" uniqueCount="61">
  <si>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</si>
  <si>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</si>
  <si>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</si>
  <si>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</si>
  <si>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</si>
  <si>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</si>
  <si>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</si>
  <si>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</si>
  <si>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</si>
  <si>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</si>
  <si>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</si>
  <si>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</si>
  <si>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</si>
  <si>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</si>
  <si>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</si>
  <si>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</si>
  <si>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</si>
  <si>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</si>
  <si>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</si>
  <si>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</si>
  <si>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</si>
  <si>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</si>
  <si>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</si>
  <si>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</si>
  <si>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</si>
  <si>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</si>
  <si>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</si>
  <si>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</si>
  <si>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</si>
  <si>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</si>
  <si>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</si>
  <si>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</si>
  <si>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</si>
  <si>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</si>
  <si>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</si>
  <si>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</si>
  <si>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</si>
  <si>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</si>
  <si>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</si>
  <si>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</si>
  <si>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</si>
  <si>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</si>
  <si>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</si>
  <si>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</si>
  <si>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</si>
  <si>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</si>
  <si>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</si>
  <si>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</si>
  <si>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</si>
  <si>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</si>
  <si>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</si>
  <si>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</si>
  <si>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Name of Work: Repairing and painting of room nos (C-101 to 136 and C-201 to 215 )at hall-11</t>
  </si>
  <si>
    <t>Contract No:  35/C/D1/2021-22</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</si>
  <si>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</si>
  <si>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</si>
  <si>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FINISHING</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</si>
  <si>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</si>
  <si>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</si>
  <si>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</si>
  <si>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Distempering with 1st quality acrylic  distemper (ready made) having VOC content less than 50 gm per ltr. of approved manufacturer and of required shade and colour complete. as per manufacturer's specification.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</si>
</sst>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
  <sheetViews>
    <sheetView showGridLines="0" view="pageBreakPreview" zoomScaleNormal="85" zoomScaleSheetLayoutView="100" zoomScalePageLayoutView="0" workbookViewId="0" topLeftCell="A1">
      <selection activeCell="D17" sqref="D17:BC1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75" customHeight="1">
      <c r="A5" s="70" t="s">
        <v>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53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2" t="s">
        <v>45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54</v>
      </c>
      <c r="C13" s="33"/>
      <c r="D13" s="66"/>
      <c r="E13" s="66"/>
      <c r="F13" s="66"/>
      <c r="G13" s="66"/>
      <c r="H13" s="66"/>
      <c r="I13" s="66"/>
      <c r="J13" s="66"/>
      <c r="K13" s="66"/>
      <c r="L13" s="66"/>
      <c r="M13" s="66"/>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IA13" s="21">
        <v>1</v>
      </c>
      <c r="IB13" s="21" t="s">
        <v>54</v>
      </c>
      <c r="IE13" s="22"/>
      <c r="IF13" s="22"/>
      <c r="IG13" s="22"/>
      <c r="IH13" s="22"/>
      <c r="II13" s="22"/>
    </row>
    <row r="14" spans="1:243" s="21" customFormat="1" ht="112.5" customHeight="1">
      <c r="A14" s="57">
        <v>1.01</v>
      </c>
      <c r="B14" s="58" t="s">
        <v>55</v>
      </c>
      <c r="C14" s="33"/>
      <c r="D14" s="66"/>
      <c r="E14" s="66"/>
      <c r="F14" s="66"/>
      <c r="G14" s="66"/>
      <c r="H14" s="66"/>
      <c r="I14" s="66"/>
      <c r="J14" s="66"/>
      <c r="K14" s="66"/>
      <c r="L14" s="66"/>
      <c r="M14" s="66"/>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IA14" s="21">
        <v>1.01</v>
      </c>
      <c r="IB14" s="21" t="s">
        <v>55</v>
      </c>
      <c r="IE14" s="22"/>
      <c r="IF14" s="22"/>
      <c r="IG14" s="22"/>
      <c r="IH14" s="22"/>
      <c r="II14" s="22"/>
    </row>
    <row r="15" spans="1:243" s="21" customFormat="1" ht="42.75">
      <c r="A15" s="57">
        <v>1.02</v>
      </c>
      <c r="B15" s="58" t="s">
        <v>51</v>
      </c>
      <c r="C15" s="33"/>
      <c r="D15" s="33">
        <v>5</v>
      </c>
      <c r="E15" s="59" t="s">
        <v>43</v>
      </c>
      <c r="F15" s="60">
        <v>376.67</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1883.35</v>
      </c>
      <c r="BB15" s="51">
        <f>BA15+SUM(N15:AZ15)</f>
        <v>1883.35</v>
      </c>
      <c r="BC15" s="56" t="str">
        <f>SpellNumber(L15,BB15)</f>
        <v>INR  One Thousand Eight Hundred &amp; Eighty Three  and Paise Thirty Five Only</v>
      </c>
      <c r="IA15" s="21">
        <v>1.02</v>
      </c>
      <c r="IB15" s="21" t="s">
        <v>51</v>
      </c>
      <c r="ID15" s="21">
        <v>5</v>
      </c>
      <c r="IE15" s="22" t="s">
        <v>43</v>
      </c>
      <c r="IF15" s="22"/>
      <c r="IG15" s="22"/>
      <c r="IH15" s="22"/>
      <c r="II15" s="22"/>
    </row>
    <row r="16" spans="1:243" s="21" customFormat="1" ht="15.75">
      <c r="A16" s="57">
        <v>2</v>
      </c>
      <c r="B16" s="58" t="s">
        <v>56</v>
      </c>
      <c r="C16" s="33"/>
      <c r="D16" s="66"/>
      <c r="E16" s="66"/>
      <c r="F16" s="66"/>
      <c r="G16" s="66"/>
      <c r="H16" s="66"/>
      <c r="I16" s="66"/>
      <c r="J16" s="66"/>
      <c r="K16" s="66"/>
      <c r="L16" s="66"/>
      <c r="M16" s="66"/>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A16" s="21">
        <v>2</v>
      </c>
      <c r="IB16" s="21" t="s">
        <v>56</v>
      </c>
      <c r="IE16" s="22"/>
      <c r="IF16" s="22"/>
      <c r="IG16" s="22"/>
      <c r="IH16" s="22"/>
      <c r="II16" s="22"/>
    </row>
    <row r="17" spans="1:243" s="21" customFormat="1" ht="94.5">
      <c r="A17" s="57">
        <v>2.01</v>
      </c>
      <c r="B17" s="58" t="s">
        <v>57</v>
      </c>
      <c r="C17" s="33"/>
      <c r="D17" s="66"/>
      <c r="E17" s="66"/>
      <c r="F17" s="66"/>
      <c r="G17" s="66"/>
      <c r="H17" s="66"/>
      <c r="I17" s="66"/>
      <c r="J17" s="66"/>
      <c r="K17" s="66"/>
      <c r="L17" s="66"/>
      <c r="M17" s="66"/>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A17" s="21">
        <v>2.01</v>
      </c>
      <c r="IB17" s="21" t="s">
        <v>57</v>
      </c>
      <c r="IE17" s="22"/>
      <c r="IF17" s="22"/>
      <c r="IG17" s="22"/>
      <c r="IH17" s="22"/>
      <c r="II17" s="22"/>
    </row>
    <row r="18" spans="1:243" s="21" customFormat="1" ht="30" customHeight="1">
      <c r="A18" s="57">
        <v>2.02</v>
      </c>
      <c r="B18" s="58" t="s">
        <v>47</v>
      </c>
      <c r="C18" s="33"/>
      <c r="D18" s="33">
        <v>500</v>
      </c>
      <c r="E18" s="59" t="s">
        <v>43</v>
      </c>
      <c r="F18" s="60">
        <v>76.41</v>
      </c>
      <c r="G18" s="43"/>
      <c r="H18" s="37"/>
      <c r="I18" s="38" t="s">
        <v>33</v>
      </c>
      <c r="J18" s="39">
        <f aca="true" t="shared" si="0" ref="J18:J23">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aca="true" t="shared" si="1" ref="BA18:BA23">total_amount_ba($B$2,$D$2,D18,F18,J18,K18,M18)</f>
        <v>38205</v>
      </c>
      <c r="BB18" s="51">
        <f aca="true" t="shared" si="2" ref="BB18:BB23">BA18+SUM(N18:AZ18)</f>
        <v>38205</v>
      </c>
      <c r="BC18" s="56" t="str">
        <f aca="true" t="shared" si="3" ref="BC18:BC23">SpellNumber(L18,BB18)</f>
        <v>INR  Thirty Eight Thousand Two Hundred &amp; Five  Only</v>
      </c>
      <c r="IA18" s="21">
        <v>2.02</v>
      </c>
      <c r="IB18" s="21" t="s">
        <v>47</v>
      </c>
      <c r="ID18" s="21">
        <v>500</v>
      </c>
      <c r="IE18" s="22" t="s">
        <v>43</v>
      </c>
      <c r="IF18" s="22"/>
      <c r="IG18" s="22"/>
      <c r="IH18" s="22"/>
      <c r="II18" s="22"/>
    </row>
    <row r="19" spans="1:243" s="21" customFormat="1" ht="82.5" customHeight="1">
      <c r="A19" s="57">
        <v>2.03</v>
      </c>
      <c r="B19" s="58" t="s">
        <v>48</v>
      </c>
      <c r="C19" s="33"/>
      <c r="D19" s="33">
        <v>50</v>
      </c>
      <c r="E19" s="59" t="s">
        <v>43</v>
      </c>
      <c r="F19" s="60">
        <v>100.96</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5048</v>
      </c>
      <c r="BB19" s="51">
        <f t="shared" si="2"/>
        <v>5048</v>
      </c>
      <c r="BC19" s="56" t="str">
        <f t="shared" si="3"/>
        <v>INR  Five Thousand  &amp;Forty Eight  Only</v>
      </c>
      <c r="IA19" s="21">
        <v>2.03</v>
      </c>
      <c r="IB19" s="21" t="s">
        <v>48</v>
      </c>
      <c r="ID19" s="21">
        <v>50</v>
      </c>
      <c r="IE19" s="22" t="s">
        <v>43</v>
      </c>
      <c r="IF19" s="22"/>
      <c r="IG19" s="22"/>
      <c r="IH19" s="22"/>
      <c r="II19" s="22"/>
    </row>
    <row r="20" spans="1:243" s="21" customFormat="1" ht="63.75" customHeight="1">
      <c r="A20" s="57">
        <v>2.04</v>
      </c>
      <c r="B20" s="58" t="s">
        <v>58</v>
      </c>
      <c r="C20" s="33"/>
      <c r="D20" s="66"/>
      <c r="E20" s="66"/>
      <c r="F20" s="66"/>
      <c r="G20" s="66"/>
      <c r="H20" s="66"/>
      <c r="I20" s="66"/>
      <c r="J20" s="66"/>
      <c r="K20" s="66"/>
      <c r="L20" s="66"/>
      <c r="M20" s="66"/>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A20" s="21">
        <v>2.04</v>
      </c>
      <c r="IB20" s="21" t="s">
        <v>58</v>
      </c>
      <c r="IE20" s="22"/>
      <c r="IF20" s="22"/>
      <c r="IG20" s="22"/>
      <c r="IH20" s="22"/>
      <c r="II20" s="22"/>
    </row>
    <row r="21" spans="1:243" s="21" customFormat="1" ht="79.5" customHeight="1">
      <c r="A21" s="57">
        <v>2.05</v>
      </c>
      <c r="B21" s="58" t="s">
        <v>49</v>
      </c>
      <c r="C21" s="33"/>
      <c r="D21" s="33">
        <v>50</v>
      </c>
      <c r="E21" s="59" t="s">
        <v>43</v>
      </c>
      <c r="F21" s="60">
        <v>16</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800</v>
      </c>
      <c r="BB21" s="51">
        <f t="shared" si="2"/>
        <v>800</v>
      </c>
      <c r="BC21" s="56" t="str">
        <f t="shared" si="3"/>
        <v>INR  Eight Hundred    Only</v>
      </c>
      <c r="IA21" s="21">
        <v>2.05</v>
      </c>
      <c r="IB21" s="21" t="s">
        <v>49</v>
      </c>
      <c r="ID21" s="21">
        <v>50</v>
      </c>
      <c r="IE21" s="22" t="s">
        <v>43</v>
      </c>
      <c r="IF21" s="22"/>
      <c r="IG21" s="22"/>
      <c r="IH21" s="22"/>
      <c r="II21" s="22"/>
    </row>
    <row r="22" spans="1:243" s="21" customFormat="1" ht="53.25" customHeight="1">
      <c r="A22" s="57">
        <v>2.06</v>
      </c>
      <c r="B22" s="58" t="s">
        <v>59</v>
      </c>
      <c r="C22" s="33"/>
      <c r="D22" s="66"/>
      <c r="E22" s="66"/>
      <c r="F22" s="66"/>
      <c r="G22" s="66"/>
      <c r="H22" s="66"/>
      <c r="I22" s="66"/>
      <c r="J22" s="66"/>
      <c r="K22" s="66"/>
      <c r="L22" s="66"/>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A22" s="21">
        <v>2.06</v>
      </c>
      <c r="IB22" s="21" t="s">
        <v>59</v>
      </c>
      <c r="IE22" s="22"/>
      <c r="IF22" s="22"/>
      <c r="IG22" s="22"/>
      <c r="IH22" s="22"/>
      <c r="II22" s="22"/>
    </row>
    <row r="23" spans="1:243" s="21" customFormat="1" ht="30.75" customHeight="1">
      <c r="A23" s="57">
        <v>2.07</v>
      </c>
      <c r="B23" s="58" t="s">
        <v>50</v>
      </c>
      <c r="C23" s="33"/>
      <c r="D23" s="33">
        <v>960</v>
      </c>
      <c r="E23" s="59" t="s">
        <v>43</v>
      </c>
      <c r="F23" s="60">
        <v>70.1</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67296</v>
      </c>
      <c r="BB23" s="51">
        <f t="shared" si="2"/>
        <v>67296</v>
      </c>
      <c r="BC23" s="56" t="str">
        <f t="shared" si="3"/>
        <v>INR  Sixty Seven Thousand Two Hundred &amp; Ninety Six  Only</v>
      </c>
      <c r="IA23" s="21">
        <v>2.07</v>
      </c>
      <c r="IB23" s="21" t="s">
        <v>50</v>
      </c>
      <c r="ID23" s="21">
        <v>960</v>
      </c>
      <c r="IE23" s="22" t="s">
        <v>43</v>
      </c>
      <c r="IF23" s="22"/>
      <c r="IG23" s="22"/>
      <c r="IH23" s="22"/>
      <c r="II23" s="22"/>
    </row>
    <row r="24" spans="1:243" s="21" customFormat="1" ht="78" customHeight="1">
      <c r="A24" s="57">
        <v>2.08</v>
      </c>
      <c r="B24" s="58" t="s">
        <v>60</v>
      </c>
      <c r="C24" s="33"/>
      <c r="D24" s="66"/>
      <c r="E24" s="66"/>
      <c r="F24" s="66"/>
      <c r="G24" s="66"/>
      <c r="H24" s="66"/>
      <c r="I24" s="66"/>
      <c r="J24" s="66"/>
      <c r="K24" s="66"/>
      <c r="L24" s="66"/>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1">
        <v>2.08</v>
      </c>
      <c r="IB24" s="21" t="s">
        <v>60</v>
      </c>
      <c r="IE24" s="22"/>
      <c r="IF24" s="22"/>
      <c r="IG24" s="22"/>
      <c r="IH24" s="22"/>
      <c r="II24" s="22"/>
    </row>
    <row r="25" spans="1:243" s="21" customFormat="1" ht="31.5" customHeight="1">
      <c r="A25" s="57">
        <v>2.09</v>
      </c>
      <c r="B25" s="58" t="s">
        <v>50</v>
      </c>
      <c r="C25" s="33"/>
      <c r="D25" s="33">
        <v>2150</v>
      </c>
      <c r="E25" s="59" t="s">
        <v>43</v>
      </c>
      <c r="F25" s="60">
        <v>42.13</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90579.5</v>
      </c>
      <c r="BB25" s="51">
        <f>BA25+SUM(N25:AZ25)</f>
        <v>90579.5</v>
      </c>
      <c r="BC25" s="56" t="str">
        <f>SpellNumber(L25,BB25)</f>
        <v>INR  Ninety Thousand Five Hundred &amp; Seventy Nine  and Paise Fifty Only</v>
      </c>
      <c r="IA25" s="21">
        <v>2.09</v>
      </c>
      <c r="IB25" s="21" t="s">
        <v>50</v>
      </c>
      <c r="ID25" s="21">
        <v>2150</v>
      </c>
      <c r="IE25" s="22" t="s">
        <v>43</v>
      </c>
      <c r="IF25" s="22"/>
      <c r="IG25" s="22"/>
      <c r="IH25" s="22"/>
      <c r="II25" s="22"/>
    </row>
    <row r="26" spans="1:55" ht="42.75">
      <c r="A26" s="44" t="s">
        <v>35</v>
      </c>
      <c r="B26" s="45"/>
      <c r="C26" s="46"/>
      <c r="D26" s="64"/>
      <c r="E26" s="64"/>
      <c r="F26" s="64"/>
      <c r="G26" s="34"/>
      <c r="H26" s="47"/>
      <c r="I26" s="47"/>
      <c r="J26" s="47"/>
      <c r="K26" s="47"/>
      <c r="L26" s="48"/>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55">
        <f>SUM(BA13:BA25)</f>
        <v>203811.85</v>
      </c>
      <c r="BB26" s="55">
        <f>SUM(BB13:BB25)</f>
        <v>203811.85</v>
      </c>
      <c r="BC26" s="65" t="str">
        <f>SpellNumber($E$2,BB26)</f>
        <v>INR  Two Lakh Three Thousand Eight Hundred &amp; Eleven  and Paise Eighty Five Only</v>
      </c>
    </row>
    <row r="27" spans="1:55" ht="46.5" customHeight="1">
      <c r="A27" s="24" t="s">
        <v>36</v>
      </c>
      <c r="B27" s="25"/>
      <c r="C27" s="26"/>
      <c r="D27" s="61"/>
      <c r="E27" s="62" t="s">
        <v>44</v>
      </c>
      <c r="F27" s="63"/>
      <c r="G27" s="27"/>
      <c r="H27" s="28"/>
      <c r="I27" s="28"/>
      <c r="J27" s="28"/>
      <c r="K27" s="29"/>
      <c r="L27" s="30"/>
      <c r="M27" s="31"/>
      <c r="N27" s="32"/>
      <c r="O27" s="21"/>
      <c r="P27" s="21"/>
      <c r="Q27" s="21"/>
      <c r="R27" s="21"/>
      <c r="S27" s="2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53">
        <f>IF(ISBLANK(F27),0,IF(E27="Excess (+)",ROUND(BA26+(BA26*F27),2),IF(E27="Less (-)",ROUND(BA26+(BA26*F27*(-1)),2),IF(E27="At Par",BA26,0))))</f>
        <v>0</v>
      </c>
      <c r="BB27" s="54">
        <f>ROUND(BA27,0)</f>
        <v>0</v>
      </c>
      <c r="BC27" s="36" t="str">
        <f>SpellNumber($E$2,BB27)</f>
        <v>INR Zero Only</v>
      </c>
    </row>
    <row r="28" spans="1:55" ht="45.75" customHeight="1">
      <c r="A28" s="23" t="s">
        <v>37</v>
      </c>
      <c r="B28" s="23"/>
      <c r="C28" s="68" t="str">
        <f>SpellNumber($E$2,BB27)</f>
        <v>INR Zero Only</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row>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2" ht="15"/>
    <row r="2103" ht="15"/>
    <row r="2104" ht="15"/>
    <row r="2105" ht="15"/>
    <row r="2106" ht="15"/>
    <row r="2107" ht="15"/>
    <row r="2108" ht="15"/>
    <row r="2109" ht="15"/>
    <row r="2110"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sheetData>
  <sheetProtection password="8F23" sheet="1"/>
  <mergeCells count="15">
    <mergeCell ref="D13:BC13"/>
    <mergeCell ref="B8:BC8"/>
    <mergeCell ref="D14:BC14"/>
    <mergeCell ref="A1:L1"/>
    <mergeCell ref="A4:BC4"/>
    <mergeCell ref="A5:BC5"/>
    <mergeCell ref="A6:BC6"/>
    <mergeCell ref="A7:BC7"/>
    <mergeCell ref="A9:BC9"/>
    <mergeCell ref="D17:BC17"/>
    <mergeCell ref="D16:BC16"/>
    <mergeCell ref="D20:BC20"/>
    <mergeCell ref="D22:BC22"/>
    <mergeCell ref="D24:BC24"/>
    <mergeCell ref="C28:BC2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list" allowBlank="1" showErrorMessage="1" sqref="E2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IF(#REF!&lt;&gt;"Select",99.9,0)</formula2>
    </dataValidation>
    <dataValidation allowBlank="1" showInputMessage="1" showErrorMessage="1" promptTitle="Units" prompt="Please enter Units in text" sqref="D15:E15 D18:E19 D21:E21 D23:E23 D25:E25">
      <formula1>0</formula1>
      <formula2>0</formula2>
    </dataValidation>
    <dataValidation type="decimal" allowBlank="1" showInputMessage="1" showErrorMessage="1" promptTitle="Quantity" prompt="Please enter the Quantity for this item. " errorTitle="Invalid Entry" error="Only Numeric Values are allowed. " sqref="F15 F18:F19 F21 F23 F25">
      <formula1>0</formula1>
      <formula2>999999999999999</formula2>
    </dataValidation>
    <dataValidation type="list" allowBlank="1" showErrorMessage="1" sqref="D13:D14 D16:D17 K15 K18:K19 D20 K21 D22 K23 K25 D2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formula1>0</formula1>
      <formula2>999999999999999</formula2>
    </dataValidation>
    <dataValidation allowBlank="1" showInputMessage="1" showErrorMessage="1" promptTitle="Addition / Deduction" prompt="Please Choose the correct One" sqref="J15 J18:J19 J21 J23 J25">
      <formula1>0</formula1>
      <formula2>0</formula2>
    </dataValidation>
    <dataValidation type="list" showErrorMessage="1" sqref="I15 I18:I19 I21 I23 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formula1>0</formula1>
      <formula2>999999999999999</formula2>
    </dataValidation>
    <dataValidation type="list" allowBlank="1" showInputMessage="1" showErrorMessage="1" sqref="L21 L22 L23 L13 L14 L15 L16 L17 L18 L19 L20 L25 L2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5">
      <formula1>0</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4" t="s">
        <v>38</v>
      </c>
      <c r="F6" s="74"/>
      <c r="G6" s="74"/>
      <c r="H6" s="74"/>
      <c r="I6" s="74"/>
      <c r="J6" s="74"/>
      <c r="K6" s="74"/>
    </row>
    <row r="7" spans="5:11" ht="14.25">
      <c r="E7" s="75"/>
      <c r="F7" s="75"/>
      <c r="G7" s="75"/>
      <c r="H7" s="75"/>
      <c r="I7" s="75"/>
      <c r="J7" s="75"/>
      <c r="K7" s="75"/>
    </row>
    <row r="8" spans="5:11" ht="14.25">
      <c r="E8" s="75"/>
      <c r="F8" s="75"/>
      <c r="G8" s="75"/>
      <c r="H8" s="75"/>
      <c r="I8" s="75"/>
      <c r="J8" s="75"/>
      <c r="K8" s="75"/>
    </row>
    <row r="9" spans="5:11" ht="14.25">
      <c r="E9" s="75"/>
      <c r="F9" s="75"/>
      <c r="G9" s="75"/>
      <c r="H9" s="75"/>
      <c r="I9" s="75"/>
      <c r="J9" s="75"/>
      <c r="K9" s="75"/>
    </row>
    <row r="10" spans="5:11" ht="14.25">
      <c r="E10" s="75"/>
      <c r="F10" s="75"/>
      <c r="G10" s="75"/>
      <c r="H10" s="75"/>
      <c r="I10" s="75"/>
      <c r="J10" s="75"/>
      <c r="K10" s="75"/>
    </row>
    <row r="11" spans="5:11" ht="14.25">
      <c r="E11" s="75"/>
      <c r="F11" s="75"/>
      <c r="G11" s="75"/>
      <c r="H11" s="75"/>
      <c r="I11" s="75"/>
      <c r="J11" s="75"/>
      <c r="K11" s="75"/>
    </row>
    <row r="12" spans="5:11" ht="14.25">
      <c r="E12" s="75"/>
      <c r="F12" s="75"/>
      <c r="G12" s="75"/>
      <c r="H12" s="75"/>
      <c r="I12" s="75"/>
      <c r="J12" s="75"/>
      <c r="K12" s="75"/>
    </row>
    <row r="13" spans="5:11" ht="14.25">
      <c r="E13" s="75"/>
      <c r="F13" s="75"/>
      <c r="G13" s="75"/>
      <c r="H13" s="75"/>
      <c r="I13" s="75"/>
      <c r="J13" s="75"/>
      <c r="K13" s="75"/>
    </row>
    <row r="14" spans="5:11" ht="14.2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2022-03-30T10:20:33Z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