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<sst xmlns="http://schemas.openxmlformats.org/spreadsheetml/2006/main" count="556" uniqueCount="199">
  <si>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</si>
  <si>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</si>
  <si>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</si>
  <si>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</si>
  <si>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</si>
  <si>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</si>
  <si>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</si>
  <si>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</si>
  <si>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</si>
  <si>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</si>
  <si>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</si>
  <si>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</si>
  <si>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</si>
  <si>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</si>
  <si>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</si>
  <si>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</si>
  <si>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</si>
  <si>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</si>
  <si>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</si>
  <si>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</si>
  <si>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</si>
  <si>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</si>
  <si>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</si>
  <si>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</si>
  <si>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</si>
  <si>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</si>
  <si>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</si>
  <si>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</si>
  <si>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</si>
  <si>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</si>
  <si>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</si>
  <si>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</si>
  <si>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</si>
  <si>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</si>
  <si>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</si>
  <si>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</si>
  <si>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</si>
  <si>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</si>
  <si>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</si>
  <si>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</si>
  <si>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</si>
  <si>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</si>
  <si>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</si>
  <si>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</si>
  <si>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</si>
  <si>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</si>
  <si>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</si>
  <si>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</si>
  <si>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</si>
  <si>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</si>
  <si>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</si>
  <si>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</si>
  <si>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</si>
  <si>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</si>
  <si>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</si>
  <si>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</si>
  <si>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</si>
  <si>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</si>
  <si>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</si>
  <si>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</si>
  <si>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</si>
  <si>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</si>
  <si>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</si>
  <si>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</si>
  <si>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</si>
  <si>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</si>
  <si>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</si>
  <si>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</si>
  <si>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</si>
  <si>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</si>
  <si>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</si>
  <si>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</si>
  <si>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</si>
  <si>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</si>
  <si>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</si>
  <si>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</si>
  <si>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</si>
  <si>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Two or more coats on new work</t>
  </si>
  <si>
    <t>Shelves (Cast in situ)</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</si>
  <si>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</si>
  <si>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</si>
  <si>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</si>
  <si>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</si>
  <si>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</si>
  <si>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</si>
  <si>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</si>
  <si>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</si>
  <si>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doors, windows and clerestory windows (steel or wood) shutter including chowkhats, architrave, holdfasts etc. complete and stacking within 50 metres lead :</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</si>
  <si>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</si>
  <si>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</si>
  <si>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</si>
  <si>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</si>
  <si>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</si>
  <si>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</si>
  <si>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</si>
  <si>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</si>
  <si>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</si>
  <si>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</si>
  <si>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</si>
  <si>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</si>
  <si>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</si>
  <si>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</si>
  <si>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</si>
  <si>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</si>
  <si>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</si>
  <si>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</si>
  <si>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</si>
  <si>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</si>
  <si>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</si>
  <si>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</si>
  <si>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</si>
  <si>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</si>
  <si>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</si>
  <si>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</si>
  <si>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</si>
  <si>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</si>
  <si>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</si>
  <si>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</si>
  <si>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</si>
  <si>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</si>
  <si>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</si>
  <si>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</si>
  <si>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</si>
  <si>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</si>
  <si>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</si>
  <si>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</si>
  <si>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</si>
  <si>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</si>
  <si>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</si>
  <si>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</si>
  <si>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</si>
  <si>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</si>
  <si>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</si>
  <si>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</si>
  <si>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</si>
  <si>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</si>
  <si>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</si>
  <si>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</si>
  <si>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</si>
  <si>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</si>
  <si>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</si>
  <si>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</si>
  <si>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</si>
  <si>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</si>
  <si>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</si>
  <si>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</si>
  <si>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</si>
  <si>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</si>
  <si>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</si>
  <si>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</si>
  <si>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</si>
  <si>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</si>
  <si>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</si>
  <si>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</si>
  <si>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</si>
  <si>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</si>
  <si>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</si>
  <si>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Of area 3 sq. metres and below</t>
  </si>
  <si>
    <t>Dismantling old plaster or skirting raking out joints and cleaning the surface for plaster including disposal of rubbish to the dumping ground within 50 metres lead.</t>
  </si>
  <si>
    <t>Each</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</si>
  <si>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</si>
  <si>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WOOD AND P. V. C. WORK</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</si>
  <si>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</si>
  <si>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</si>
  <si>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</si>
  <si>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</si>
  <si>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</si>
  <si>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</si>
  <si>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</si>
  <si>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</si>
  <si>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12 mm cement plaster of mix :</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</si>
  <si>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</si>
  <si>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</si>
  <si>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</si>
  <si>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</si>
  <si>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</si>
  <si>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Dismantling and Demolishing</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</si>
  <si>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</si>
  <si>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</si>
  <si>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</si>
  <si>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</si>
  <si>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</si>
  <si>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</si>
  <si>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</si>
  <si>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</si>
  <si>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</si>
  <si>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</si>
  <si>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</si>
  <si>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</si>
  <si>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</si>
  <si>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</si>
  <si>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</si>
  <si>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</si>
  <si>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</si>
  <si>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</si>
  <si>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</si>
  <si>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</si>
  <si>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Name of Work: Annual repairing painting white washing of house no 609 with Servant Quarter and Garage.</t>
  </si>
  <si>
    <t>Contract No:   32/C/D2/2022-23/01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</si>
</sst>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4"/>
  <sheetViews>
    <sheetView showGridLines="0" zoomScale="85" zoomScaleNormal="85" zoomScalePageLayoutView="0" workbookViewId="0" topLeftCell="A1">
      <selection activeCell="BH14" sqref="BH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74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197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198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68</v>
      </c>
      <c r="IC13" s="22" t="s">
        <v>55</v>
      </c>
      <c r="IE13" s="23"/>
      <c r="IF13" s="23" t="s">
        <v>34</v>
      </c>
      <c r="IG13" s="23" t="s">
        <v>35</v>
      </c>
      <c r="IH13" s="23">
        <v>10</v>
      </c>
      <c r="II13" s="23" t="s">
        <v>36</v>
      </c>
    </row>
    <row r="14" spans="1:243" s="22" customFormat="1" ht="171.75" customHeight="1">
      <c r="A14" s="59">
        <v>1.01</v>
      </c>
      <c r="B14" s="64" t="s">
        <v>160</v>
      </c>
      <c r="C14" s="39" t="s">
        <v>56</v>
      </c>
      <c r="D14" s="61">
        <v>0.1</v>
      </c>
      <c r="E14" s="62" t="s">
        <v>64</v>
      </c>
      <c r="F14" s="63">
        <v>9398.77</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940</v>
      </c>
      <c r="BB14" s="54">
        <f>BA14+SUM(N14:AZ14)</f>
        <v>940</v>
      </c>
      <c r="BC14" s="50" t="str">
        <f>SpellNumber(L14,BB14)</f>
        <v>INR  Nine Hundred &amp; Forty  Only</v>
      </c>
      <c r="IA14" s="22">
        <v>1.01</v>
      </c>
      <c r="IB14" s="22" t="s">
        <v>160</v>
      </c>
      <c r="IC14" s="22" t="s">
        <v>56</v>
      </c>
      <c r="ID14" s="22">
        <v>0.1</v>
      </c>
      <c r="IE14" s="23" t="s">
        <v>64</v>
      </c>
      <c r="IF14" s="23" t="s">
        <v>40</v>
      </c>
      <c r="IG14" s="23" t="s">
        <v>35</v>
      </c>
      <c r="IH14" s="23">
        <v>123.223</v>
      </c>
      <c r="II14" s="23" t="s">
        <v>37</v>
      </c>
    </row>
    <row r="15" spans="1:243" s="22" customFormat="1" ht="42.75">
      <c r="A15" s="59">
        <v>1.02</v>
      </c>
      <c r="B15" s="60" t="s">
        <v>69</v>
      </c>
      <c r="C15" s="39" t="s">
        <v>57</v>
      </c>
      <c r="D15" s="71"/>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3"/>
      <c r="IA15" s="22">
        <v>1.02</v>
      </c>
      <c r="IB15" s="22" t="s">
        <v>69</v>
      </c>
      <c r="IC15" s="22" t="s">
        <v>57</v>
      </c>
      <c r="IE15" s="23"/>
      <c r="IF15" s="23" t="s">
        <v>41</v>
      </c>
      <c r="IG15" s="23" t="s">
        <v>42</v>
      </c>
      <c r="IH15" s="23">
        <v>213</v>
      </c>
      <c r="II15" s="23" t="s">
        <v>37</v>
      </c>
    </row>
    <row r="16" spans="1:243" s="22" customFormat="1" ht="28.5">
      <c r="A16" s="59">
        <v>1.03</v>
      </c>
      <c r="B16" s="60" t="s">
        <v>78</v>
      </c>
      <c r="C16" s="39" t="s">
        <v>88</v>
      </c>
      <c r="D16" s="61">
        <v>1</v>
      </c>
      <c r="E16" s="62" t="s">
        <v>52</v>
      </c>
      <c r="F16" s="63">
        <v>672.11</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672</v>
      </c>
      <c r="BB16" s="54">
        <f>BA16+SUM(N16:AZ16)</f>
        <v>672</v>
      </c>
      <c r="BC16" s="50" t="str">
        <f>SpellNumber(L16,BB16)</f>
        <v>INR  Six Hundred &amp; Seventy Two  Only</v>
      </c>
      <c r="IA16" s="22">
        <v>1.03</v>
      </c>
      <c r="IB16" s="22" t="s">
        <v>78</v>
      </c>
      <c r="IC16" s="22" t="s">
        <v>88</v>
      </c>
      <c r="ID16" s="22">
        <v>1</v>
      </c>
      <c r="IE16" s="23" t="s">
        <v>52</v>
      </c>
      <c r="IF16" s="23"/>
      <c r="IG16" s="23"/>
      <c r="IH16" s="23"/>
      <c r="II16" s="23"/>
    </row>
    <row r="17" spans="1:243" s="22" customFormat="1" ht="71.25">
      <c r="A17" s="59">
        <v>1.04</v>
      </c>
      <c r="B17" s="60" t="s">
        <v>70</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1.04</v>
      </c>
      <c r="IB17" s="22" t="s">
        <v>70</v>
      </c>
      <c r="IC17" s="22" t="s">
        <v>58</v>
      </c>
      <c r="IE17" s="23"/>
      <c r="IF17" s="23"/>
      <c r="IG17" s="23"/>
      <c r="IH17" s="23"/>
      <c r="II17" s="23"/>
    </row>
    <row r="18" spans="1:243" s="22" customFormat="1" ht="28.5">
      <c r="A18" s="59">
        <v>1.05</v>
      </c>
      <c r="B18" s="60" t="s">
        <v>71</v>
      </c>
      <c r="C18" s="39" t="s">
        <v>89</v>
      </c>
      <c r="D18" s="61">
        <v>20</v>
      </c>
      <c r="E18" s="62" t="s">
        <v>66</v>
      </c>
      <c r="F18" s="63">
        <v>78.6</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1572</v>
      </c>
      <c r="BB18" s="54">
        <f>BA18+SUM(N18:AZ18)</f>
        <v>1572</v>
      </c>
      <c r="BC18" s="50" t="str">
        <f>SpellNumber(L18,BB18)</f>
        <v>INR  One Thousand Five Hundred &amp; Seventy Two  Only</v>
      </c>
      <c r="IA18" s="22">
        <v>1.05</v>
      </c>
      <c r="IB18" s="22" t="s">
        <v>71</v>
      </c>
      <c r="IC18" s="22" t="s">
        <v>89</v>
      </c>
      <c r="ID18" s="22">
        <v>20</v>
      </c>
      <c r="IE18" s="23" t="s">
        <v>66</v>
      </c>
      <c r="IF18" s="23"/>
      <c r="IG18" s="23"/>
      <c r="IH18" s="23"/>
      <c r="II18" s="23"/>
    </row>
    <row r="19" spans="1:243" s="22" customFormat="1" ht="15.75">
      <c r="A19" s="59">
        <v>2</v>
      </c>
      <c r="B19" s="60" t="s">
        <v>72</v>
      </c>
      <c r="C19" s="39" t="s">
        <v>90</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v>
      </c>
      <c r="IB19" s="22" t="s">
        <v>72</v>
      </c>
      <c r="IC19" s="22" t="s">
        <v>90</v>
      </c>
      <c r="IE19" s="23"/>
      <c r="IF19" s="23"/>
      <c r="IG19" s="23"/>
      <c r="IH19" s="23"/>
      <c r="II19" s="23"/>
    </row>
    <row r="20" spans="1:243" s="22" customFormat="1" ht="71.25">
      <c r="A20" s="59">
        <v>2.01</v>
      </c>
      <c r="B20" s="60" t="s">
        <v>148</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2.01</v>
      </c>
      <c r="IB20" s="22" t="s">
        <v>148</v>
      </c>
      <c r="IC20" s="22" t="s">
        <v>59</v>
      </c>
      <c r="IE20" s="23"/>
      <c r="IF20" s="23" t="s">
        <v>34</v>
      </c>
      <c r="IG20" s="23" t="s">
        <v>43</v>
      </c>
      <c r="IH20" s="23">
        <v>10</v>
      </c>
      <c r="II20" s="23" t="s">
        <v>37</v>
      </c>
    </row>
    <row r="21" spans="1:243" s="22" customFormat="1" ht="28.5">
      <c r="A21" s="59">
        <v>2.02</v>
      </c>
      <c r="B21" s="60" t="s">
        <v>149</v>
      </c>
      <c r="C21" s="39" t="s">
        <v>91</v>
      </c>
      <c r="D21" s="61">
        <v>0.25</v>
      </c>
      <c r="E21" s="62" t="s">
        <v>64</v>
      </c>
      <c r="F21" s="63">
        <v>7267.29</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1817</v>
      </c>
      <c r="BB21" s="54">
        <f>BA21+SUM(N21:AZ21)</f>
        <v>1817</v>
      </c>
      <c r="BC21" s="50" t="str">
        <f>SpellNumber(L21,BB21)</f>
        <v>INR  One Thousand Eight Hundred &amp; Seventeen  Only</v>
      </c>
      <c r="IA21" s="22">
        <v>2.02</v>
      </c>
      <c r="IB21" s="22" t="s">
        <v>149</v>
      </c>
      <c r="IC21" s="22" t="s">
        <v>91</v>
      </c>
      <c r="ID21" s="22">
        <v>0.25</v>
      </c>
      <c r="IE21" s="23" t="s">
        <v>64</v>
      </c>
      <c r="IF21" s="23"/>
      <c r="IG21" s="23"/>
      <c r="IH21" s="23"/>
      <c r="II21" s="23"/>
    </row>
    <row r="22" spans="1:243" s="22" customFormat="1" ht="71.25">
      <c r="A22" s="59">
        <v>2.03</v>
      </c>
      <c r="B22" s="60" t="s">
        <v>75</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2.03</v>
      </c>
      <c r="IB22" s="22" t="s">
        <v>75</v>
      </c>
      <c r="IC22" s="22" t="s">
        <v>60</v>
      </c>
      <c r="IE22" s="23"/>
      <c r="IF22" s="23" t="s">
        <v>40</v>
      </c>
      <c r="IG22" s="23" t="s">
        <v>35</v>
      </c>
      <c r="IH22" s="23">
        <v>123.223</v>
      </c>
      <c r="II22" s="23" t="s">
        <v>37</v>
      </c>
    </row>
    <row r="23" spans="1:243" s="22" customFormat="1" ht="28.5">
      <c r="A23" s="59">
        <v>2.04</v>
      </c>
      <c r="B23" s="60" t="s">
        <v>76</v>
      </c>
      <c r="C23" s="39" t="s">
        <v>92</v>
      </c>
      <c r="D23" s="61">
        <v>0.5</v>
      </c>
      <c r="E23" s="62" t="s">
        <v>52</v>
      </c>
      <c r="F23" s="63">
        <v>892.63</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446</v>
      </c>
      <c r="BB23" s="54">
        <f>BA23+SUM(N23:AZ23)</f>
        <v>446</v>
      </c>
      <c r="BC23" s="50" t="str">
        <f>SpellNumber(L23,BB23)</f>
        <v>INR  Four Hundred &amp; Forty Six  Only</v>
      </c>
      <c r="IA23" s="22">
        <v>2.04</v>
      </c>
      <c r="IB23" s="22" t="s">
        <v>76</v>
      </c>
      <c r="IC23" s="22" t="s">
        <v>92</v>
      </c>
      <c r="ID23" s="22">
        <v>0.5</v>
      </c>
      <c r="IE23" s="23" t="s">
        <v>52</v>
      </c>
      <c r="IF23" s="23" t="s">
        <v>44</v>
      </c>
      <c r="IG23" s="23" t="s">
        <v>45</v>
      </c>
      <c r="IH23" s="23">
        <v>10</v>
      </c>
      <c r="II23" s="23" t="s">
        <v>37</v>
      </c>
    </row>
    <row r="24" spans="1:243" s="22" customFormat="1" ht="15.75">
      <c r="A24" s="59">
        <v>3</v>
      </c>
      <c r="B24" s="60" t="s">
        <v>161</v>
      </c>
      <c r="C24" s="39" t="s">
        <v>93</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3</v>
      </c>
      <c r="IB24" s="22" t="s">
        <v>161</v>
      </c>
      <c r="IC24" s="22" t="s">
        <v>93</v>
      </c>
      <c r="IE24" s="23"/>
      <c r="IF24" s="23"/>
      <c r="IG24" s="23"/>
      <c r="IH24" s="23"/>
      <c r="II24" s="23"/>
    </row>
    <row r="25" spans="1:243" s="22" customFormat="1" ht="99.75">
      <c r="A25" s="59">
        <v>3.01</v>
      </c>
      <c r="B25" s="60" t="s">
        <v>162</v>
      </c>
      <c r="C25" s="39" t="s">
        <v>94</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3.01</v>
      </c>
      <c r="IB25" s="22" t="s">
        <v>162</v>
      </c>
      <c r="IC25" s="22" t="s">
        <v>94</v>
      </c>
      <c r="IE25" s="23"/>
      <c r="IF25" s="23" t="s">
        <v>41</v>
      </c>
      <c r="IG25" s="23" t="s">
        <v>42</v>
      </c>
      <c r="IH25" s="23">
        <v>213</v>
      </c>
      <c r="II25" s="23" t="s">
        <v>37</v>
      </c>
    </row>
    <row r="26" spans="1:243" s="22" customFormat="1" ht="28.5">
      <c r="A26" s="59">
        <v>3.02</v>
      </c>
      <c r="B26" s="60" t="s">
        <v>163</v>
      </c>
      <c r="C26" s="39" t="s">
        <v>95</v>
      </c>
      <c r="D26" s="61">
        <v>2.23</v>
      </c>
      <c r="E26" s="62" t="s">
        <v>52</v>
      </c>
      <c r="F26" s="63">
        <v>1231.25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2746</v>
      </c>
      <c r="BB26" s="54">
        <f>BA26+SUM(N26:AZ26)</f>
        <v>2746</v>
      </c>
      <c r="BC26" s="50" t="str">
        <f>SpellNumber(L26,BB26)</f>
        <v>INR  Two Thousand Seven Hundred &amp; Forty Six  Only</v>
      </c>
      <c r="IA26" s="22">
        <v>3.02</v>
      </c>
      <c r="IB26" s="22" t="s">
        <v>163</v>
      </c>
      <c r="IC26" s="22" t="s">
        <v>95</v>
      </c>
      <c r="ID26" s="22">
        <v>2.23</v>
      </c>
      <c r="IE26" s="23" t="s">
        <v>52</v>
      </c>
      <c r="IF26" s="23"/>
      <c r="IG26" s="23"/>
      <c r="IH26" s="23"/>
      <c r="II26" s="23"/>
    </row>
    <row r="27" spans="1:243" s="22" customFormat="1" ht="15.75">
      <c r="A27" s="59">
        <v>4</v>
      </c>
      <c r="B27" s="60" t="s">
        <v>150</v>
      </c>
      <c r="C27" s="39" t="s">
        <v>96</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4</v>
      </c>
      <c r="IB27" s="22" t="s">
        <v>150</v>
      </c>
      <c r="IC27" s="22" t="s">
        <v>96</v>
      </c>
      <c r="IE27" s="23"/>
      <c r="IF27" s="23"/>
      <c r="IG27" s="23"/>
      <c r="IH27" s="23"/>
      <c r="II27" s="23"/>
    </row>
    <row r="28" spans="1:243" s="22" customFormat="1" ht="85.5">
      <c r="A28" s="59">
        <v>4.01</v>
      </c>
      <c r="B28" s="60" t="s">
        <v>164</v>
      </c>
      <c r="C28" s="39" t="s">
        <v>97</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4.01</v>
      </c>
      <c r="IB28" s="22" t="s">
        <v>164</v>
      </c>
      <c r="IC28" s="22" t="s">
        <v>97</v>
      </c>
      <c r="IE28" s="23"/>
      <c r="IF28" s="23"/>
      <c r="IG28" s="23"/>
      <c r="IH28" s="23"/>
      <c r="II28" s="23"/>
    </row>
    <row r="29" spans="1:243" s="22" customFormat="1" ht="36" customHeight="1">
      <c r="A29" s="59">
        <v>4.02</v>
      </c>
      <c r="B29" s="60" t="s">
        <v>165</v>
      </c>
      <c r="C29" s="39" t="s">
        <v>98</v>
      </c>
      <c r="D29" s="61">
        <v>20</v>
      </c>
      <c r="E29" s="62" t="s">
        <v>66</v>
      </c>
      <c r="F29" s="63">
        <v>124.76</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2495</v>
      </c>
      <c r="BB29" s="54">
        <f>BA29+SUM(N29:AZ29)</f>
        <v>2495</v>
      </c>
      <c r="BC29" s="50" t="str">
        <f>SpellNumber(L29,BB29)</f>
        <v>INR  Two Thousand Four Hundred &amp; Ninety Five  Only</v>
      </c>
      <c r="IA29" s="22">
        <v>4.02</v>
      </c>
      <c r="IB29" s="22" t="s">
        <v>165</v>
      </c>
      <c r="IC29" s="22" t="s">
        <v>98</v>
      </c>
      <c r="ID29" s="22">
        <v>20</v>
      </c>
      <c r="IE29" s="23" t="s">
        <v>66</v>
      </c>
      <c r="IF29" s="23"/>
      <c r="IG29" s="23"/>
      <c r="IH29" s="23"/>
      <c r="II29" s="23"/>
    </row>
    <row r="30" spans="1:243" s="22" customFormat="1" ht="15.75">
      <c r="A30" s="59">
        <v>5</v>
      </c>
      <c r="B30" s="60" t="s">
        <v>151</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5</v>
      </c>
      <c r="IB30" s="22" t="s">
        <v>151</v>
      </c>
      <c r="IC30" s="22" t="s">
        <v>61</v>
      </c>
      <c r="IE30" s="23"/>
      <c r="IF30" s="23"/>
      <c r="IG30" s="23"/>
      <c r="IH30" s="23"/>
      <c r="II30" s="23"/>
    </row>
    <row r="31" spans="1:243" s="22" customFormat="1" ht="74.25" customHeight="1">
      <c r="A31" s="59">
        <v>5.01</v>
      </c>
      <c r="B31" s="60" t="s">
        <v>166</v>
      </c>
      <c r="C31" s="39" t="s">
        <v>99</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5.01</v>
      </c>
      <c r="IB31" s="22" t="s">
        <v>166</v>
      </c>
      <c r="IC31" s="22" t="s">
        <v>99</v>
      </c>
      <c r="IE31" s="23"/>
      <c r="IF31" s="23"/>
      <c r="IG31" s="23"/>
      <c r="IH31" s="23"/>
      <c r="II31" s="23"/>
    </row>
    <row r="32" spans="1:243" s="22" customFormat="1" ht="28.5">
      <c r="A32" s="59">
        <v>5.02</v>
      </c>
      <c r="B32" s="60" t="s">
        <v>167</v>
      </c>
      <c r="C32" s="39" t="s">
        <v>100</v>
      </c>
      <c r="D32" s="61">
        <v>12</v>
      </c>
      <c r="E32" s="62" t="s">
        <v>52</v>
      </c>
      <c r="F32" s="63">
        <v>477.86</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5734</v>
      </c>
      <c r="BB32" s="54">
        <f>BA32+SUM(N32:AZ32)</f>
        <v>5734</v>
      </c>
      <c r="BC32" s="50" t="str">
        <f>SpellNumber(L32,BB32)</f>
        <v>INR  Five Thousand Seven Hundred &amp; Thirty Four  Only</v>
      </c>
      <c r="IA32" s="22">
        <v>5.02</v>
      </c>
      <c r="IB32" s="22" t="s">
        <v>167</v>
      </c>
      <c r="IC32" s="22" t="s">
        <v>100</v>
      </c>
      <c r="ID32" s="22">
        <v>12</v>
      </c>
      <c r="IE32" s="23" t="s">
        <v>52</v>
      </c>
      <c r="IF32" s="23"/>
      <c r="IG32" s="23"/>
      <c r="IH32" s="23"/>
      <c r="II32" s="23"/>
    </row>
    <row r="33" spans="1:243" s="22" customFormat="1" ht="57">
      <c r="A33" s="59">
        <v>5.03</v>
      </c>
      <c r="B33" s="60" t="s">
        <v>168</v>
      </c>
      <c r="C33" s="39" t="s">
        <v>101</v>
      </c>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A33" s="22">
        <v>5.03</v>
      </c>
      <c r="IB33" s="22" t="s">
        <v>168</v>
      </c>
      <c r="IC33" s="22" t="s">
        <v>101</v>
      </c>
      <c r="IE33" s="23"/>
      <c r="IF33" s="23"/>
      <c r="IG33" s="23"/>
      <c r="IH33" s="23"/>
      <c r="II33" s="23"/>
    </row>
    <row r="34" spans="1:243" s="22" customFormat="1" ht="23.25" customHeight="1">
      <c r="A34" s="59">
        <v>5.04</v>
      </c>
      <c r="B34" s="60" t="s">
        <v>169</v>
      </c>
      <c r="C34" s="39" t="s">
        <v>102</v>
      </c>
      <c r="D34" s="61">
        <v>1.5</v>
      </c>
      <c r="E34" s="62" t="s">
        <v>52</v>
      </c>
      <c r="F34" s="63">
        <v>500.43</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751</v>
      </c>
      <c r="BB34" s="54">
        <f>BA34+SUM(N34:AZ34)</f>
        <v>751</v>
      </c>
      <c r="BC34" s="50" t="str">
        <f>SpellNumber(L34,BB34)</f>
        <v>INR  Seven Hundred &amp; Fifty One  Only</v>
      </c>
      <c r="IA34" s="22">
        <v>5.04</v>
      </c>
      <c r="IB34" s="22" t="s">
        <v>169</v>
      </c>
      <c r="IC34" s="22" t="s">
        <v>102</v>
      </c>
      <c r="ID34" s="22">
        <v>1.5</v>
      </c>
      <c r="IE34" s="23" t="s">
        <v>52</v>
      </c>
      <c r="IF34" s="23"/>
      <c r="IG34" s="23"/>
      <c r="IH34" s="23"/>
      <c r="II34" s="23"/>
    </row>
    <row r="35" spans="1:243" s="22" customFormat="1" ht="19.5" customHeight="1">
      <c r="A35" s="59">
        <v>6</v>
      </c>
      <c r="B35" s="60" t="s">
        <v>53</v>
      </c>
      <c r="C35" s="39" t="s">
        <v>103</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6</v>
      </c>
      <c r="IB35" s="22" t="s">
        <v>53</v>
      </c>
      <c r="IC35" s="22" t="s">
        <v>103</v>
      </c>
      <c r="IE35" s="23"/>
      <c r="IF35" s="23"/>
      <c r="IG35" s="23"/>
      <c r="IH35" s="23"/>
      <c r="II35" s="23"/>
    </row>
    <row r="36" spans="1:243" s="22" customFormat="1" ht="15.75">
      <c r="A36" s="59">
        <v>6.01</v>
      </c>
      <c r="B36" s="60" t="s">
        <v>170</v>
      </c>
      <c r="C36" s="39" t="s">
        <v>104</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2">
        <v>6.01</v>
      </c>
      <c r="IB36" s="22" t="s">
        <v>170</v>
      </c>
      <c r="IC36" s="22" t="s">
        <v>104</v>
      </c>
      <c r="IE36" s="23"/>
      <c r="IF36" s="23"/>
      <c r="IG36" s="23"/>
      <c r="IH36" s="23"/>
      <c r="II36" s="23"/>
    </row>
    <row r="37" spans="1:243" s="22" customFormat="1" ht="28.5">
      <c r="A37" s="59">
        <v>6.02</v>
      </c>
      <c r="B37" s="60" t="s">
        <v>153</v>
      </c>
      <c r="C37" s="39" t="s">
        <v>62</v>
      </c>
      <c r="D37" s="61">
        <v>4</v>
      </c>
      <c r="E37" s="62" t="s">
        <v>52</v>
      </c>
      <c r="F37" s="63">
        <v>258.08</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1032</v>
      </c>
      <c r="BB37" s="54">
        <f>BA37+SUM(N37:AZ37)</f>
        <v>1032</v>
      </c>
      <c r="BC37" s="50" t="str">
        <f>SpellNumber(L37,BB37)</f>
        <v>INR  One Thousand  &amp;Thirty Two  Only</v>
      </c>
      <c r="IA37" s="22">
        <v>6.02</v>
      </c>
      <c r="IB37" s="22" t="s">
        <v>153</v>
      </c>
      <c r="IC37" s="22" t="s">
        <v>62</v>
      </c>
      <c r="ID37" s="22">
        <v>4</v>
      </c>
      <c r="IE37" s="23" t="s">
        <v>52</v>
      </c>
      <c r="IF37" s="23"/>
      <c r="IG37" s="23"/>
      <c r="IH37" s="23"/>
      <c r="II37" s="23"/>
    </row>
    <row r="38" spans="1:243" s="22" customFormat="1" ht="28.5">
      <c r="A38" s="63">
        <v>6.03</v>
      </c>
      <c r="B38" s="60" t="s">
        <v>152</v>
      </c>
      <c r="C38" s="39" t="s">
        <v>63</v>
      </c>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A38" s="22">
        <v>6.03</v>
      </c>
      <c r="IB38" s="22" t="s">
        <v>152</v>
      </c>
      <c r="IC38" s="22" t="s">
        <v>63</v>
      </c>
      <c r="IE38" s="23"/>
      <c r="IF38" s="23"/>
      <c r="IG38" s="23"/>
      <c r="IH38" s="23"/>
      <c r="II38" s="23"/>
    </row>
    <row r="39" spans="1:243" s="22" customFormat="1" ht="28.5">
      <c r="A39" s="59">
        <v>6.04</v>
      </c>
      <c r="B39" s="60" t="s">
        <v>153</v>
      </c>
      <c r="C39" s="39" t="s">
        <v>105</v>
      </c>
      <c r="D39" s="61">
        <v>4</v>
      </c>
      <c r="E39" s="62" t="s">
        <v>52</v>
      </c>
      <c r="F39" s="63">
        <v>297.32</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1189</v>
      </c>
      <c r="BB39" s="54">
        <f>BA39+SUM(N39:AZ39)</f>
        <v>1189</v>
      </c>
      <c r="BC39" s="50" t="str">
        <f>SpellNumber(L39,BB39)</f>
        <v>INR  One Thousand One Hundred &amp; Eighty Nine  Only</v>
      </c>
      <c r="IA39" s="22">
        <v>6.04</v>
      </c>
      <c r="IB39" s="22" t="s">
        <v>153</v>
      </c>
      <c r="IC39" s="22" t="s">
        <v>105</v>
      </c>
      <c r="ID39" s="22">
        <v>4</v>
      </c>
      <c r="IE39" s="23" t="s">
        <v>52</v>
      </c>
      <c r="IF39" s="23"/>
      <c r="IG39" s="23"/>
      <c r="IH39" s="23"/>
      <c r="II39" s="23"/>
    </row>
    <row r="40" spans="1:243" s="22" customFormat="1" ht="57">
      <c r="A40" s="59">
        <v>6.05</v>
      </c>
      <c r="B40" s="60" t="s">
        <v>154</v>
      </c>
      <c r="C40" s="39" t="s">
        <v>106</v>
      </c>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3"/>
      <c r="IA40" s="22">
        <v>6.05</v>
      </c>
      <c r="IB40" s="22" t="s">
        <v>154</v>
      </c>
      <c r="IC40" s="22" t="s">
        <v>106</v>
      </c>
      <c r="IE40" s="23"/>
      <c r="IF40" s="23"/>
      <c r="IG40" s="23"/>
      <c r="IH40" s="23"/>
      <c r="II40" s="23"/>
    </row>
    <row r="41" spans="1:243" s="22" customFormat="1" ht="28.5">
      <c r="A41" s="59">
        <v>6.06</v>
      </c>
      <c r="B41" s="60" t="s">
        <v>155</v>
      </c>
      <c r="C41" s="39" t="s">
        <v>107</v>
      </c>
      <c r="D41" s="61">
        <v>1</v>
      </c>
      <c r="E41" s="62" t="s">
        <v>52</v>
      </c>
      <c r="F41" s="63">
        <v>356.07</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356</v>
      </c>
      <c r="BB41" s="54">
        <f>BA41+SUM(N41:AZ41)</f>
        <v>356</v>
      </c>
      <c r="BC41" s="50" t="str">
        <f>SpellNumber(L41,BB41)</f>
        <v>INR  Three Hundred &amp; Fifty Six  Only</v>
      </c>
      <c r="IA41" s="22">
        <v>6.06</v>
      </c>
      <c r="IB41" s="22" t="s">
        <v>155</v>
      </c>
      <c r="IC41" s="22" t="s">
        <v>107</v>
      </c>
      <c r="ID41" s="22">
        <v>1</v>
      </c>
      <c r="IE41" s="23" t="s">
        <v>52</v>
      </c>
      <c r="IF41" s="23"/>
      <c r="IG41" s="23"/>
      <c r="IH41" s="23"/>
      <c r="II41" s="23"/>
    </row>
    <row r="42" spans="1:243" s="22" customFormat="1" ht="85.5">
      <c r="A42" s="59">
        <v>6.07</v>
      </c>
      <c r="B42" s="60" t="s">
        <v>79</v>
      </c>
      <c r="C42" s="39" t="s">
        <v>108</v>
      </c>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3"/>
      <c r="IA42" s="22">
        <v>6.07</v>
      </c>
      <c r="IB42" s="22" t="s">
        <v>79</v>
      </c>
      <c r="IC42" s="22" t="s">
        <v>108</v>
      </c>
      <c r="IE42" s="23"/>
      <c r="IF42" s="23"/>
      <c r="IG42" s="23"/>
      <c r="IH42" s="23"/>
      <c r="II42" s="23"/>
    </row>
    <row r="43" spans="1:243" s="22" customFormat="1" ht="18" customHeight="1">
      <c r="A43" s="59">
        <v>6.08</v>
      </c>
      <c r="B43" s="60" t="s">
        <v>77</v>
      </c>
      <c r="C43" s="39" t="s">
        <v>109</v>
      </c>
      <c r="D43" s="61">
        <v>95</v>
      </c>
      <c r="E43" s="62" t="s">
        <v>52</v>
      </c>
      <c r="F43" s="63">
        <v>81.32</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7725</v>
      </c>
      <c r="BB43" s="54">
        <f>BA43+SUM(N43:AZ43)</f>
        <v>7725</v>
      </c>
      <c r="BC43" s="50" t="str">
        <f>SpellNumber(L43,BB43)</f>
        <v>INR  Seven Thousand Seven Hundred &amp; Twenty Five  Only</v>
      </c>
      <c r="IA43" s="22">
        <v>6.08</v>
      </c>
      <c r="IB43" s="22" t="s">
        <v>77</v>
      </c>
      <c r="IC43" s="22" t="s">
        <v>109</v>
      </c>
      <c r="ID43" s="22">
        <v>95</v>
      </c>
      <c r="IE43" s="23" t="s">
        <v>52</v>
      </c>
      <c r="IF43" s="23"/>
      <c r="IG43" s="23"/>
      <c r="IH43" s="23"/>
      <c r="II43" s="23"/>
    </row>
    <row r="44" spans="1:243" s="22" customFormat="1" ht="85.5">
      <c r="A44" s="59">
        <v>6.09</v>
      </c>
      <c r="B44" s="60" t="s">
        <v>81</v>
      </c>
      <c r="C44" s="39" t="s">
        <v>110</v>
      </c>
      <c r="D44" s="61">
        <v>95</v>
      </c>
      <c r="E44" s="62" t="s">
        <v>52</v>
      </c>
      <c r="F44" s="63">
        <v>108.59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ROUND(total_amount_ba($B$2,$D$2,D44,F44,J44,K44,M44),0)</f>
        <v>10316</v>
      </c>
      <c r="BB44" s="54">
        <f>BA44+SUM(N44:AZ44)</f>
        <v>10316</v>
      </c>
      <c r="BC44" s="50" t="str">
        <f>SpellNumber(L44,BB44)</f>
        <v>INR  Ten Thousand Three Hundred &amp; Sixteen  Only</v>
      </c>
      <c r="IA44" s="22">
        <v>6.09</v>
      </c>
      <c r="IB44" s="22" t="s">
        <v>81</v>
      </c>
      <c r="IC44" s="22" t="s">
        <v>110</v>
      </c>
      <c r="ID44" s="22">
        <v>95</v>
      </c>
      <c r="IE44" s="23" t="s">
        <v>52</v>
      </c>
      <c r="IF44" s="23"/>
      <c r="IG44" s="23"/>
      <c r="IH44" s="23"/>
      <c r="II44" s="23"/>
    </row>
    <row r="45" spans="1:243" s="22" customFormat="1" ht="28.5">
      <c r="A45" s="63">
        <v>6.1</v>
      </c>
      <c r="B45" s="60" t="s">
        <v>171</v>
      </c>
      <c r="C45" s="39" t="s">
        <v>111</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6.1</v>
      </c>
      <c r="IB45" s="22" t="s">
        <v>171</v>
      </c>
      <c r="IC45" s="22" t="s">
        <v>111</v>
      </c>
      <c r="IE45" s="23"/>
      <c r="IF45" s="23"/>
      <c r="IG45" s="23"/>
      <c r="IH45" s="23"/>
      <c r="II45" s="23"/>
    </row>
    <row r="46" spans="1:243" s="22" customFormat="1" ht="28.5">
      <c r="A46" s="59">
        <v>6.11</v>
      </c>
      <c r="B46" s="60" t="s">
        <v>172</v>
      </c>
      <c r="C46" s="39" t="s">
        <v>112</v>
      </c>
      <c r="D46" s="61">
        <v>316</v>
      </c>
      <c r="E46" s="62" t="s">
        <v>52</v>
      </c>
      <c r="F46" s="63">
        <v>16.65</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7">ROUND(total_amount_ba($B$2,$D$2,D46,F46,J46,K46,M46),0)</f>
        <v>5261</v>
      </c>
      <c r="BB46" s="54">
        <f aca="true" t="shared" si="2" ref="BB46:BB77">BA46+SUM(N46:AZ46)</f>
        <v>5261</v>
      </c>
      <c r="BC46" s="50" t="str">
        <f aca="true" t="shared" si="3" ref="BC46:BC77">SpellNumber(L46,BB46)</f>
        <v>INR  Five Thousand Two Hundred &amp; Sixty One  Only</v>
      </c>
      <c r="IA46" s="22">
        <v>6.11</v>
      </c>
      <c r="IB46" s="22" t="s">
        <v>172</v>
      </c>
      <c r="IC46" s="22" t="s">
        <v>112</v>
      </c>
      <c r="ID46" s="22">
        <v>316</v>
      </c>
      <c r="IE46" s="23" t="s">
        <v>52</v>
      </c>
      <c r="IF46" s="23"/>
      <c r="IG46" s="23"/>
      <c r="IH46" s="23"/>
      <c r="II46" s="23"/>
    </row>
    <row r="47" spans="1:243" s="22" customFormat="1" ht="71.25">
      <c r="A47" s="59">
        <v>6.12</v>
      </c>
      <c r="B47" s="60" t="s">
        <v>156</v>
      </c>
      <c r="C47" s="39" t="s">
        <v>113</v>
      </c>
      <c r="D47" s="61">
        <v>316</v>
      </c>
      <c r="E47" s="62" t="s">
        <v>52</v>
      </c>
      <c r="F47" s="63">
        <v>14.33</v>
      </c>
      <c r="G47" s="40"/>
      <c r="H47" s="24"/>
      <c r="I47" s="47" t="s">
        <v>38</v>
      </c>
      <c r="J47" s="48">
        <f t="shared" si="0"/>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t="shared" si="1"/>
        <v>4528</v>
      </c>
      <c r="BB47" s="54">
        <f t="shared" si="2"/>
        <v>4528</v>
      </c>
      <c r="BC47" s="50" t="str">
        <f t="shared" si="3"/>
        <v>INR  Four Thousand Five Hundred &amp; Twenty Eight  Only</v>
      </c>
      <c r="IA47" s="22">
        <v>6.12</v>
      </c>
      <c r="IB47" s="22" t="s">
        <v>156</v>
      </c>
      <c r="IC47" s="22" t="s">
        <v>113</v>
      </c>
      <c r="ID47" s="22">
        <v>316</v>
      </c>
      <c r="IE47" s="23" t="s">
        <v>52</v>
      </c>
      <c r="IF47" s="23"/>
      <c r="IG47" s="23"/>
      <c r="IH47" s="23"/>
      <c r="II47" s="23"/>
    </row>
    <row r="48" spans="1:243" s="22" customFormat="1" ht="71.25">
      <c r="A48" s="59">
        <v>6.13</v>
      </c>
      <c r="B48" s="60" t="s">
        <v>173</v>
      </c>
      <c r="C48" s="39" t="s">
        <v>114</v>
      </c>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3"/>
      <c r="IA48" s="22">
        <v>6.13</v>
      </c>
      <c r="IB48" s="22" t="s">
        <v>173</v>
      </c>
      <c r="IC48" s="22" t="s">
        <v>114</v>
      </c>
      <c r="IE48" s="23"/>
      <c r="IF48" s="23"/>
      <c r="IG48" s="23"/>
      <c r="IH48" s="23"/>
      <c r="II48" s="23"/>
    </row>
    <row r="49" spans="1:243" s="22" customFormat="1" ht="28.5">
      <c r="A49" s="59">
        <v>6.14</v>
      </c>
      <c r="B49" s="60" t="s">
        <v>174</v>
      </c>
      <c r="C49" s="39" t="s">
        <v>115</v>
      </c>
      <c r="D49" s="61">
        <v>406</v>
      </c>
      <c r="E49" s="62" t="s">
        <v>52</v>
      </c>
      <c r="F49" s="63">
        <v>49.8</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20219</v>
      </c>
      <c r="BB49" s="54">
        <f t="shared" si="2"/>
        <v>20219</v>
      </c>
      <c r="BC49" s="50" t="str">
        <f t="shared" si="3"/>
        <v>INR  Twenty Thousand Two Hundred &amp; Nineteen  Only</v>
      </c>
      <c r="IA49" s="22">
        <v>6.14</v>
      </c>
      <c r="IB49" s="22" t="s">
        <v>174</v>
      </c>
      <c r="IC49" s="22" t="s">
        <v>115</v>
      </c>
      <c r="ID49" s="22">
        <v>406</v>
      </c>
      <c r="IE49" s="23" t="s">
        <v>52</v>
      </c>
      <c r="IF49" s="23"/>
      <c r="IG49" s="23"/>
      <c r="IH49" s="23"/>
      <c r="II49" s="23"/>
    </row>
    <row r="50" spans="1:243" s="22" customFormat="1" ht="74.25" customHeight="1">
      <c r="A50" s="59">
        <v>6.15</v>
      </c>
      <c r="B50" s="60" t="s">
        <v>82</v>
      </c>
      <c r="C50" s="39" t="s">
        <v>116</v>
      </c>
      <c r="D50" s="61">
        <v>95</v>
      </c>
      <c r="E50" s="62" t="s">
        <v>52</v>
      </c>
      <c r="F50" s="63">
        <v>18.28</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1"/>
        <v>1737</v>
      </c>
      <c r="BB50" s="54">
        <f t="shared" si="2"/>
        <v>1737</v>
      </c>
      <c r="BC50" s="50" t="str">
        <f t="shared" si="3"/>
        <v>INR  One Thousand Seven Hundred &amp; Thirty Seven  Only</v>
      </c>
      <c r="IA50" s="22">
        <v>6.15</v>
      </c>
      <c r="IB50" s="22" t="s">
        <v>82</v>
      </c>
      <c r="IC50" s="22" t="s">
        <v>116</v>
      </c>
      <c r="ID50" s="22">
        <v>95</v>
      </c>
      <c r="IE50" s="23" t="s">
        <v>52</v>
      </c>
      <c r="IF50" s="23"/>
      <c r="IG50" s="23"/>
      <c r="IH50" s="23"/>
      <c r="II50" s="23"/>
    </row>
    <row r="51" spans="1:243" s="22" customFormat="1" ht="57">
      <c r="A51" s="59">
        <v>6.16</v>
      </c>
      <c r="B51" s="60" t="s">
        <v>80</v>
      </c>
      <c r="C51" s="39" t="s">
        <v>117</v>
      </c>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3"/>
      <c r="IA51" s="22">
        <v>6.16</v>
      </c>
      <c r="IB51" s="22" t="s">
        <v>80</v>
      </c>
      <c r="IC51" s="22" t="s">
        <v>117</v>
      </c>
      <c r="IE51" s="23"/>
      <c r="IF51" s="23"/>
      <c r="IG51" s="23"/>
      <c r="IH51" s="23"/>
      <c r="II51" s="23"/>
    </row>
    <row r="52" spans="1:243" s="22" customFormat="1" ht="20.25" customHeight="1">
      <c r="A52" s="59">
        <v>6.17</v>
      </c>
      <c r="B52" s="60" t="s">
        <v>83</v>
      </c>
      <c r="C52" s="39" t="s">
        <v>118</v>
      </c>
      <c r="D52" s="61">
        <v>305</v>
      </c>
      <c r="E52" s="62" t="s">
        <v>52</v>
      </c>
      <c r="F52" s="63">
        <v>75.88</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23143</v>
      </c>
      <c r="BB52" s="54">
        <f t="shared" si="2"/>
        <v>23143</v>
      </c>
      <c r="BC52" s="50" t="str">
        <f t="shared" si="3"/>
        <v>INR  Twenty Three Thousand One Hundred &amp; Forty Three  Only</v>
      </c>
      <c r="IA52" s="22">
        <v>6.17</v>
      </c>
      <c r="IB52" s="22" t="s">
        <v>83</v>
      </c>
      <c r="IC52" s="22" t="s">
        <v>118</v>
      </c>
      <c r="ID52" s="22">
        <v>305</v>
      </c>
      <c r="IE52" s="23" t="s">
        <v>52</v>
      </c>
      <c r="IF52" s="23"/>
      <c r="IG52" s="23"/>
      <c r="IH52" s="23"/>
      <c r="II52" s="23"/>
    </row>
    <row r="53" spans="1:243" s="22" customFormat="1" ht="21" customHeight="1">
      <c r="A53" s="59">
        <v>7</v>
      </c>
      <c r="B53" s="60" t="s">
        <v>84</v>
      </c>
      <c r="C53" s="39" t="s">
        <v>119</v>
      </c>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3"/>
      <c r="IA53" s="22">
        <v>7</v>
      </c>
      <c r="IB53" s="22" t="s">
        <v>84</v>
      </c>
      <c r="IC53" s="22" t="s">
        <v>119</v>
      </c>
      <c r="IE53" s="23"/>
      <c r="IF53" s="23"/>
      <c r="IG53" s="23"/>
      <c r="IH53" s="23"/>
      <c r="II53" s="23"/>
    </row>
    <row r="54" spans="1:243" s="22" customFormat="1" ht="142.5">
      <c r="A54" s="59">
        <v>7.01</v>
      </c>
      <c r="B54" s="60" t="s">
        <v>85</v>
      </c>
      <c r="C54" s="39" t="s">
        <v>120</v>
      </c>
      <c r="D54" s="71"/>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3"/>
      <c r="IA54" s="22">
        <v>7.01</v>
      </c>
      <c r="IB54" s="22" t="s">
        <v>85</v>
      </c>
      <c r="IC54" s="22" t="s">
        <v>120</v>
      </c>
      <c r="IE54" s="23"/>
      <c r="IF54" s="23"/>
      <c r="IG54" s="23"/>
      <c r="IH54" s="23"/>
      <c r="II54" s="23"/>
    </row>
    <row r="55" spans="1:243" s="22" customFormat="1" ht="28.5">
      <c r="A55" s="59">
        <v>7.02</v>
      </c>
      <c r="B55" s="60" t="s">
        <v>86</v>
      </c>
      <c r="C55" s="39" t="s">
        <v>121</v>
      </c>
      <c r="D55" s="61">
        <v>10</v>
      </c>
      <c r="E55" s="62" t="s">
        <v>52</v>
      </c>
      <c r="F55" s="63">
        <v>419.11</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4191</v>
      </c>
      <c r="BB55" s="54">
        <f t="shared" si="2"/>
        <v>4191</v>
      </c>
      <c r="BC55" s="50" t="str">
        <f t="shared" si="3"/>
        <v>INR  Four Thousand One Hundred &amp; Ninety One  Only</v>
      </c>
      <c r="IA55" s="22">
        <v>7.02</v>
      </c>
      <c r="IB55" s="22" t="s">
        <v>86</v>
      </c>
      <c r="IC55" s="22" t="s">
        <v>121</v>
      </c>
      <c r="ID55" s="22">
        <v>10</v>
      </c>
      <c r="IE55" s="23" t="s">
        <v>52</v>
      </c>
      <c r="IF55" s="23"/>
      <c r="IG55" s="23"/>
      <c r="IH55" s="23"/>
      <c r="II55" s="23"/>
    </row>
    <row r="56" spans="1:243" s="22" customFormat="1" ht="57">
      <c r="A56" s="59">
        <v>7.03</v>
      </c>
      <c r="B56" s="60" t="s">
        <v>175</v>
      </c>
      <c r="C56" s="39" t="s">
        <v>122</v>
      </c>
      <c r="D56" s="61">
        <v>12</v>
      </c>
      <c r="E56" s="62" t="s">
        <v>52</v>
      </c>
      <c r="F56" s="63">
        <v>2.49</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1"/>
        <v>30</v>
      </c>
      <c r="BB56" s="54">
        <f t="shared" si="2"/>
        <v>30</v>
      </c>
      <c r="BC56" s="50" t="str">
        <f t="shared" si="3"/>
        <v>INR  Thirty Only</v>
      </c>
      <c r="IA56" s="22">
        <v>7.03</v>
      </c>
      <c r="IB56" s="22" t="s">
        <v>175</v>
      </c>
      <c r="IC56" s="22" t="s">
        <v>122</v>
      </c>
      <c r="ID56" s="22">
        <v>12</v>
      </c>
      <c r="IE56" s="23" t="s">
        <v>52</v>
      </c>
      <c r="IF56" s="23"/>
      <c r="IG56" s="23"/>
      <c r="IH56" s="23"/>
      <c r="II56" s="23"/>
    </row>
    <row r="57" spans="1:243" s="22" customFormat="1" ht="24.75" customHeight="1">
      <c r="A57" s="59">
        <v>8</v>
      </c>
      <c r="B57" s="64" t="s">
        <v>176</v>
      </c>
      <c r="C57" s="39" t="s">
        <v>123</v>
      </c>
      <c r="D57" s="71"/>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3"/>
      <c r="IA57" s="22">
        <v>8</v>
      </c>
      <c r="IB57" s="22" t="s">
        <v>176</v>
      </c>
      <c r="IC57" s="22" t="s">
        <v>123</v>
      </c>
      <c r="IE57" s="23"/>
      <c r="IF57" s="23"/>
      <c r="IG57" s="23"/>
      <c r="IH57" s="23"/>
      <c r="II57" s="23"/>
    </row>
    <row r="58" spans="1:243" s="22" customFormat="1" ht="85.5">
      <c r="A58" s="59">
        <v>8.01</v>
      </c>
      <c r="B58" s="64" t="s">
        <v>177</v>
      </c>
      <c r="C58" s="39" t="s">
        <v>124</v>
      </c>
      <c r="D58" s="61">
        <v>0.2</v>
      </c>
      <c r="E58" s="62" t="s">
        <v>64</v>
      </c>
      <c r="F58" s="63">
        <v>2567.38</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513</v>
      </c>
      <c r="BB58" s="54">
        <f t="shared" si="2"/>
        <v>513</v>
      </c>
      <c r="BC58" s="50" t="str">
        <f t="shared" si="3"/>
        <v>INR  Five Hundred &amp; Thirteen  Only</v>
      </c>
      <c r="IA58" s="22">
        <v>8.01</v>
      </c>
      <c r="IB58" s="22" t="s">
        <v>177</v>
      </c>
      <c r="IC58" s="22" t="s">
        <v>124</v>
      </c>
      <c r="ID58" s="22">
        <v>0.2</v>
      </c>
      <c r="IE58" s="23" t="s">
        <v>64</v>
      </c>
      <c r="IF58" s="23"/>
      <c r="IG58" s="23"/>
      <c r="IH58" s="23"/>
      <c r="II58" s="23"/>
    </row>
    <row r="59" spans="1:243" s="22" customFormat="1" ht="76.5" customHeight="1">
      <c r="A59" s="63">
        <v>8.02</v>
      </c>
      <c r="B59" s="60" t="s">
        <v>87</v>
      </c>
      <c r="C59" s="39" t="s">
        <v>125</v>
      </c>
      <c r="D59" s="71"/>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3"/>
      <c r="IA59" s="22">
        <v>8.02</v>
      </c>
      <c r="IB59" s="22" t="s">
        <v>87</v>
      </c>
      <c r="IC59" s="22" t="s">
        <v>125</v>
      </c>
      <c r="IE59" s="23"/>
      <c r="IF59" s="23"/>
      <c r="IG59" s="23"/>
      <c r="IH59" s="23"/>
      <c r="II59" s="23"/>
    </row>
    <row r="60" spans="1:243" s="22" customFormat="1" ht="24.75" customHeight="1">
      <c r="A60" s="59">
        <v>8.03</v>
      </c>
      <c r="B60" s="60" t="s">
        <v>157</v>
      </c>
      <c r="C60" s="39" t="s">
        <v>126</v>
      </c>
      <c r="D60" s="61">
        <v>1</v>
      </c>
      <c r="E60" s="62" t="s">
        <v>65</v>
      </c>
      <c r="F60" s="63">
        <v>265.4</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265</v>
      </c>
      <c r="BB60" s="54">
        <f t="shared" si="2"/>
        <v>265</v>
      </c>
      <c r="BC60" s="50" t="str">
        <f t="shared" si="3"/>
        <v>INR  Two Hundred &amp; Sixty Five  Only</v>
      </c>
      <c r="IA60" s="22">
        <v>8.03</v>
      </c>
      <c r="IB60" s="22" t="s">
        <v>157</v>
      </c>
      <c r="IC60" s="22" t="s">
        <v>126</v>
      </c>
      <c r="ID60" s="22">
        <v>1</v>
      </c>
      <c r="IE60" s="23" t="s">
        <v>65</v>
      </c>
      <c r="IF60" s="23"/>
      <c r="IG60" s="23"/>
      <c r="IH60" s="23"/>
      <c r="II60" s="23"/>
    </row>
    <row r="61" spans="1:243" s="22" customFormat="1" ht="60" customHeight="1">
      <c r="A61" s="59">
        <v>8.04</v>
      </c>
      <c r="B61" s="60" t="s">
        <v>158</v>
      </c>
      <c r="C61" s="39" t="s">
        <v>127</v>
      </c>
      <c r="D61" s="61">
        <v>2</v>
      </c>
      <c r="E61" s="62" t="s">
        <v>52</v>
      </c>
      <c r="F61" s="63">
        <v>39.5</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79</v>
      </c>
      <c r="BB61" s="54">
        <f t="shared" si="2"/>
        <v>79</v>
      </c>
      <c r="BC61" s="50" t="str">
        <f t="shared" si="3"/>
        <v>INR  Seventy Nine Only</v>
      </c>
      <c r="IA61" s="22">
        <v>8.04</v>
      </c>
      <c r="IB61" s="22" t="s">
        <v>158</v>
      </c>
      <c r="IC61" s="22" t="s">
        <v>127</v>
      </c>
      <c r="ID61" s="22">
        <v>2</v>
      </c>
      <c r="IE61" s="23" t="s">
        <v>52</v>
      </c>
      <c r="IF61" s="23"/>
      <c r="IG61" s="23"/>
      <c r="IH61" s="23"/>
      <c r="II61" s="23"/>
    </row>
    <row r="62" spans="1:243" s="22" customFormat="1" ht="128.25">
      <c r="A62" s="63">
        <v>8.05</v>
      </c>
      <c r="B62" s="60" t="s">
        <v>178</v>
      </c>
      <c r="C62" s="39" t="s">
        <v>128</v>
      </c>
      <c r="D62" s="61">
        <v>1.5</v>
      </c>
      <c r="E62" s="62" t="s">
        <v>64</v>
      </c>
      <c r="F62" s="63">
        <v>192.32</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288</v>
      </c>
      <c r="BB62" s="54">
        <f t="shared" si="2"/>
        <v>288</v>
      </c>
      <c r="BC62" s="50" t="str">
        <f t="shared" si="3"/>
        <v>INR  Two Hundred &amp; Eighty Eight  Only</v>
      </c>
      <c r="IA62" s="22">
        <v>8.05</v>
      </c>
      <c r="IB62" s="22" t="s">
        <v>178</v>
      </c>
      <c r="IC62" s="22" t="s">
        <v>128</v>
      </c>
      <c r="ID62" s="22">
        <v>1.5</v>
      </c>
      <c r="IE62" s="23" t="s">
        <v>64</v>
      </c>
      <c r="IF62" s="23"/>
      <c r="IG62" s="23"/>
      <c r="IH62" s="23"/>
      <c r="II62" s="23"/>
    </row>
    <row r="63" spans="1:243" s="22" customFormat="1" ht="15.75">
      <c r="A63" s="59">
        <v>9</v>
      </c>
      <c r="B63" s="64" t="s">
        <v>179</v>
      </c>
      <c r="C63" s="39" t="s">
        <v>129</v>
      </c>
      <c r="D63" s="71"/>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IA63" s="22">
        <v>9</v>
      </c>
      <c r="IB63" s="22" t="s">
        <v>179</v>
      </c>
      <c r="IC63" s="22" t="s">
        <v>129</v>
      </c>
      <c r="IE63" s="23"/>
      <c r="IF63" s="23"/>
      <c r="IG63" s="23"/>
      <c r="IH63" s="23"/>
      <c r="II63" s="23"/>
    </row>
    <row r="64" spans="1:243" s="22" customFormat="1" ht="327.75">
      <c r="A64" s="59">
        <v>9.01</v>
      </c>
      <c r="B64" s="64" t="s">
        <v>180</v>
      </c>
      <c r="C64" s="39" t="s">
        <v>130</v>
      </c>
      <c r="D64" s="71"/>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3"/>
      <c r="IA64" s="22">
        <v>9.01</v>
      </c>
      <c r="IB64" s="22" t="s">
        <v>180</v>
      </c>
      <c r="IC64" s="22" t="s">
        <v>130</v>
      </c>
      <c r="IE64" s="23"/>
      <c r="IF64" s="23"/>
      <c r="IG64" s="23"/>
      <c r="IH64" s="23"/>
      <c r="II64" s="23"/>
    </row>
    <row r="65" spans="1:243" s="22" customFormat="1" ht="15.75">
      <c r="A65" s="63">
        <v>9.02</v>
      </c>
      <c r="B65" s="60" t="s">
        <v>181</v>
      </c>
      <c r="C65" s="39" t="s">
        <v>131</v>
      </c>
      <c r="D65" s="71"/>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3"/>
      <c r="IA65" s="22">
        <v>9.02</v>
      </c>
      <c r="IB65" s="22" t="s">
        <v>181</v>
      </c>
      <c r="IC65" s="22" t="s">
        <v>131</v>
      </c>
      <c r="IE65" s="23"/>
      <c r="IF65" s="23"/>
      <c r="IG65" s="23"/>
      <c r="IH65" s="23"/>
      <c r="II65" s="23"/>
    </row>
    <row r="66" spans="1:243" s="22" customFormat="1" ht="33" customHeight="1">
      <c r="A66" s="59">
        <v>9.03</v>
      </c>
      <c r="B66" s="60" t="s">
        <v>182</v>
      </c>
      <c r="C66" s="39" t="s">
        <v>132</v>
      </c>
      <c r="D66" s="61">
        <v>15</v>
      </c>
      <c r="E66" s="62" t="s">
        <v>66</v>
      </c>
      <c r="F66" s="63">
        <v>408.85</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1"/>
        <v>6133</v>
      </c>
      <c r="BB66" s="54">
        <f t="shared" si="2"/>
        <v>6133</v>
      </c>
      <c r="BC66" s="50" t="str">
        <f t="shared" si="3"/>
        <v>INR  Six Thousand One Hundred &amp; Thirty Three  Only</v>
      </c>
      <c r="IA66" s="22">
        <v>9.03</v>
      </c>
      <c r="IB66" s="22" t="s">
        <v>182</v>
      </c>
      <c r="IC66" s="22" t="s">
        <v>132</v>
      </c>
      <c r="ID66" s="22">
        <v>15</v>
      </c>
      <c r="IE66" s="23" t="s">
        <v>66</v>
      </c>
      <c r="IF66" s="23"/>
      <c r="IG66" s="23"/>
      <c r="IH66" s="23"/>
      <c r="II66" s="23"/>
    </row>
    <row r="67" spans="1:243" s="22" customFormat="1" ht="114">
      <c r="A67" s="59">
        <v>9.04</v>
      </c>
      <c r="B67" s="60" t="s">
        <v>183</v>
      </c>
      <c r="C67" s="39" t="s">
        <v>133</v>
      </c>
      <c r="D67" s="7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3"/>
      <c r="IA67" s="22">
        <v>9.04</v>
      </c>
      <c r="IB67" s="22" t="s">
        <v>183</v>
      </c>
      <c r="IC67" s="22" t="s">
        <v>133</v>
      </c>
      <c r="IE67" s="23"/>
      <c r="IF67" s="23"/>
      <c r="IG67" s="23"/>
      <c r="IH67" s="23"/>
      <c r="II67" s="23"/>
    </row>
    <row r="68" spans="1:243" s="22" customFormat="1" ht="42.75">
      <c r="A68" s="63">
        <v>9.05</v>
      </c>
      <c r="B68" s="60" t="s">
        <v>182</v>
      </c>
      <c r="C68" s="39" t="s">
        <v>134</v>
      </c>
      <c r="D68" s="61">
        <v>38</v>
      </c>
      <c r="E68" s="62" t="s">
        <v>66</v>
      </c>
      <c r="F68" s="63">
        <v>495.22</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1"/>
        <v>18818</v>
      </c>
      <c r="BB68" s="54">
        <f t="shared" si="2"/>
        <v>18818</v>
      </c>
      <c r="BC68" s="50" t="str">
        <f t="shared" si="3"/>
        <v>INR  Eighteen Thousand Eight Hundred &amp; Eighteen  Only</v>
      </c>
      <c r="IA68" s="22">
        <v>9.05</v>
      </c>
      <c r="IB68" s="22" t="s">
        <v>182</v>
      </c>
      <c r="IC68" s="22" t="s">
        <v>134</v>
      </c>
      <c r="ID68" s="22">
        <v>38</v>
      </c>
      <c r="IE68" s="23" t="s">
        <v>66</v>
      </c>
      <c r="IF68" s="23"/>
      <c r="IG68" s="23"/>
      <c r="IH68" s="23"/>
      <c r="II68" s="23"/>
    </row>
    <row r="69" spans="1:243" s="22" customFormat="1" ht="128.25">
      <c r="A69" s="59">
        <v>9.06</v>
      </c>
      <c r="B69" s="64" t="s">
        <v>184</v>
      </c>
      <c r="C69" s="39" t="s">
        <v>135</v>
      </c>
      <c r="D69" s="71"/>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3"/>
      <c r="IA69" s="22">
        <v>9.06</v>
      </c>
      <c r="IB69" s="22" t="s">
        <v>184</v>
      </c>
      <c r="IC69" s="22" t="s">
        <v>135</v>
      </c>
      <c r="IE69" s="23"/>
      <c r="IF69" s="23"/>
      <c r="IG69" s="23"/>
      <c r="IH69" s="23"/>
      <c r="II69" s="23"/>
    </row>
    <row r="70" spans="1:243" s="22" customFormat="1" ht="42.75">
      <c r="A70" s="59">
        <v>9.07</v>
      </c>
      <c r="B70" s="64" t="s">
        <v>185</v>
      </c>
      <c r="C70" s="39" t="s">
        <v>136</v>
      </c>
      <c r="D70" s="61">
        <v>2.23</v>
      </c>
      <c r="E70" s="62" t="s">
        <v>52</v>
      </c>
      <c r="F70" s="63">
        <v>894.16</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1994</v>
      </c>
      <c r="BB70" s="54">
        <f t="shared" si="2"/>
        <v>1994</v>
      </c>
      <c r="BC70" s="50" t="str">
        <f t="shared" si="3"/>
        <v>INR  One Thousand Nine Hundred &amp; Ninety Four  Only</v>
      </c>
      <c r="IA70" s="22">
        <v>9.07</v>
      </c>
      <c r="IB70" s="22" t="s">
        <v>185</v>
      </c>
      <c r="IC70" s="22" t="s">
        <v>136</v>
      </c>
      <c r="ID70" s="22">
        <v>2.23</v>
      </c>
      <c r="IE70" s="23" t="s">
        <v>52</v>
      </c>
      <c r="IF70" s="23"/>
      <c r="IG70" s="23"/>
      <c r="IH70" s="23"/>
      <c r="II70" s="23"/>
    </row>
    <row r="71" spans="1:243" s="22" customFormat="1" ht="99.75">
      <c r="A71" s="63">
        <v>9.08</v>
      </c>
      <c r="B71" s="60" t="s">
        <v>186</v>
      </c>
      <c r="C71" s="39" t="s">
        <v>137</v>
      </c>
      <c r="D71" s="71"/>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3"/>
      <c r="IA71" s="22">
        <v>9.08</v>
      </c>
      <c r="IB71" s="22" t="s">
        <v>186</v>
      </c>
      <c r="IC71" s="22" t="s">
        <v>137</v>
      </c>
      <c r="IE71" s="23"/>
      <c r="IF71" s="23"/>
      <c r="IG71" s="23"/>
      <c r="IH71" s="23"/>
      <c r="II71" s="23"/>
    </row>
    <row r="72" spans="1:243" s="22" customFormat="1" ht="28.5">
      <c r="A72" s="59">
        <v>9.09</v>
      </c>
      <c r="B72" s="60" t="s">
        <v>187</v>
      </c>
      <c r="C72" s="39" t="s">
        <v>138</v>
      </c>
      <c r="D72" s="61">
        <v>6</v>
      </c>
      <c r="E72" s="62" t="s">
        <v>65</v>
      </c>
      <c r="F72" s="63">
        <v>288.64</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1"/>
        <v>1732</v>
      </c>
      <c r="BB72" s="54">
        <f t="shared" si="2"/>
        <v>1732</v>
      </c>
      <c r="BC72" s="50" t="str">
        <f t="shared" si="3"/>
        <v>INR  One Thousand Seven Hundred &amp; Thirty Two  Only</v>
      </c>
      <c r="IA72" s="22">
        <v>9.09</v>
      </c>
      <c r="IB72" s="22" t="s">
        <v>187</v>
      </c>
      <c r="IC72" s="22" t="s">
        <v>138</v>
      </c>
      <c r="ID72" s="22">
        <v>6</v>
      </c>
      <c r="IE72" s="23" t="s">
        <v>65</v>
      </c>
      <c r="IF72" s="23"/>
      <c r="IG72" s="23"/>
      <c r="IH72" s="23"/>
      <c r="II72" s="23"/>
    </row>
    <row r="73" spans="1:243" s="22" customFormat="1" ht="28.5">
      <c r="A73" s="59">
        <v>10</v>
      </c>
      <c r="B73" s="60" t="s">
        <v>188</v>
      </c>
      <c r="C73" s="39" t="s">
        <v>139</v>
      </c>
      <c r="D73" s="71"/>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3"/>
      <c r="IA73" s="22">
        <v>10</v>
      </c>
      <c r="IB73" s="22" t="s">
        <v>188</v>
      </c>
      <c r="IC73" s="22" t="s">
        <v>139</v>
      </c>
      <c r="IE73" s="23"/>
      <c r="IF73" s="23"/>
      <c r="IG73" s="23"/>
      <c r="IH73" s="23"/>
      <c r="II73" s="23"/>
    </row>
    <row r="74" spans="1:243" s="22" customFormat="1" ht="171">
      <c r="A74" s="63">
        <v>10.01</v>
      </c>
      <c r="B74" s="60" t="s">
        <v>189</v>
      </c>
      <c r="C74" s="39" t="s">
        <v>140</v>
      </c>
      <c r="D74" s="71"/>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3"/>
      <c r="IA74" s="22">
        <v>10.01</v>
      </c>
      <c r="IB74" s="22" t="s">
        <v>189</v>
      </c>
      <c r="IC74" s="22" t="s">
        <v>140</v>
      </c>
      <c r="IE74" s="23"/>
      <c r="IF74" s="23"/>
      <c r="IG74" s="23"/>
      <c r="IH74" s="23"/>
      <c r="II74" s="23"/>
    </row>
    <row r="75" spans="1:243" s="22" customFormat="1" ht="28.5">
      <c r="A75" s="59">
        <v>10.02</v>
      </c>
      <c r="B75" s="64" t="s">
        <v>190</v>
      </c>
      <c r="C75" s="39" t="s">
        <v>141</v>
      </c>
      <c r="D75" s="61">
        <v>5</v>
      </c>
      <c r="E75" s="62" t="s">
        <v>52</v>
      </c>
      <c r="F75" s="63">
        <v>91.71</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1"/>
        <v>459</v>
      </c>
      <c r="BB75" s="54">
        <f t="shared" si="2"/>
        <v>459</v>
      </c>
      <c r="BC75" s="50" t="str">
        <f t="shared" si="3"/>
        <v>INR  Four Hundred &amp; Fifty Nine  Only</v>
      </c>
      <c r="IA75" s="22">
        <v>10.02</v>
      </c>
      <c r="IB75" s="22" t="s">
        <v>190</v>
      </c>
      <c r="IC75" s="22" t="s">
        <v>141</v>
      </c>
      <c r="ID75" s="22">
        <v>5</v>
      </c>
      <c r="IE75" s="23" t="s">
        <v>52</v>
      </c>
      <c r="IF75" s="23"/>
      <c r="IG75" s="23"/>
      <c r="IH75" s="23"/>
      <c r="II75" s="23"/>
    </row>
    <row r="76" spans="1:243" s="22" customFormat="1" ht="76.5" customHeight="1">
      <c r="A76" s="59">
        <v>10.03</v>
      </c>
      <c r="B76" s="64" t="s">
        <v>191</v>
      </c>
      <c r="C76" s="39" t="s">
        <v>142</v>
      </c>
      <c r="D76" s="71"/>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3"/>
      <c r="IA76" s="22">
        <v>10.03</v>
      </c>
      <c r="IB76" s="22" t="s">
        <v>191</v>
      </c>
      <c r="IC76" s="22" t="s">
        <v>142</v>
      </c>
      <c r="IE76" s="23"/>
      <c r="IF76" s="23"/>
      <c r="IG76" s="23"/>
      <c r="IH76" s="23"/>
      <c r="II76" s="23"/>
    </row>
    <row r="77" spans="1:243" s="22" customFormat="1" ht="28.5">
      <c r="A77" s="63">
        <v>10.04</v>
      </c>
      <c r="B77" s="60" t="s">
        <v>192</v>
      </c>
      <c r="C77" s="39" t="s">
        <v>143</v>
      </c>
      <c r="D77" s="61">
        <v>100</v>
      </c>
      <c r="E77" s="62" t="s">
        <v>73</v>
      </c>
      <c r="F77" s="63">
        <v>5.83</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1"/>
        <v>583</v>
      </c>
      <c r="BB77" s="54">
        <f t="shared" si="2"/>
        <v>583</v>
      </c>
      <c r="BC77" s="50" t="str">
        <f t="shared" si="3"/>
        <v>INR  Five Hundred &amp; Eighty Three  Only</v>
      </c>
      <c r="IA77" s="22">
        <v>10.04</v>
      </c>
      <c r="IB77" s="22" t="s">
        <v>192</v>
      </c>
      <c r="IC77" s="22" t="s">
        <v>143</v>
      </c>
      <c r="ID77" s="22">
        <v>100</v>
      </c>
      <c r="IE77" s="23" t="s">
        <v>73</v>
      </c>
      <c r="IF77" s="23"/>
      <c r="IG77" s="23"/>
      <c r="IH77" s="23"/>
      <c r="II77" s="23"/>
    </row>
    <row r="78" spans="1:243" s="22" customFormat="1" ht="85.5">
      <c r="A78" s="59">
        <v>10.05</v>
      </c>
      <c r="B78" s="60" t="s">
        <v>193</v>
      </c>
      <c r="C78" s="39" t="s">
        <v>144</v>
      </c>
      <c r="D78" s="71"/>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3"/>
      <c r="IA78" s="22">
        <v>10.05</v>
      </c>
      <c r="IB78" s="22" t="s">
        <v>193</v>
      </c>
      <c r="IC78" s="22" t="s">
        <v>144</v>
      </c>
      <c r="IE78" s="23"/>
      <c r="IF78" s="23"/>
      <c r="IG78" s="23"/>
      <c r="IH78" s="23"/>
      <c r="II78" s="23"/>
    </row>
    <row r="79" spans="1:243" s="22" customFormat="1" ht="42.75">
      <c r="A79" s="59">
        <v>10.06</v>
      </c>
      <c r="B79" s="60" t="s">
        <v>194</v>
      </c>
      <c r="C79" s="39" t="s">
        <v>145</v>
      </c>
      <c r="D79" s="61">
        <v>5</v>
      </c>
      <c r="E79" s="62" t="s">
        <v>52</v>
      </c>
      <c r="F79" s="63">
        <v>342.34</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ROUND(total_amount_ba($B$2,$D$2,D79,F79,J79,K79,M79),0)</f>
        <v>1712</v>
      </c>
      <c r="BB79" s="54">
        <f>BA79+SUM(N79:AZ79)</f>
        <v>1712</v>
      </c>
      <c r="BC79" s="50" t="str">
        <f>SpellNumber(L79,BB79)</f>
        <v>INR  One Thousand Seven Hundred &amp; Twelve  Only</v>
      </c>
      <c r="IA79" s="22">
        <v>10.06</v>
      </c>
      <c r="IB79" s="22" t="s">
        <v>194</v>
      </c>
      <c r="IC79" s="22" t="s">
        <v>145</v>
      </c>
      <c r="ID79" s="22">
        <v>5</v>
      </c>
      <c r="IE79" s="23" t="s">
        <v>52</v>
      </c>
      <c r="IF79" s="23"/>
      <c r="IG79" s="23"/>
      <c r="IH79" s="23"/>
      <c r="II79" s="23"/>
    </row>
    <row r="80" spans="1:243" s="22" customFormat="1" ht="15.75">
      <c r="A80" s="63">
        <v>11</v>
      </c>
      <c r="B80" s="60" t="s">
        <v>195</v>
      </c>
      <c r="C80" s="39" t="s">
        <v>146</v>
      </c>
      <c r="D80" s="71"/>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3"/>
      <c r="IA80" s="22">
        <v>11</v>
      </c>
      <c r="IB80" s="22" t="s">
        <v>195</v>
      </c>
      <c r="IC80" s="22" t="s">
        <v>146</v>
      </c>
      <c r="IE80" s="23"/>
      <c r="IF80" s="23"/>
      <c r="IG80" s="23"/>
      <c r="IH80" s="23"/>
      <c r="II80" s="23"/>
    </row>
    <row r="81" spans="1:243" s="22" customFormat="1" ht="128.25">
      <c r="A81" s="59">
        <v>11.01</v>
      </c>
      <c r="B81" s="64" t="s">
        <v>196</v>
      </c>
      <c r="C81" s="39" t="s">
        <v>147</v>
      </c>
      <c r="D81" s="61">
        <v>6</v>
      </c>
      <c r="E81" s="62" t="s">
        <v>159</v>
      </c>
      <c r="F81" s="63">
        <v>325.21</v>
      </c>
      <c r="G81" s="40"/>
      <c r="H81" s="24"/>
      <c r="I81" s="47" t="s">
        <v>38</v>
      </c>
      <c r="J81" s="48">
        <f>IF(I81="Less(-)",-1,1)</f>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ROUND(total_amount_ba($B$2,$D$2,D81,F81,J81,K81,M81),0)</f>
        <v>1951</v>
      </c>
      <c r="BB81" s="54">
        <f>BA81+SUM(N81:AZ81)</f>
        <v>1951</v>
      </c>
      <c r="BC81" s="50" t="str">
        <f>SpellNumber(L81,BB81)</f>
        <v>INR  One Thousand Nine Hundred &amp; Fifty One  Only</v>
      </c>
      <c r="IA81" s="22">
        <v>11.01</v>
      </c>
      <c r="IB81" s="22" t="s">
        <v>196</v>
      </c>
      <c r="IC81" s="22" t="s">
        <v>147</v>
      </c>
      <c r="ID81" s="22">
        <v>6</v>
      </c>
      <c r="IE81" s="23" t="s">
        <v>159</v>
      </c>
      <c r="IF81" s="23"/>
      <c r="IG81" s="23"/>
      <c r="IH81" s="23"/>
      <c r="II81" s="23"/>
    </row>
    <row r="82" spans="1:55" ht="42.75">
      <c r="A82" s="25" t="s">
        <v>46</v>
      </c>
      <c r="B82" s="26"/>
      <c r="C82" s="27"/>
      <c r="D82" s="43"/>
      <c r="E82" s="43"/>
      <c r="F82" s="43"/>
      <c r="G82" s="43"/>
      <c r="H82" s="55"/>
      <c r="I82" s="55"/>
      <c r="J82" s="55"/>
      <c r="K82" s="55"/>
      <c r="L82" s="56"/>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57">
        <f>SUM(BA13:BA81)</f>
        <v>131427</v>
      </c>
      <c r="BB82" s="58">
        <f>SUM(BB13:BB81)</f>
        <v>131427</v>
      </c>
      <c r="BC82" s="50" t="str">
        <f>SpellNumber(L82,BB82)</f>
        <v>  One Lakh Thirty One Thousand Four Hundred &amp; Twenty Seven  Only</v>
      </c>
    </row>
    <row r="83" spans="1:55" ht="32.25" customHeight="1">
      <c r="A83" s="26" t="s">
        <v>47</v>
      </c>
      <c r="B83" s="28"/>
      <c r="C83" s="29"/>
      <c r="D83" s="30"/>
      <c r="E83" s="44" t="s">
        <v>54</v>
      </c>
      <c r="F83" s="45"/>
      <c r="G83" s="31"/>
      <c r="H83" s="32"/>
      <c r="I83" s="32"/>
      <c r="J83" s="32"/>
      <c r="K83" s="33"/>
      <c r="L83" s="34"/>
      <c r="M83" s="35"/>
      <c r="N83" s="36"/>
      <c r="O83" s="22"/>
      <c r="P83" s="22"/>
      <c r="Q83" s="22"/>
      <c r="R83" s="22"/>
      <c r="S83" s="22"/>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7">
        <f>IF(ISBLANK(F83),0,IF(E83="Excess (+)",ROUND(BA82+(BA82*F83),2),IF(E83="Less (-)",ROUND(BA82+(BA82*F83*(-1)),2),IF(E83="At Par",BA82,0))))</f>
        <v>0</v>
      </c>
      <c r="BB83" s="38">
        <f>ROUND(BA83,0)</f>
        <v>0</v>
      </c>
      <c r="BC83" s="21" t="str">
        <f>SpellNumber($E$2,BB83)</f>
        <v>INR Zero Only</v>
      </c>
    </row>
    <row r="84" spans="1:55" ht="18">
      <c r="A84" s="25" t="s">
        <v>48</v>
      </c>
      <c r="B84" s="25"/>
      <c r="C84" s="66" t="str">
        <f>SpellNumber($E$2,BB83)</f>
        <v>INR Zero Only</v>
      </c>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row>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2" ht="15"/>
    <row r="274" ht="15"/>
    <row r="275" ht="15"/>
    <row r="276" ht="15"/>
    <row r="277" ht="15"/>
    <row r="278" ht="15"/>
    <row r="279" ht="15"/>
    <row r="280" ht="15"/>
    <row r="281" ht="15"/>
    <row r="282" ht="15"/>
    <row r="283" ht="15"/>
    <row r="284" ht="15"/>
    <row r="285" ht="15"/>
    <row r="286" ht="15"/>
  </sheetData>
  <sheetProtection password="9E83" sheet="1"/>
  <autoFilter ref="A11:BC84"/>
  <mergeCells count="44">
    <mergeCell ref="D74:BC74"/>
    <mergeCell ref="D76:BC76"/>
    <mergeCell ref="D78:BC78"/>
    <mergeCell ref="D80:BC80"/>
    <mergeCell ref="D64:BC64"/>
    <mergeCell ref="D65:BC65"/>
    <mergeCell ref="D67:BC67"/>
    <mergeCell ref="D69:BC69"/>
    <mergeCell ref="D71:BC71"/>
    <mergeCell ref="D73:BC73"/>
    <mergeCell ref="D51:BC51"/>
    <mergeCell ref="D53:BC53"/>
    <mergeCell ref="D54:BC54"/>
    <mergeCell ref="D57:BC57"/>
    <mergeCell ref="D59:BC59"/>
    <mergeCell ref="D63:BC63"/>
    <mergeCell ref="D36:BC36"/>
    <mergeCell ref="D38:BC38"/>
    <mergeCell ref="D40:BC40"/>
    <mergeCell ref="D42:BC42"/>
    <mergeCell ref="D45:BC45"/>
    <mergeCell ref="D48:BC48"/>
    <mergeCell ref="D27:BC27"/>
    <mergeCell ref="D28:BC28"/>
    <mergeCell ref="D30:BC30"/>
    <mergeCell ref="D31:BC31"/>
    <mergeCell ref="D33:BC33"/>
    <mergeCell ref="D35:BC35"/>
    <mergeCell ref="D17:BC17"/>
    <mergeCell ref="D19:BC19"/>
    <mergeCell ref="D20:BC20"/>
    <mergeCell ref="D22:BC22"/>
    <mergeCell ref="D24:BC24"/>
    <mergeCell ref="D25:BC25"/>
    <mergeCell ref="A9:BC9"/>
    <mergeCell ref="C84:BC84"/>
    <mergeCell ref="A1:L1"/>
    <mergeCell ref="A4:BC4"/>
    <mergeCell ref="A5:BC5"/>
    <mergeCell ref="A6:BC6"/>
    <mergeCell ref="A7:BC7"/>
    <mergeCell ref="B8:BC8"/>
    <mergeCell ref="D13:BC13"/>
    <mergeCell ref="D15:BC15"/>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3">
      <formula1>IF(E83="Select",-1,IF(E83="At Par",0,0))</formula1>
      <formula2>IF(E83="Select",-1,IF(E83="At Par",0,0.99))</formula2>
    </dataValidation>
    <dataValidation type="list" allowBlank="1" showErrorMessage="1" sqref="E8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3">
      <formula1>0</formula1>
      <formula2>99.9</formula2>
    </dataValidation>
    <dataValidation type="list" allowBlank="1" showErrorMessage="1" sqref="D13 K14 D15 K16 D17 K18 D19:D20 K21 D22 K23 D24:D25 K26 D27:D28 K29 D30:D31 K32 D33 K34 D35:D36 K37 D38 K39 D40 K41 D42 K43:K44 D45 K46:K47 D48 K49:K50 D51 K52 D53:D54 K55:K56 D57 K58 D59 K60:K62 D63:D65 K66 D67 K68 D69 K70 D71 K72 D73:D74 K75 D76 K77 D78 K79 K81 D8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3:H23 G26:H26 G29:H29 G32:H32 G34:H34 G37:H37 G39:H39 G41:H41 G43:H44 G46:H47 G49:H50 G52:H52 G55:H56 G58:H58 G60:H62 G66:H66 G68:H68 G70:H70 G72:H72 G75:H75 G77:H77 G79:H79 G81:H81">
      <formula1>0</formula1>
      <formula2>999999999999999</formula2>
    </dataValidation>
    <dataValidation allowBlank="1" showInputMessage="1" showErrorMessage="1" promptTitle="Addition / Deduction" prompt="Please Choose the correct One" sqref="J14 J16 J18 J21 J23 J26 J29 J32 J34 J37 J39 J41 J43:J44 J46:J47 J49:J50 J52 J55:J56 J58 J60:J62 J66 J68 J70 J72 J75 J77 J79 J81">
      <formula1>0</formula1>
      <formula2>0</formula2>
    </dataValidation>
    <dataValidation type="list" showErrorMessage="1" sqref="I14 I16 I18 I21 I23 I26 I29 I32 I34 I37 I39 I41 I43:I44 I46:I47 I49:I50 I52 I55:I56 I58 I60:I62 I66 I68 I70 I72 I75 I77 I79 I8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3:O23 N26:O26 N29:O29 N32:O32 N34:O34 N37:O37 N39:O39 N41:O41 N43:O44 N46:O47 N49:O50 N52:O52 N55:O56 N58:O58 N60:O62 N66:O66 N68:O68 N70:O70 N72:O72 N75:O75 N77:O77 N79:O79 N81:O8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3 R26 R29 R32 R34 R37 R39 R41 R43:R44 R46:R47 R49:R50 R52 R55:R56 R58 R60:R62 R66 R68 R70 R72 R75 R77 R79 R8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3 Q26 Q29 Q32 Q34 Q37 Q39 Q41 Q43:Q44 Q46:Q47 Q49:Q50 Q52 Q55:Q56 Q58 Q60:Q62 Q66 Q68 Q70 Q72 Q75 Q77 Q79 Q8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3 M26 M29 M32 M34 M37 M39 M41 M43:M44 M46:M47 M49:M50 M52 M55:M56 M58 M60:M62 M66 M68 M70 M72 M75 M77 M79 M81">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3 D26 D29 D32 D34 D37 D39 D41 D43:D44 D46:D47 D49:D50 D52 D55:D56 D58 D60:D62 D66 D68 D70 D72 D75 D77 D79 D8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3 F26 F29 F32 F34 F37 F39 F41 F43:F44 F46:F47 F49:F50 F52 F55:F56 F58 F60:F62 F66 F68 F70 F72 F75 F77 F79 F8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1 L80">
      <formula1>"INR"</formula1>
    </dataValidation>
    <dataValidation allowBlank="1" showInputMessage="1" showErrorMessage="1" promptTitle="Itemcode/Make" prompt="Please enter text" sqref="C13:C81">
      <formula1>0</formula1>
      <formula2>0</formula2>
    </dataValidation>
    <dataValidation type="decimal" allowBlank="1" showInputMessage="1" showErrorMessage="1" errorTitle="Invalid Entry" error="Only Numeric Values are allowed. " sqref="A13:A8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2022-08-17T05:39:38Z</cp:lastPrinted>
  <dcterms:created xsi:type="dcterms:W3CDTF">2009-01-30T06:42:42Z</dcterms:created>
  <dcterms:modified xsi:type="dcterms:W3CDTF">2022-08-17T05:40:59Z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