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<sst xmlns="http://schemas.openxmlformats.org/spreadsheetml/2006/main" count="164" uniqueCount="63">
  <si>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</si>
  <si>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</si>
  <si>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</si>
  <si>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</si>
  <si>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</si>
  <si>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</si>
  <si>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</si>
  <si>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</si>
  <si>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</si>
  <si>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</si>
  <si>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</si>
  <si>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</si>
  <si>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</si>
  <si>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</si>
  <si>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</si>
  <si>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</si>
  <si>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</si>
  <si>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</si>
  <si>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</si>
  <si>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</si>
  <si>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</si>
  <si>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</si>
  <si>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</si>
  <si>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</si>
  <si>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</si>
  <si>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</si>
  <si>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</si>
  <si>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</si>
  <si>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</si>
  <si>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</si>
  <si>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</si>
  <si>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</si>
  <si>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</si>
  <si>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</si>
  <si>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</si>
  <si>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</si>
  <si>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</si>
  <si>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</si>
  <si>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</si>
  <si>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</si>
  <si>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</si>
  <si>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</si>
  <si>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</si>
  <si>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</si>
  <si>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</si>
  <si>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</si>
  <si>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</si>
  <si>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</si>
  <si>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</si>
  <si>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</si>
  <si>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</si>
  <si>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Name of Work: Repairing and painting hall-13 100 nos room entrance doors, inside front boundary wall and some toilet wall</t>
  </si>
  <si>
    <t>Contract No:  30/C/D1/2022-23</t>
  </si>
  <si>
    <t>FINISHING</t>
  </si>
  <si>
    <t>Distempering with 1st quality acrylic distemper (ready mixed) having VOC content less than 50 gms/litre, of approved manufacturer, of required shade and colour complete, as per manufacturer's specification.</t>
  </si>
  <si>
    <t>Applying priming coat:</t>
  </si>
  <si>
    <t>With ready mixed red oxide zinc chromate primer of approved brand and manufacture on steel galvanised iron/ steel works</t>
  </si>
  <si>
    <t>Painting with synthetic enamel paint of approved brand and manufacture to give an even shade :</t>
  </si>
  <si>
    <t>Painting with synthetic enamel paint of approved brand and manufacture of required colour to give an even shade :</t>
  </si>
  <si>
    <t>Finishing walls with water proofing cement paint of required shade :</t>
  </si>
  <si>
    <t>Old work (one or more coats @ 2.20 kg/10 sqm) complete.</t>
  </si>
  <si>
    <t>Finishing walls with Premium Acrylic Smooth exterior paint with Silicone additives of required shade</t>
  </si>
  <si>
    <t>Old work (one or more coats applied @ 0.83 ltr/10 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</si>
</sst>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0"/>
  <sheetViews>
    <sheetView showGridLines="0" view="pageBreakPreview" zoomScaleNormal="85" zoomScaleSheetLayoutView="100" zoomScalePageLayoutView="0" workbookViewId="0" topLeftCell="A1">
      <selection activeCell="D11" sqref="D1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4"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75" customHeight="1">
      <c r="A5" s="64" t="s">
        <v>51</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52</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6" t="s">
        <v>45</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46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53</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53</v>
      </c>
      <c r="IE13" s="22"/>
      <c r="IF13" s="22"/>
      <c r="IG13" s="22"/>
      <c r="IH13" s="22"/>
      <c r="II13" s="22"/>
    </row>
    <row r="14" spans="1:243" s="21" customFormat="1" ht="94.5">
      <c r="A14" s="57">
        <v>1.01</v>
      </c>
      <c r="B14" s="58" t="s">
        <v>54</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54</v>
      </c>
      <c r="IE14" s="22"/>
      <c r="IF14" s="22"/>
      <c r="IG14" s="22"/>
      <c r="IH14" s="22"/>
      <c r="II14" s="22"/>
    </row>
    <row r="15" spans="1:243" s="21" customFormat="1" ht="42.75">
      <c r="A15" s="57">
        <v>1.02</v>
      </c>
      <c r="B15" s="58" t="s">
        <v>47</v>
      </c>
      <c r="C15" s="33"/>
      <c r="D15" s="33">
        <v>895</v>
      </c>
      <c r="E15" s="59" t="s">
        <v>43</v>
      </c>
      <c r="F15" s="60">
        <v>81.32</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72781.4</v>
      </c>
      <c r="BB15" s="51">
        <f>BA15+SUM(N15:AZ15)</f>
        <v>72781.4</v>
      </c>
      <c r="BC15" s="56" t="str">
        <f>SpellNumber(L15,BB15)</f>
        <v>INR  Seventy Two Thousand Seven Hundred &amp; Eighty One  and Paise Forty Only</v>
      </c>
      <c r="IA15" s="21">
        <v>1.02</v>
      </c>
      <c r="IB15" s="21" t="s">
        <v>47</v>
      </c>
      <c r="ID15" s="21">
        <v>895</v>
      </c>
      <c r="IE15" s="22" t="s">
        <v>43</v>
      </c>
      <c r="IF15" s="22"/>
      <c r="IG15" s="22"/>
      <c r="IH15" s="22"/>
      <c r="II15" s="22"/>
    </row>
    <row r="16" spans="1:243" s="21" customFormat="1" ht="15.75">
      <c r="A16" s="57">
        <v>1.03</v>
      </c>
      <c r="B16" s="58" t="s">
        <v>55</v>
      </c>
      <c r="C16" s="33"/>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1.03</v>
      </c>
      <c r="IB16" s="21" t="s">
        <v>55</v>
      </c>
      <c r="IE16" s="22"/>
      <c r="IF16" s="22"/>
      <c r="IG16" s="22"/>
      <c r="IH16" s="22"/>
      <c r="II16" s="22"/>
    </row>
    <row r="17" spans="1:243" s="21" customFormat="1" ht="63">
      <c r="A17" s="57">
        <v>1.04</v>
      </c>
      <c r="B17" s="58" t="s">
        <v>56</v>
      </c>
      <c r="C17" s="33"/>
      <c r="D17" s="33">
        <v>196</v>
      </c>
      <c r="E17" s="59" t="s">
        <v>43</v>
      </c>
      <c r="F17" s="60">
        <v>48.66</v>
      </c>
      <c r="G17" s="43"/>
      <c r="H17" s="37"/>
      <c r="I17" s="38" t="s">
        <v>33</v>
      </c>
      <c r="J17" s="39">
        <f aca="true" t="shared" si="0" ref="J16:J23">IF(I17="Less(-)",-1,1)</f>
        <v>1</v>
      </c>
      <c r="K17" s="37" t="s">
        <v>34</v>
      </c>
      <c r="L17" s="37" t="s">
        <v>4</v>
      </c>
      <c r="M17" s="40"/>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2">
        <f aca="true" t="shared" si="1" ref="BA16:BA23">total_amount_ba($B$2,$D$2,D17,F17,J17,K17,M17)</f>
        <v>9537.36</v>
      </c>
      <c r="BB17" s="51">
        <f aca="true" t="shared" si="2" ref="BB16:BB23">BA17+SUM(N17:AZ17)</f>
        <v>9537.36</v>
      </c>
      <c r="BC17" s="56" t="str">
        <f aca="true" t="shared" si="3" ref="BC16:BC23">SpellNumber(L17,BB17)</f>
        <v>INR  Nine Thousand Five Hundred &amp; Thirty Seven  and Paise Thirty Six Only</v>
      </c>
      <c r="IA17" s="21">
        <v>1.04</v>
      </c>
      <c r="IB17" s="21" t="s">
        <v>56</v>
      </c>
      <c r="ID17" s="21">
        <v>196</v>
      </c>
      <c r="IE17" s="22" t="s">
        <v>43</v>
      </c>
      <c r="IF17" s="22"/>
      <c r="IG17" s="22"/>
      <c r="IH17" s="22"/>
      <c r="II17" s="22"/>
    </row>
    <row r="18" spans="1:243" s="21" customFormat="1" ht="46.5" customHeight="1">
      <c r="A18" s="57">
        <v>1.05</v>
      </c>
      <c r="B18" s="58" t="s">
        <v>57</v>
      </c>
      <c r="C18" s="33"/>
      <c r="D18" s="67"/>
      <c r="E18" s="67"/>
      <c r="F18" s="67"/>
      <c r="G18" s="67"/>
      <c r="H18" s="67"/>
      <c r="I18" s="67"/>
      <c r="J18" s="67"/>
      <c r="K18" s="67"/>
      <c r="L18" s="67"/>
      <c r="M18" s="67"/>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IA18" s="21">
        <v>1.05</v>
      </c>
      <c r="IB18" s="21" t="s">
        <v>57</v>
      </c>
      <c r="IE18" s="22"/>
      <c r="IF18" s="22"/>
      <c r="IG18" s="22"/>
      <c r="IH18" s="22"/>
      <c r="II18" s="22"/>
    </row>
    <row r="19" spans="1:243" s="21" customFormat="1" ht="29.25" customHeight="1">
      <c r="A19" s="57">
        <v>1.06</v>
      </c>
      <c r="B19" s="58" t="s">
        <v>47</v>
      </c>
      <c r="C19" s="33"/>
      <c r="D19" s="33">
        <v>618</v>
      </c>
      <c r="E19" s="59" t="s">
        <v>43</v>
      </c>
      <c r="F19" s="60">
        <v>115.26</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71230.68</v>
      </c>
      <c r="BB19" s="51">
        <f t="shared" si="2"/>
        <v>71230.68</v>
      </c>
      <c r="BC19" s="56" t="str">
        <f t="shared" si="3"/>
        <v>INR  Seventy One Thousand Two Hundred &amp; Thirty  and Paise Sixty Eight Only</v>
      </c>
      <c r="IA19" s="21">
        <v>1.06</v>
      </c>
      <c r="IB19" s="21" t="s">
        <v>47</v>
      </c>
      <c r="ID19" s="21">
        <v>618</v>
      </c>
      <c r="IE19" s="22" t="s">
        <v>43</v>
      </c>
      <c r="IF19" s="22"/>
      <c r="IG19" s="22"/>
      <c r="IH19" s="22"/>
      <c r="II19" s="22"/>
    </row>
    <row r="20" spans="1:243" s="21" customFormat="1" ht="33" customHeight="1">
      <c r="A20" s="57">
        <v>1.07</v>
      </c>
      <c r="B20" s="58" t="s">
        <v>48</v>
      </c>
      <c r="C20" s="33"/>
      <c r="D20" s="33">
        <v>500</v>
      </c>
      <c r="E20" s="59" t="s">
        <v>43</v>
      </c>
      <c r="F20" s="60">
        <v>108.59</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54295</v>
      </c>
      <c r="BB20" s="51">
        <f t="shared" si="2"/>
        <v>54295</v>
      </c>
      <c r="BC20" s="56" t="str">
        <f t="shared" si="3"/>
        <v>INR  Fifty Four Thousand Two Hundred &amp; Ninety Five  Only</v>
      </c>
      <c r="IA20" s="21">
        <v>1.07</v>
      </c>
      <c r="IB20" s="21" t="s">
        <v>48</v>
      </c>
      <c r="ID20" s="21">
        <v>500</v>
      </c>
      <c r="IE20" s="22" t="s">
        <v>43</v>
      </c>
      <c r="IF20" s="22"/>
      <c r="IG20" s="22"/>
      <c r="IH20" s="22"/>
      <c r="II20" s="22"/>
    </row>
    <row r="21" spans="1:243" s="21" customFormat="1" ht="34.5" customHeight="1">
      <c r="A21" s="57">
        <v>1.08</v>
      </c>
      <c r="B21" s="58" t="s">
        <v>49</v>
      </c>
      <c r="C21" s="33"/>
      <c r="D21" s="33">
        <v>500</v>
      </c>
      <c r="E21" s="59" t="s">
        <v>43</v>
      </c>
      <c r="F21" s="60">
        <v>18.28</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9140</v>
      </c>
      <c r="BB21" s="51">
        <f t="shared" si="2"/>
        <v>9140</v>
      </c>
      <c r="BC21" s="56" t="str">
        <f t="shared" si="3"/>
        <v>INR  Nine Thousand One Hundred &amp; Forty  Only</v>
      </c>
      <c r="IA21" s="21">
        <v>1.08</v>
      </c>
      <c r="IB21" s="21" t="s">
        <v>49</v>
      </c>
      <c r="ID21" s="21">
        <v>500</v>
      </c>
      <c r="IE21" s="22" t="s">
        <v>43</v>
      </c>
      <c r="IF21" s="22"/>
      <c r="IG21" s="22"/>
      <c r="IH21" s="22"/>
      <c r="II21" s="22"/>
    </row>
    <row r="22" spans="1:243" s="21" customFormat="1" ht="18" customHeight="1">
      <c r="A22" s="57">
        <v>1.09</v>
      </c>
      <c r="B22" s="58" t="s">
        <v>58</v>
      </c>
      <c r="C22" s="33"/>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IA22" s="21">
        <v>1.09</v>
      </c>
      <c r="IB22" s="21" t="s">
        <v>58</v>
      </c>
      <c r="IE22" s="22"/>
      <c r="IF22" s="22"/>
      <c r="IG22" s="22"/>
      <c r="IH22" s="22"/>
      <c r="II22" s="22"/>
    </row>
    <row r="23" spans="1:243" s="21" customFormat="1" ht="30.75" customHeight="1">
      <c r="A23" s="61">
        <v>1.1</v>
      </c>
      <c r="B23" s="58" t="s">
        <v>50</v>
      </c>
      <c r="C23" s="33"/>
      <c r="D23" s="33">
        <v>196</v>
      </c>
      <c r="E23" s="59" t="s">
        <v>43</v>
      </c>
      <c r="F23" s="60">
        <v>75.9</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14876.4</v>
      </c>
      <c r="BB23" s="51">
        <f t="shared" si="2"/>
        <v>14876.4</v>
      </c>
      <c r="BC23" s="56" t="str">
        <f t="shared" si="3"/>
        <v>INR  Fourteen Thousand Eight Hundred &amp; Seventy Six  and Paise Forty Only</v>
      </c>
      <c r="IA23" s="21">
        <v>1.1</v>
      </c>
      <c r="IB23" s="21" t="s">
        <v>50</v>
      </c>
      <c r="ID23" s="21">
        <v>196</v>
      </c>
      <c r="IE23" s="22" t="s">
        <v>43</v>
      </c>
      <c r="IF23" s="22"/>
      <c r="IG23" s="22"/>
      <c r="IH23" s="22"/>
      <c r="II23" s="22"/>
    </row>
    <row r="24" spans="1:243" s="21" customFormat="1" ht="33.75" customHeight="1">
      <c r="A24" s="57">
        <v>1.11</v>
      </c>
      <c r="B24" s="58" t="s">
        <v>59</v>
      </c>
      <c r="C24" s="33"/>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1.11</v>
      </c>
      <c r="IB24" s="21" t="s">
        <v>59</v>
      </c>
      <c r="IE24" s="22"/>
      <c r="IF24" s="22"/>
      <c r="IG24" s="22"/>
      <c r="IH24" s="22"/>
      <c r="II24" s="22"/>
    </row>
    <row r="25" spans="1:243" s="21" customFormat="1" ht="31.5" customHeight="1">
      <c r="A25" s="57">
        <v>1.12</v>
      </c>
      <c r="B25" s="58" t="s">
        <v>60</v>
      </c>
      <c r="C25" s="33"/>
      <c r="D25" s="33">
        <v>196</v>
      </c>
      <c r="E25" s="59" t="s">
        <v>43</v>
      </c>
      <c r="F25" s="60">
        <v>55.47</v>
      </c>
      <c r="G25" s="43"/>
      <c r="H25" s="37"/>
      <c r="I25" s="38" t="s">
        <v>33</v>
      </c>
      <c r="J25" s="39">
        <f>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total_amount_ba($B$2,$D$2,D25,F25,J25,K25,M25)</f>
        <v>10872.12</v>
      </c>
      <c r="BB25" s="51">
        <f>BA25+SUM(N25:AZ25)</f>
        <v>10872.12</v>
      </c>
      <c r="BC25" s="56" t="str">
        <f>SpellNumber(L25,BB25)</f>
        <v>INR  Ten Thousand Eight Hundred &amp; Seventy Two  and Paise Twelve Only</v>
      </c>
      <c r="IA25" s="21">
        <v>1.12</v>
      </c>
      <c r="IB25" s="21" t="s">
        <v>60</v>
      </c>
      <c r="ID25" s="21">
        <v>196</v>
      </c>
      <c r="IE25" s="22" t="s">
        <v>43</v>
      </c>
      <c r="IF25" s="22"/>
      <c r="IG25" s="22"/>
      <c r="IH25" s="22"/>
      <c r="II25" s="22"/>
    </row>
    <row r="26" spans="1:243" s="21" customFormat="1" ht="31.5" customHeight="1">
      <c r="A26" s="57">
        <v>1.13</v>
      </c>
      <c r="B26" s="58" t="s">
        <v>61</v>
      </c>
      <c r="C26" s="33"/>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1.13</v>
      </c>
      <c r="IB26" s="21" t="s">
        <v>61</v>
      </c>
      <c r="IE26" s="22"/>
      <c r="IF26" s="22"/>
      <c r="IG26" s="22"/>
      <c r="IH26" s="22"/>
      <c r="II26" s="22"/>
    </row>
    <row r="27" spans="1:243" s="21" customFormat="1" ht="31.5" customHeight="1">
      <c r="A27" s="57">
        <v>1.14</v>
      </c>
      <c r="B27" s="58" t="s">
        <v>62</v>
      </c>
      <c r="C27" s="33"/>
      <c r="D27" s="33">
        <v>466</v>
      </c>
      <c r="E27" s="59" t="s">
        <v>43</v>
      </c>
      <c r="F27" s="60">
        <v>64.97</v>
      </c>
      <c r="G27" s="43"/>
      <c r="H27" s="37"/>
      <c r="I27" s="38" t="s">
        <v>33</v>
      </c>
      <c r="J27" s="39">
        <f>IF(I27="Less(-)",-1,1)</f>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total_amount_ba($B$2,$D$2,D27,F27,J27,K27,M27)</f>
        <v>30276.02</v>
      </c>
      <c r="BB27" s="51">
        <f>BA27+SUM(N27:AZ27)</f>
        <v>30276.02</v>
      </c>
      <c r="BC27" s="56" t="str">
        <f>SpellNumber(L27,BB27)</f>
        <v>INR  Thirty Thousand Two Hundred &amp; Seventy Six  and Paise Two Only</v>
      </c>
      <c r="IA27" s="21">
        <v>1.14</v>
      </c>
      <c r="IB27" s="21" t="s">
        <v>62</v>
      </c>
      <c r="ID27" s="21">
        <v>466</v>
      </c>
      <c r="IE27" s="22" t="s">
        <v>43</v>
      </c>
      <c r="IF27" s="22"/>
      <c r="IG27" s="22"/>
      <c r="IH27" s="22"/>
      <c r="II27" s="22"/>
    </row>
    <row r="28" spans="1:55" ht="42.75">
      <c r="A28" s="44" t="s">
        <v>35</v>
      </c>
      <c r="B28" s="45"/>
      <c r="C28" s="46"/>
      <c r="D28" s="75"/>
      <c r="E28" s="75"/>
      <c r="F28" s="75"/>
      <c r="G28" s="34"/>
      <c r="H28" s="47"/>
      <c r="I28" s="47"/>
      <c r="J28" s="47"/>
      <c r="K28" s="47"/>
      <c r="L28" s="48"/>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55">
        <f>SUM(BA13:BA27)</f>
        <v>273008.98</v>
      </c>
      <c r="BB28" s="55">
        <f>SUM(BB13:BB27)</f>
        <v>273008.98</v>
      </c>
      <c r="BC28" s="56" t="str">
        <f>SpellNumber($E$2,BB28)</f>
        <v>INR  Two Lakh Seventy Three Thousand  &amp;Eight  and Paise Ninety Eight Only</v>
      </c>
    </row>
    <row r="29" spans="1:55" ht="46.5" customHeight="1">
      <c r="A29" s="24" t="s">
        <v>36</v>
      </c>
      <c r="B29" s="25"/>
      <c r="C29" s="26"/>
      <c r="D29" s="72"/>
      <c r="E29" s="73" t="s">
        <v>44</v>
      </c>
      <c r="F29" s="74"/>
      <c r="G29" s="27"/>
      <c r="H29" s="28"/>
      <c r="I29" s="28"/>
      <c r="J29" s="28"/>
      <c r="K29" s="29"/>
      <c r="L29" s="30"/>
      <c r="M29" s="31"/>
      <c r="N29" s="32"/>
      <c r="O29" s="21"/>
      <c r="P29" s="21"/>
      <c r="Q29" s="21"/>
      <c r="R29" s="21"/>
      <c r="S29" s="21"/>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53">
        <f>IF(ISBLANK(F29),0,IF(E29="Excess (+)",ROUND(BA28+(BA28*F29),2),IF(E29="Less (-)",ROUND(BA28+(BA28*F29*(-1)),2),IF(E29="At Par",BA28,0))))</f>
        <v>0</v>
      </c>
      <c r="BB29" s="54">
        <f>ROUND(BA29,0)</f>
        <v>0</v>
      </c>
      <c r="BC29" s="36" t="str">
        <f>SpellNumber($E$2,BB29)</f>
        <v>INR Zero Only</v>
      </c>
    </row>
    <row r="30" spans="1:55" ht="45.75" customHeight="1">
      <c r="A30" s="23" t="s">
        <v>37</v>
      </c>
      <c r="B30" s="23"/>
      <c r="C30" s="62" t="str">
        <f>SpellNumber($E$2,BB29)</f>
        <v>INR Zero Only</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row>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sheetData>
  <sheetProtection password="8F23" sheet="1"/>
  <mergeCells count="15">
    <mergeCell ref="D16:BC16"/>
    <mergeCell ref="D18:BC18"/>
    <mergeCell ref="D24:BC24"/>
    <mergeCell ref="D22:BC22"/>
    <mergeCell ref="D26:BC26"/>
    <mergeCell ref="C30:BC30"/>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list" allowBlank="1" showErrorMessage="1" sqref="E2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IF(#REF!&lt;&gt;"Select",99.9,0)</formula2>
    </dataValidation>
    <dataValidation allowBlank="1" showInputMessage="1" showErrorMessage="1" promptTitle="Units" prompt="Please enter Units in text" sqref="D15:E15 D17:E17 D19:E21 D23:E23 D25:E25 D27:E27">
      <formula1>0</formula1>
      <formula2>0</formula2>
    </dataValidation>
    <dataValidation type="decimal" allowBlank="1" showInputMessage="1" showErrorMessage="1" promptTitle="Quantity" prompt="Please enter the Quantity for this item. " errorTitle="Invalid Entry" error="Only Numeric Values are allowed. " sqref="F15 F17 F19:F21 F23 F25 F27">
      <formula1>0</formula1>
      <formula2>999999999999999</formula2>
    </dataValidation>
    <dataValidation type="list" allowBlank="1" showErrorMessage="1" sqref="D13:D14 K15 D16 K17 D18 K19:K21 D22 K23 D24 K25 K27 D2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21 G23:H23 G25:H25 G27:H27">
      <formula1>0</formula1>
      <formula2>999999999999999</formula2>
    </dataValidation>
    <dataValidation allowBlank="1" showInputMessage="1" showErrorMessage="1" promptTitle="Addition / Deduction" prompt="Please Choose the correct One" sqref="J15 J17 J19:J21 J23 J25 J27">
      <formula1>0</formula1>
      <formula2>0</formula2>
    </dataValidation>
    <dataValidation type="list" showErrorMessage="1" sqref="I15 I17 I19:I21 I23 I25 I2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21 N23:O23 N25:O25 N27: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R21 R23 R25 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Q21 Q23 Q25 Q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M21 M23 M25 M27">
      <formula1>0</formula1>
      <formula2>999999999999999</formula2>
    </dataValidation>
    <dataValidation type="list" allowBlank="1" showInputMessage="1" showErrorMessage="1" sqref="L23 L24 L25 L13 L14 L15 L16 L17 L18 L19 L20 L21 L22 L27 L2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7">
      <formula1>0</formula1>
      <formula2>0</formula2>
    </dataValidation>
    <dataValidation type="decimal" allowBlank="1" showErrorMessage="1" errorTitle="Invalid Entry" error="Only Numeric Values are allowed. " sqref="A13:A27">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0" t="s">
        <v>38</v>
      </c>
      <c r="F6" s="70"/>
      <c r="G6" s="70"/>
      <c r="H6" s="70"/>
      <c r="I6" s="70"/>
      <c r="J6" s="70"/>
      <c r="K6" s="70"/>
    </row>
    <row r="7" spans="5:11" ht="14.25">
      <c r="E7" s="71"/>
      <c r="F7" s="71"/>
      <c r="G7" s="71"/>
      <c r="H7" s="71"/>
      <c r="I7" s="71"/>
      <c r="J7" s="71"/>
      <c r="K7" s="71"/>
    </row>
    <row r="8" spans="5:11" ht="14.25">
      <c r="E8" s="71"/>
      <c r="F8" s="71"/>
      <c r="G8" s="71"/>
      <c r="H8" s="71"/>
      <c r="I8" s="71"/>
      <c r="J8" s="71"/>
      <c r="K8" s="71"/>
    </row>
    <row r="9" spans="5:11" ht="14.25">
      <c r="E9" s="71"/>
      <c r="F9" s="71"/>
      <c r="G9" s="71"/>
      <c r="H9" s="71"/>
      <c r="I9" s="71"/>
      <c r="J9" s="71"/>
      <c r="K9" s="71"/>
    </row>
    <row r="10" spans="5:11" ht="14.25">
      <c r="E10" s="71"/>
      <c r="F10" s="71"/>
      <c r="G10" s="71"/>
      <c r="H10" s="71"/>
      <c r="I10" s="71"/>
      <c r="J10" s="71"/>
      <c r="K10" s="71"/>
    </row>
    <row r="11" spans="5:11" ht="14.25">
      <c r="E11" s="71"/>
      <c r="F11" s="71"/>
      <c r="G11" s="71"/>
      <c r="H11" s="71"/>
      <c r="I11" s="71"/>
      <c r="J11" s="71"/>
      <c r="K11" s="71"/>
    </row>
    <row r="12" spans="5:11" ht="14.25">
      <c r="E12" s="71"/>
      <c r="F12" s="71"/>
      <c r="G12" s="71"/>
      <c r="H12" s="71"/>
      <c r="I12" s="71"/>
      <c r="J12" s="71"/>
      <c r="K12" s="71"/>
    </row>
    <row r="13" spans="5:11" ht="14.25">
      <c r="E13" s="71"/>
      <c r="F13" s="71"/>
      <c r="G13" s="71"/>
      <c r="H13" s="71"/>
      <c r="I13" s="71"/>
      <c r="J13" s="71"/>
      <c r="K13" s="71"/>
    </row>
    <row r="14" spans="5:11" ht="14.2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2022-10-19T05:59:36Z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