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<sst xmlns="http://schemas.openxmlformats.org/spreadsheetml/2006/main" count="802" uniqueCount="198">
  <si>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</si>
  <si>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</si>
  <si>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</si>
  <si>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</si>
  <si>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</si>
  <si>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</si>
  <si>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</si>
  <si>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</si>
  <si>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</si>
  <si>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</si>
  <si>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</si>
  <si>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</si>
  <si>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</si>
  <si>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</si>
  <si>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</si>
  <si>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</si>
  <si>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</si>
  <si>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</si>
  <si>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</si>
  <si>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</si>
  <si>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</si>
  <si>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</si>
  <si>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</si>
  <si>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</si>
  <si>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</si>
  <si>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</si>
  <si>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</si>
  <si>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</si>
  <si>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</si>
  <si>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</si>
  <si>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</si>
  <si>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</si>
  <si>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</si>
  <si>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</si>
  <si>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</si>
  <si>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</si>
  <si>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</si>
  <si>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</si>
  <si>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</si>
  <si>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</si>
  <si>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</si>
  <si>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</si>
  <si>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</si>
  <si>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</si>
  <si>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</si>
  <si>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</si>
  <si>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</si>
  <si>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</si>
  <si>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</si>
  <si>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</si>
  <si>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</si>
  <si>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</si>
  <si>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</si>
  <si>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</si>
  <si>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</si>
  <si>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</si>
  <si>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Nominal concrete 1:3:6 or richer mix (i/c equivalent design mix)</t>
  </si>
  <si>
    <t>kg</t>
  </si>
  <si>
    <t>Under 20 cm wide</t>
  </si>
  <si>
    <t>Cement mortar 1:6 (1 cement : 6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</si>
  <si>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</si>
  <si>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</si>
  <si>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</si>
  <si>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</si>
  <si>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Fixed to openings /wooden frames with rawl plugs screws etc.</t>
  </si>
  <si>
    <t>150x10 mm</t>
  </si>
  <si>
    <t>100x10 mm</t>
  </si>
  <si>
    <t>100 mm</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</si>
  <si>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</si>
  <si>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</si>
  <si>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</si>
  <si>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</si>
  <si>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</si>
  <si>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</si>
  <si>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</si>
  <si>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</si>
  <si>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</si>
  <si>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</si>
  <si>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</si>
  <si>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Epoxy bonding adhesive having coverage 2.20 sqm/kg of approved make</t>
  </si>
  <si>
    <t>Contract No:  28/C/D3/2022-23</t>
  </si>
  <si>
    <t>Name of Work: Setting right of vacant H. No.201,2079, 2007, P/F modular kitchen cabinet in 4007 &amp; P/F venetian blind in 203 &amp; 206 of Med Tech Lab.</t>
  </si>
  <si>
    <t>EARTH WORK</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</si>
  <si>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</si>
  <si>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</si>
  <si>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</si>
  <si>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</si>
  <si>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</si>
  <si>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</si>
  <si>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</si>
  <si>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</si>
  <si>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</si>
  <si>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</si>
  <si>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Edges of slabs and breaks in floors and walls</t>
  </si>
  <si>
    <t>Steel reinforcement for R.C.C. work including straightening, cutting, bending, placing in position and binding all complete upto plinth level.</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</si>
  <si>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</si>
  <si>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</si>
  <si>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</si>
  <si>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</si>
  <si>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</si>
  <si>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</si>
  <si>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</si>
  <si>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Providing edge moulding to 18 mm thick marble stone counters, Vanities etc., including machine polishing to edge to give high gloss finish etc. complete as per design approved by Engineer-in-Charge.</t>
  </si>
  <si>
    <t>Marble work</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</si>
  <si>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</si>
  <si>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</si>
  <si>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</si>
  <si>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</si>
  <si>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</si>
  <si>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</si>
  <si>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</si>
  <si>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</si>
  <si>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</si>
  <si>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</si>
  <si>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</si>
  <si>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</si>
  <si>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</si>
  <si>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</si>
  <si>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</si>
  <si>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</si>
  <si>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</si>
  <si>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</si>
  <si>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</si>
  <si>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</si>
  <si>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STEEL WORK</t>
  </si>
  <si>
    <t>Structural steel work riveted, bolted or welded in built up sections, trusses and framed work, including cutting, hoisting, fixing in position and applying a priming coat of approved steel primer all complete.</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</si>
  <si>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</si>
  <si>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</si>
  <si>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</si>
  <si>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Extra for providing and fixing Vitrified floor tiles 60x60 cm size in double charge instead of ordinary Vitrified floor tiles 60x60 cm size</t>
  </si>
  <si>
    <t>FINISHING</t>
  </si>
  <si>
    <t>12 mm cement plaster of mix :</t>
  </si>
  <si>
    <t>15 mm cement plaster on rough side of single or half brick wall of mix:</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</si>
  <si>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</si>
  <si>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</si>
  <si>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</si>
  <si>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</si>
  <si>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</si>
  <si>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</si>
  <si>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</si>
  <si>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</si>
  <si>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</si>
  <si>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</si>
  <si>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</si>
  <si>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</si>
  <si>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</si>
  <si>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</si>
  <si>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</si>
  <si>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</si>
  <si>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</si>
  <si>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Taking out doors, windows and clerestory window shutters (steel or wood) including stacking within 50 metres lead :</t>
  </si>
  <si>
    <t>Dismantling tile work in floors and roofs laid in cement mortar including stacking material within 50 metres lead.</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</si>
  <si>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</si>
  <si>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</si>
  <si>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</si>
  <si>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</si>
  <si>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</si>
  <si>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</si>
  <si>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</si>
  <si>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</si>
  <si>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</si>
  <si>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</si>
  <si>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</si>
  <si>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</si>
  <si>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</si>
  <si>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</si>
  <si>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uplasticised PVC connection pipe with brass unions :</t>
  </si>
  <si>
    <t>45 cm length</t>
  </si>
  <si>
    <t>15 mm nominal bore</t>
  </si>
  <si>
    <t>Providing and fixing C.P. brass bib cock of approved quality conforming to IS:8931 :</t>
  </si>
  <si>
    <t>Providing and fixing C.P. brass long body bib cock of approved quality conforming to IS standards and weighing not less than 690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</si>
  <si>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</si>
  <si>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</si>
  <si>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</si>
  <si>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</si>
  <si>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</si>
  <si>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</si>
  <si>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</si>
  <si>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</si>
  <si>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</si>
  <si>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</si>
  <si>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</si>
  <si>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aluminium casement windows fastener of required length for aluminium windows with necessary screws etc. complete.</t>
  </si>
  <si>
    <t>Powder coated minimum thickness 50 micron aluminium</t>
  </si>
  <si>
    <t>NEW TECHNOLOGIES AND MATERIALS</t>
  </si>
  <si>
    <t>Providing, mixing and applying bonding coat of approved adhesive on chipped portion of RCC as per  specifications and direction of Engineer-In-charge complete in all respect.</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</si>
  <si>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</si>
  <si>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</si>
  <si>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</si>
  <si>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</si>
  <si>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</si>
  <si>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</si>
  <si>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</si>
  <si>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vertical venition blinds vista make dust  guard (classic/select)or equivalent.
100 mm wide on windows.
</t>
  </si>
  <si>
    <t xml:space="preserve">"P/F moduler kitchen in the kitchen of Type IV house
1.(I)Base Unit (Perforated Cutlery)500mm 420x485x100mm (1.0each)(Everyday)
(II)Drawer Basket 420x485x100mm  (1.0 each)(Everyday
(III)Thali Basket  420x485x140mm 
(1.0 each)(Everyday)
 2.Base Unit(Bottle P.O. 2 S)300mm
 200x485x420mm(1.0 each)(Everyday)
 3.(I) Base Unit (Drawer500mm)  420x500x86mm  (1.0 each)  (Hettich)
(II) Drawer Basket  420x485x100mm (1.0 each)(Everyday
(III)  Drawer Basket   420X485X140mm (1.0 each)  (Everyday)
 4.Base Unit(Drawwer Basket 600mm)
520x400x140mm(2.0 each)(Everyday)
 5.Base Unit (Corner1095mm) (1.0 each) Blank
 6.Base Unit (Drawer Basket 600mm)520x400x140mm(2.0 each)(Sparkletop)
7.(I)Base Unit (Drawwer Basket 600mm)  520X400 X 140 mm  (2.0 each)(Sparkletop)
 (II)Base Unit (Drawwer Basket 840mm)Blank
 8.Base Unit (Drawwer Basket 550mm) 470x485x140mm(2.0 each)(Everyday)
9.(I)Base Unit(Rack 870mm) 100x485x420mm(1.0 each)(Everyday)
 (II)Base Unit(Rack 500mm)Blank
 (III)Base Unit(Rack 500mm)Blank 
 10.Wall Unit (Glass &amp; Plate Rack includingDripTray600x300x600)
 560x230x25/65mm  (1.0 each)(Everyday)
11.Marble (As per site) (32.0 each)(As per site)
12.Full extention ball bering sliding telescopic (15.0 set) (Hettich)
 13.Solid Shutters  (6.20 sqm)(Dynasty)
14.Glass Shutter  (0.40 sqm)(Dynasty)
 15.Auto Closing Concealed Hinges  (8.0)(Hettich)
16.Auto Closing Concealed Special Corner Hinges(1.0 each)(Hettich)
 17.Handles (24.0 each)
18.Hardware (Screws counter sunk,Connect Fastners, Tags) (L.S.)As per site requirement
 19.Fixing &amp; lnstallation of the complete modular Kitchen(L.S.) 
"
</t>
  </si>
  <si>
    <t>Sqm</t>
  </si>
  <si>
    <t>Cum</t>
  </si>
  <si>
    <t>Each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</si>
</sst>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2" fontId="58" fillId="0" borderId="15" xfId="0" applyNumberFormat="1" applyFont="1" applyFill="1" applyBorder="1" applyAlignment="1">
      <alignment vertical="top"/>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58" fillId="0" borderId="15" xfId="0" applyNumberFormat="1" applyFont="1" applyFill="1" applyBorder="1" applyAlignment="1">
      <alignment horizontal="justify" vertical="top" wrapText="1"/>
    </xf>
    <xf numFmtId="2" fontId="58" fillId="0" borderId="15" xfId="0" applyNumberFormat="1" applyFont="1" applyFill="1" applyBorder="1" applyAlignment="1">
      <alignment horizontal="right" vertical="top"/>
    </xf>
    <xf numFmtId="2" fontId="58" fillId="0" borderId="15" xfId="0" applyNumberFormat="1" applyFont="1" applyFill="1" applyBorder="1" applyAlignment="1">
      <alignment horizontal="center" vertical="top" wrapText="1"/>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69"/>
  <sheetViews>
    <sheetView showGridLines="0" view="pageBreakPreview" zoomScaleNormal="85" zoomScaleSheetLayoutView="100" zoomScalePageLayoutView="0" workbookViewId="0" topLeftCell="A165">
      <selection activeCell="D156" sqref="D156:BC156"/>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4" t="str">
        <f>B2&amp;" BoQ"</f>
        <v>Percentage BoQ</v>
      </c>
      <c r="B1" s="64"/>
      <c r="C1" s="64"/>
      <c r="D1" s="64"/>
      <c r="E1" s="64"/>
      <c r="F1" s="64"/>
      <c r="G1" s="64"/>
      <c r="H1" s="64"/>
      <c r="I1" s="64"/>
      <c r="J1" s="64"/>
      <c r="K1" s="64"/>
      <c r="L1" s="6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5" t="s">
        <v>42</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30.75" customHeight="1">
      <c r="A5" s="65" t="s">
        <v>81</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10"/>
      <c r="IF5" s="10"/>
      <c r="IG5" s="10"/>
      <c r="IH5" s="10"/>
      <c r="II5" s="10"/>
    </row>
    <row r="6" spans="1:243" s="9" customFormat="1" ht="30.75" customHeight="1">
      <c r="A6" s="65" t="s">
        <v>80</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10"/>
      <c r="IF6" s="10"/>
      <c r="IG6" s="10"/>
      <c r="IH6" s="10"/>
      <c r="II6" s="10"/>
    </row>
    <row r="7" spans="1:243" s="9" customFormat="1" ht="29.25" customHeight="1" hidden="1">
      <c r="A7" s="66" t="s">
        <v>7</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10"/>
      <c r="IF7" s="10"/>
      <c r="IG7" s="10"/>
      <c r="IH7" s="10"/>
      <c r="II7" s="10"/>
    </row>
    <row r="8" spans="1:243" s="12" customFormat="1" ht="72" customHeight="1">
      <c r="A8" s="11" t="s">
        <v>39</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7" t="s">
        <v>50</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73" t="s">
        <v>82</v>
      </c>
      <c r="C13" s="34"/>
      <c r="D13" s="68"/>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IA13" s="21">
        <v>1</v>
      </c>
      <c r="IB13" s="21" t="s">
        <v>82</v>
      </c>
      <c r="IE13" s="22"/>
      <c r="IF13" s="22"/>
      <c r="IG13" s="22"/>
      <c r="IH13" s="22"/>
      <c r="II13" s="22"/>
    </row>
    <row r="14" spans="1:243" s="21" customFormat="1" ht="157.5">
      <c r="A14" s="60">
        <v>1.01</v>
      </c>
      <c r="B14" s="73" t="s">
        <v>83</v>
      </c>
      <c r="C14" s="34"/>
      <c r="D14" s="68"/>
      <c r="E14" s="68"/>
      <c r="F14" s="68"/>
      <c r="G14" s="68"/>
      <c r="H14" s="68"/>
      <c r="I14" s="68"/>
      <c r="J14" s="68"/>
      <c r="K14" s="68"/>
      <c r="L14" s="68"/>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IA14" s="21">
        <v>1.01</v>
      </c>
      <c r="IB14" s="21" t="s">
        <v>83</v>
      </c>
      <c r="IE14" s="22"/>
      <c r="IF14" s="22"/>
      <c r="IG14" s="22"/>
      <c r="IH14" s="22"/>
      <c r="II14" s="22"/>
    </row>
    <row r="15" spans="1:243" s="21" customFormat="1" ht="28.5">
      <c r="A15" s="60">
        <v>1.02</v>
      </c>
      <c r="B15" s="73" t="s">
        <v>84</v>
      </c>
      <c r="C15" s="34"/>
      <c r="D15" s="74">
        <v>4</v>
      </c>
      <c r="E15" s="75" t="s">
        <v>47</v>
      </c>
      <c r="F15" s="61">
        <v>78.83</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315.32</v>
      </c>
      <c r="BB15" s="54">
        <f>BA15+SUM(N15:AZ15)</f>
        <v>315.32</v>
      </c>
      <c r="BC15" s="59" t="str">
        <f>SpellNumber(L15,BB15)</f>
        <v>INR  Three Hundred &amp; Fifteen  and Paise Thirty Two Only</v>
      </c>
      <c r="IA15" s="21">
        <v>1.02</v>
      </c>
      <c r="IB15" s="21" t="s">
        <v>84</v>
      </c>
      <c r="ID15" s="21">
        <v>4</v>
      </c>
      <c r="IE15" s="22" t="s">
        <v>47</v>
      </c>
      <c r="IF15" s="22"/>
      <c r="IG15" s="22"/>
      <c r="IH15" s="22"/>
      <c r="II15" s="22"/>
    </row>
    <row r="16" spans="1:243" s="21" customFormat="1" ht="15.75">
      <c r="A16" s="60">
        <v>2</v>
      </c>
      <c r="B16" s="73" t="s">
        <v>85</v>
      </c>
      <c r="C16" s="34"/>
      <c r="D16" s="68"/>
      <c r="E16" s="68"/>
      <c r="F16" s="68"/>
      <c r="G16" s="68"/>
      <c r="H16" s="68"/>
      <c r="I16" s="68"/>
      <c r="J16" s="68"/>
      <c r="K16" s="68"/>
      <c r="L16" s="68"/>
      <c r="M16" s="68"/>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A16" s="21">
        <v>2</v>
      </c>
      <c r="IB16" s="21" t="s">
        <v>85</v>
      </c>
      <c r="IE16" s="22"/>
      <c r="IF16" s="22"/>
      <c r="IG16" s="22"/>
      <c r="IH16" s="22"/>
      <c r="II16" s="22"/>
    </row>
    <row r="17" spans="1:243" s="21" customFormat="1" ht="78.75">
      <c r="A17" s="60">
        <v>2.01</v>
      </c>
      <c r="B17" s="73" t="s">
        <v>86</v>
      </c>
      <c r="C17" s="34"/>
      <c r="D17" s="68"/>
      <c r="E17" s="68"/>
      <c r="F17" s="68"/>
      <c r="G17" s="68"/>
      <c r="H17" s="68"/>
      <c r="I17" s="68"/>
      <c r="J17" s="68"/>
      <c r="K17" s="68"/>
      <c r="L17" s="68"/>
      <c r="M17" s="68"/>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IA17" s="21">
        <v>2.01</v>
      </c>
      <c r="IB17" s="21" t="s">
        <v>86</v>
      </c>
      <c r="IE17" s="22"/>
      <c r="IF17" s="22"/>
      <c r="IG17" s="22"/>
      <c r="IH17" s="22"/>
      <c r="II17" s="22"/>
    </row>
    <row r="18" spans="1:243" s="21" customFormat="1" ht="64.5" customHeight="1">
      <c r="A18" s="60">
        <v>2.02</v>
      </c>
      <c r="B18" s="73" t="s">
        <v>87</v>
      </c>
      <c r="C18" s="34"/>
      <c r="D18" s="74">
        <v>0.5</v>
      </c>
      <c r="E18" s="75" t="s">
        <v>46</v>
      </c>
      <c r="F18" s="61">
        <v>6457.83</v>
      </c>
      <c r="G18" s="46"/>
      <c r="H18" s="40"/>
      <c r="I18" s="41" t="s">
        <v>33</v>
      </c>
      <c r="J18" s="42">
        <f aca="true" t="shared" si="0" ref="J16:J23">IF(I18="Less(-)",-1,1)</f>
        <v>1</v>
      </c>
      <c r="K18" s="40" t="s">
        <v>34</v>
      </c>
      <c r="L18" s="40" t="s">
        <v>4</v>
      </c>
      <c r="M18" s="43"/>
      <c r="N18" s="52"/>
      <c r="O18" s="52"/>
      <c r="P18" s="53"/>
      <c r="Q18" s="52"/>
      <c r="R18" s="52"/>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5">
        <f aca="true" t="shared" si="1" ref="BA16:BA23">total_amount_ba($B$2,$D$2,D18,F18,J18,K18,M18)</f>
        <v>3228.92</v>
      </c>
      <c r="BB18" s="54">
        <f aca="true" t="shared" si="2" ref="BB16:BB23">BA18+SUM(N18:AZ18)</f>
        <v>3228.92</v>
      </c>
      <c r="BC18" s="59" t="str">
        <f aca="true" t="shared" si="3" ref="BC16:BC23">SpellNumber(L18,BB18)</f>
        <v>INR  Three Thousand Two Hundred &amp; Twenty Eight  and Paise Ninety Two Only</v>
      </c>
      <c r="IA18" s="21">
        <v>2.02</v>
      </c>
      <c r="IB18" s="21" t="s">
        <v>87</v>
      </c>
      <c r="ID18" s="21">
        <v>0.5</v>
      </c>
      <c r="IE18" s="22" t="s">
        <v>46</v>
      </c>
      <c r="IF18" s="22"/>
      <c r="IG18" s="22"/>
      <c r="IH18" s="22"/>
      <c r="II18" s="22"/>
    </row>
    <row r="19" spans="1:243" s="21" customFormat="1" ht="29.25" customHeight="1">
      <c r="A19" s="60">
        <v>2.03</v>
      </c>
      <c r="B19" s="73" t="s">
        <v>88</v>
      </c>
      <c r="C19" s="34"/>
      <c r="D19" s="74">
        <v>4</v>
      </c>
      <c r="E19" s="75" t="s">
        <v>43</v>
      </c>
      <c r="F19" s="61">
        <v>597.68</v>
      </c>
      <c r="G19" s="46"/>
      <c r="H19" s="40"/>
      <c r="I19" s="41" t="s">
        <v>33</v>
      </c>
      <c r="J19" s="42">
        <f t="shared" si="0"/>
        <v>1</v>
      </c>
      <c r="K19" s="40" t="s">
        <v>34</v>
      </c>
      <c r="L19" s="40" t="s">
        <v>4</v>
      </c>
      <c r="M19" s="43"/>
      <c r="N19" s="52"/>
      <c r="O19" s="52"/>
      <c r="P19" s="53"/>
      <c r="Q19" s="52"/>
      <c r="R19" s="52"/>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5">
        <f t="shared" si="1"/>
        <v>2390.72</v>
      </c>
      <c r="BB19" s="54">
        <f t="shared" si="2"/>
        <v>2390.72</v>
      </c>
      <c r="BC19" s="59" t="str">
        <f t="shared" si="3"/>
        <v>INR  Two Thousand Three Hundred &amp; Ninety  and Paise Seventy Two Only</v>
      </c>
      <c r="IA19" s="21">
        <v>2.03</v>
      </c>
      <c r="IB19" s="21" t="s">
        <v>88</v>
      </c>
      <c r="ID19" s="21">
        <v>4</v>
      </c>
      <c r="IE19" s="22" t="s">
        <v>43</v>
      </c>
      <c r="IF19" s="22"/>
      <c r="IG19" s="22"/>
      <c r="IH19" s="22"/>
      <c r="II19" s="22"/>
    </row>
    <row r="20" spans="1:243" s="21" customFormat="1" ht="33" customHeight="1">
      <c r="A20" s="60">
        <v>3</v>
      </c>
      <c r="B20" s="73" t="s">
        <v>89</v>
      </c>
      <c r="C20" s="34"/>
      <c r="D20" s="68"/>
      <c r="E20" s="68"/>
      <c r="F20" s="68"/>
      <c r="G20" s="68"/>
      <c r="H20" s="68"/>
      <c r="I20" s="68"/>
      <c r="J20" s="68"/>
      <c r="K20" s="68"/>
      <c r="L20" s="68"/>
      <c r="M20" s="68"/>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IA20" s="21">
        <v>3</v>
      </c>
      <c r="IB20" s="21" t="s">
        <v>89</v>
      </c>
      <c r="IE20" s="22"/>
      <c r="IF20" s="22"/>
      <c r="IG20" s="22"/>
      <c r="IH20" s="22"/>
      <c r="II20" s="22"/>
    </row>
    <row r="21" spans="1:243" s="21" customFormat="1" ht="34.5" customHeight="1">
      <c r="A21" s="60">
        <v>3.01</v>
      </c>
      <c r="B21" s="73" t="s">
        <v>90</v>
      </c>
      <c r="C21" s="34"/>
      <c r="D21" s="74">
        <v>0.25</v>
      </c>
      <c r="E21" s="75" t="s">
        <v>46</v>
      </c>
      <c r="F21" s="61">
        <v>9398.77</v>
      </c>
      <c r="G21" s="46"/>
      <c r="H21" s="40"/>
      <c r="I21" s="41" t="s">
        <v>33</v>
      </c>
      <c r="J21" s="42">
        <f t="shared" si="0"/>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 t="shared" si="1"/>
        <v>2349.69</v>
      </c>
      <c r="BB21" s="54">
        <f t="shared" si="2"/>
        <v>2349.69</v>
      </c>
      <c r="BC21" s="59" t="str">
        <f t="shared" si="3"/>
        <v>INR  Two Thousand Three Hundred &amp; Forty Nine  and Paise Sixty Nine Only</v>
      </c>
      <c r="IA21" s="21">
        <v>3.01</v>
      </c>
      <c r="IB21" s="21" t="s">
        <v>90</v>
      </c>
      <c r="ID21" s="21">
        <v>0.25</v>
      </c>
      <c r="IE21" s="22" t="s">
        <v>46</v>
      </c>
      <c r="IF21" s="22"/>
      <c r="IG21" s="22"/>
      <c r="IH21" s="22"/>
      <c r="II21" s="22"/>
    </row>
    <row r="22" spans="1:243" s="21" customFormat="1" ht="18" customHeight="1">
      <c r="A22" s="60">
        <v>3.02</v>
      </c>
      <c r="B22" s="73" t="s">
        <v>91</v>
      </c>
      <c r="C22" s="34"/>
      <c r="D22" s="68"/>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IA22" s="21">
        <v>3.02</v>
      </c>
      <c r="IB22" s="21" t="s">
        <v>91</v>
      </c>
      <c r="IE22" s="22"/>
      <c r="IF22" s="22"/>
      <c r="IG22" s="22"/>
      <c r="IH22" s="22"/>
      <c r="II22" s="22"/>
    </row>
    <row r="23" spans="1:243" s="21" customFormat="1" ht="30.75" customHeight="1">
      <c r="A23" s="60">
        <v>3.03</v>
      </c>
      <c r="B23" s="73" t="s">
        <v>92</v>
      </c>
      <c r="C23" s="34"/>
      <c r="D23" s="74">
        <v>3.5</v>
      </c>
      <c r="E23" s="75" t="s">
        <v>43</v>
      </c>
      <c r="F23" s="61">
        <v>672.12</v>
      </c>
      <c r="G23" s="46"/>
      <c r="H23" s="40"/>
      <c r="I23" s="41" t="s">
        <v>33</v>
      </c>
      <c r="J23" s="42">
        <f t="shared" si="0"/>
        <v>1</v>
      </c>
      <c r="K23" s="40" t="s">
        <v>34</v>
      </c>
      <c r="L23" s="40" t="s">
        <v>4</v>
      </c>
      <c r="M23" s="43"/>
      <c r="N23" s="52"/>
      <c r="O23" s="52"/>
      <c r="P23" s="53"/>
      <c r="Q23" s="52"/>
      <c r="R23" s="52"/>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5">
        <f t="shared" si="1"/>
        <v>2352.42</v>
      </c>
      <c r="BB23" s="54">
        <f t="shared" si="2"/>
        <v>2352.42</v>
      </c>
      <c r="BC23" s="59" t="str">
        <f t="shared" si="3"/>
        <v>INR  Two Thousand Three Hundred &amp; Fifty Two  and Paise Forty Two Only</v>
      </c>
      <c r="IA23" s="21">
        <v>3.03</v>
      </c>
      <c r="IB23" s="21" t="s">
        <v>92</v>
      </c>
      <c r="ID23" s="21">
        <v>3.5</v>
      </c>
      <c r="IE23" s="22" t="s">
        <v>43</v>
      </c>
      <c r="IF23" s="22"/>
      <c r="IG23" s="22"/>
      <c r="IH23" s="22"/>
      <c r="II23" s="22"/>
    </row>
    <row r="24" spans="1:243" s="21" customFormat="1" ht="18" customHeight="1">
      <c r="A24" s="60">
        <v>3.04</v>
      </c>
      <c r="B24" s="73" t="s">
        <v>93</v>
      </c>
      <c r="C24" s="34"/>
      <c r="D24" s="68"/>
      <c r="E24" s="68"/>
      <c r="F24" s="68"/>
      <c r="G24" s="68"/>
      <c r="H24" s="68"/>
      <c r="I24" s="68"/>
      <c r="J24" s="68"/>
      <c r="K24" s="68"/>
      <c r="L24" s="68"/>
      <c r="M24" s="68"/>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IA24" s="21">
        <v>3.04</v>
      </c>
      <c r="IB24" s="21" t="s">
        <v>93</v>
      </c>
      <c r="IE24" s="22"/>
      <c r="IF24" s="22"/>
      <c r="IG24" s="22"/>
      <c r="IH24" s="22"/>
      <c r="II24" s="22"/>
    </row>
    <row r="25" spans="1:243" s="21" customFormat="1" ht="31.5" customHeight="1">
      <c r="A25" s="60">
        <v>3.05</v>
      </c>
      <c r="B25" s="73" t="s">
        <v>58</v>
      </c>
      <c r="C25" s="34"/>
      <c r="D25" s="74">
        <v>5</v>
      </c>
      <c r="E25" s="75" t="s">
        <v>44</v>
      </c>
      <c r="F25" s="61">
        <v>159.49</v>
      </c>
      <c r="G25" s="46"/>
      <c r="H25" s="40"/>
      <c r="I25" s="41" t="s">
        <v>33</v>
      </c>
      <c r="J25" s="42">
        <f>IF(I25="Less(-)",-1,1)</f>
        <v>1</v>
      </c>
      <c r="K25" s="40" t="s">
        <v>34</v>
      </c>
      <c r="L25" s="40" t="s">
        <v>4</v>
      </c>
      <c r="M25" s="43"/>
      <c r="N25" s="52"/>
      <c r="O25" s="52"/>
      <c r="P25" s="53"/>
      <c r="Q25" s="52"/>
      <c r="R25" s="52"/>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5">
        <f>total_amount_ba($B$2,$D$2,D25,F25,J25,K25,M25)</f>
        <v>797.45</v>
      </c>
      <c r="BB25" s="54">
        <f>BA25+SUM(N25:AZ25)</f>
        <v>797.45</v>
      </c>
      <c r="BC25" s="59" t="str">
        <f>SpellNumber(L25,BB25)</f>
        <v>INR  Seven Hundred &amp; Ninety Seven  and Paise Forty Five Only</v>
      </c>
      <c r="IA25" s="21">
        <v>3.05</v>
      </c>
      <c r="IB25" s="21" t="s">
        <v>58</v>
      </c>
      <c r="ID25" s="21">
        <v>5</v>
      </c>
      <c r="IE25" s="22" t="s">
        <v>44</v>
      </c>
      <c r="IF25" s="22"/>
      <c r="IG25" s="22"/>
      <c r="IH25" s="22"/>
      <c r="II25" s="22"/>
    </row>
    <row r="26" spans="1:243" s="21" customFormat="1" ht="31.5" customHeight="1">
      <c r="A26" s="60">
        <v>3.06</v>
      </c>
      <c r="B26" s="73" t="s">
        <v>94</v>
      </c>
      <c r="C26" s="34"/>
      <c r="D26" s="68"/>
      <c r="E26" s="68"/>
      <c r="F26" s="68"/>
      <c r="G26" s="68"/>
      <c r="H26" s="68"/>
      <c r="I26" s="68"/>
      <c r="J26" s="68"/>
      <c r="K26" s="68"/>
      <c r="L26" s="68"/>
      <c r="M26" s="68"/>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IA26" s="21">
        <v>3.06</v>
      </c>
      <c r="IB26" s="21" t="s">
        <v>94</v>
      </c>
      <c r="IE26" s="22"/>
      <c r="IF26" s="22"/>
      <c r="IG26" s="22"/>
      <c r="IH26" s="22"/>
      <c r="II26" s="22"/>
    </row>
    <row r="27" spans="1:243" s="21" customFormat="1" ht="31.5" customHeight="1">
      <c r="A27" s="60">
        <v>3.07</v>
      </c>
      <c r="B27" s="73" t="s">
        <v>52</v>
      </c>
      <c r="C27" s="34"/>
      <c r="D27" s="74">
        <v>20</v>
      </c>
      <c r="E27" s="75" t="s">
        <v>57</v>
      </c>
      <c r="F27" s="61">
        <v>78.61</v>
      </c>
      <c r="G27" s="46"/>
      <c r="H27" s="40"/>
      <c r="I27" s="41" t="s">
        <v>33</v>
      </c>
      <c r="J27" s="42">
        <f>IF(I27="Less(-)",-1,1)</f>
        <v>1</v>
      </c>
      <c r="K27" s="40" t="s">
        <v>34</v>
      </c>
      <c r="L27" s="40" t="s">
        <v>4</v>
      </c>
      <c r="M27" s="43"/>
      <c r="N27" s="52"/>
      <c r="O27" s="52"/>
      <c r="P27" s="53"/>
      <c r="Q27" s="52"/>
      <c r="R27" s="52"/>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5">
        <f>total_amount_ba($B$2,$D$2,D27,F27,J27,K27,M27)</f>
        <v>1572.2</v>
      </c>
      <c r="BB27" s="54">
        <f>BA27+SUM(N27:AZ27)</f>
        <v>1572.2</v>
      </c>
      <c r="BC27" s="59" t="str">
        <f>SpellNumber(L27,BB27)</f>
        <v>INR  One Thousand Five Hundred &amp; Seventy Two  and Paise Twenty Only</v>
      </c>
      <c r="IA27" s="21">
        <v>3.07</v>
      </c>
      <c r="IB27" s="21" t="s">
        <v>52</v>
      </c>
      <c r="ID27" s="21">
        <v>20</v>
      </c>
      <c r="IE27" s="22" t="s">
        <v>57</v>
      </c>
      <c r="IF27" s="22"/>
      <c r="IG27" s="22"/>
      <c r="IH27" s="22"/>
      <c r="II27" s="22"/>
    </row>
    <row r="28" spans="1:243" s="21" customFormat="1" ht="18.75" customHeight="1">
      <c r="A28" s="60">
        <v>4</v>
      </c>
      <c r="B28" s="73" t="s">
        <v>95</v>
      </c>
      <c r="C28" s="34"/>
      <c r="D28" s="68"/>
      <c r="E28" s="68"/>
      <c r="F28" s="68"/>
      <c r="G28" s="68"/>
      <c r="H28" s="68"/>
      <c r="I28" s="68"/>
      <c r="J28" s="68"/>
      <c r="K28" s="68"/>
      <c r="L28" s="68"/>
      <c r="M28" s="68"/>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IA28" s="21">
        <v>4</v>
      </c>
      <c r="IB28" s="21" t="s">
        <v>95</v>
      </c>
      <c r="IE28" s="22"/>
      <c r="IF28" s="22"/>
      <c r="IG28" s="22"/>
      <c r="IH28" s="22"/>
      <c r="II28" s="22"/>
    </row>
    <row r="29" spans="1:243" s="21" customFormat="1" ht="31.5" customHeight="1">
      <c r="A29" s="62">
        <v>4.01</v>
      </c>
      <c r="B29" s="73" t="s">
        <v>96</v>
      </c>
      <c r="C29" s="34"/>
      <c r="D29" s="68"/>
      <c r="E29" s="68"/>
      <c r="F29" s="68"/>
      <c r="G29" s="68"/>
      <c r="H29" s="68"/>
      <c r="I29" s="68"/>
      <c r="J29" s="68"/>
      <c r="K29" s="68"/>
      <c r="L29" s="68"/>
      <c r="M29" s="68"/>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IA29" s="21">
        <v>4.01</v>
      </c>
      <c r="IB29" s="21" t="s">
        <v>96</v>
      </c>
      <c r="IE29" s="22"/>
      <c r="IF29" s="22"/>
      <c r="IG29" s="22"/>
      <c r="IH29" s="22"/>
      <c r="II29" s="22"/>
    </row>
    <row r="30" spans="1:243" s="21" customFormat="1" ht="31.5" customHeight="1">
      <c r="A30" s="60">
        <v>4.02</v>
      </c>
      <c r="B30" s="73" t="s">
        <v>59</v>
      </c>
      <c r="C30" s="34"/>
      <c r="D30" s="74">
        <v>0.1</v>
      </c>
      <c r="E30" s="75" t="s">
        <v>46</v>
      </c>
      <c r="F30" s="61">
        <v>7267.3</v>
      </c>
      <c r="G30" s="46"/>
      <c r="H30" s="40"/>
      <c r="I30" s="41" t="s">
        <v>33</v>
      </c>
      <c r="J30" s="42">
        <f>IF(I30="Less(-)",-1,1)</f>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total_amount_ba($B$2,$D$2,D30,F30,J30,K30,M30)</f>
        <v>726.73</v>
      </c>
      <c r="BB30" s="54">
        <f>BA30+SUM(N30:AZ30)</f>
        <v>726.73</v>
      </c>
      <c r="BC30" s="59" t="str">
        <f>SpellNumber(L30,BB30)</f>
        <v>INR  Seven Hundred &amp; Twenty Six  and Paise Seventy Three Only</v>
      </c>
      <c r="IA30" s="21">
        <v>4.02</v>
      </c>
      <c r="IB30" s="21" t="s">
        <v>59</v>
      </c>
      <c r="ID30" s="21">
        <v>0.1</v>
      </c>
      <c r="IE30" s="22" t="s">
        <v>46</v>
      </c>
      <c r="IF30" s="22"/>
      <c r="IG30" s="22"/>
      <c r="IH30" s="22"/>
      <c r="II30" s="22"/>
    </row>
    <row r="31" spans="1:243" s="21" customFormat="1" ht="31.5" customHeight="1">
      <c r="A31" s="60">
        <v>4.03</v>
      </c>
      <c r="B31" s="73" t="s">
        <v>97</v>
      </c>
      <c r="C31" s="34"/>
      <c r="D31" s="68"/>
      <c r="E31" s="68"/>
      <c r="F31" s="68"/>
      <c r="G31" s="68"/>
      <c r="H31" s="68"/>
      <c r="I31" s="68"/>
      <c r="J31" s="68"/>
      <c r="K31" s="68"/>
      <c r="L31" s="68"/>
      <c r="M31" s="68"/>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IA31" s="21">
        <v>4.03</v>
      </c>
      <c r="IB31" s="21" t="s">
        <v>97</v>
      </c>
      <c r="IE31" s="22"/>
      <c r="IF31" s="22"/>
      <c r="IG31" s="22"/>
      <c r="IH31" s="22"/>
      <c r="II31" s="22"/>
    </row>
    <row r="32" spans="1:243" s="21" customFormat="1" ht="31.5" customHeight="1">
      <c r="A32" s="60">
        <v>4.04</v>
      </c>
      <c r="B32" s="73" t="s">
        <v>53</v>
      </c>
      <c r="C32" s="34"/>
      <c r="D32" s="74">
        <v>1</v>
      </c>
      <c r="E32" s="75" t="s">
        <v>43</v>
      </c>
      <c r="F32" s="61">
        <v>892.63</v>
      </c>
      <c r="G32" s="46"/>
      <c r="H32" s="40"/>
      <c r="I32" s="41" t="s">
        <v>33</v>
      </c>
      <c r="J32" s="42">
        <f>IF(I32="Less(-)",-1,1)</f>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total_amount_ba($B$2,$D$2,D32,F32,J32,K32,M32)</f>
        <v>892.63</v>
      </c>
      <c r="BB32" s="54">
        <f>BA32+SUM(N32:AZ32)</f>
        <v>892.63</v>
      </c>
      <c r="BC32" s="59" t="str">
        <f>SpellNumber(L32,BB32)</f>
        <v>INR  Eight Hundred &amp; Ninety Two  and Paise Sixty Three Only</v>
      </c>
      <c r="IA32" s="21">
        <v>4.04</v>
      </c>
      <c r="IB32" s="21" t="s">
        <v>53</v>
      </c>
      <c r="ID32" s="21">
        <v>1</v>
      </c>
      <c r="IE32" s="22" t="s">
        <v>43</v>
      </c>
      <c r="IF32" s="22"/>
      <c r="IG32" s="22"/>
      <c r="IH32" s="22"/>
      <c r="II32" s="22"/>
    </row>
    <row r="33" spans="1:243" s="21" customFormat="1" ht="22.5" customHeight="1">
      <c r="A33" s="60">
        <v>5</v>
      </c>
      <c r="B33" s="73" t="s">
        <v>98</v>
      </c>
      <c r="C33" s="34"/>
      <c r="D33" s="68"/>
      <c r="E33" s="68"/>
      <c r="F33" s="68"/>
      <c r="G33" s="68"/>
      <c r="H33" s="68"/>
      <c r="I33" s="68"/>
      <c r="J33" s="68"/>
      <c r="K33" s="68"/>
      <c r="L33" s="68"/>
      <c r="M33" s="68"/>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IA33" s="21">
        <v>5</v>
      </c>
      <c r="IB33" s="21" t="s">
        <v>98</v>
      </c>
      <c r="IE33" s="22"/>
      <c r="IF33" s="22"/>
      <c r="IG33" s="22"/>
      <c r="IH33" s="22"/>
      <c r="II33" s="22"/>
    </row>
    <row r="34" spans="1:243" s="21" customFormat="1" ht="31.5" customHeight="1">
      <c r="A34" s="60">
        <v>5.01</v>
      </c>
      <c r="B34" s="73" t="s">
        <v>99</v>
      </c>
      <c r="C34" s="34"/>
      <c r="D34" s="68"/>
      <c r="E34" s="68"/>
      <c r="F34" s="68"/>
      <c r="G34" s="68"/>
      <c r="H34" s="68"/>
      <c r="I34" s="68"/>
      <c r="J34" s="68"/>
      <c r="K34" s="68"/>
      <c r="L34" s="68"/>
      <c r="M34" s="68"/>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IA34" s="21">
        <v>5.01</v>
      </c>
      <c r="IB34" s="21" t="s">
        <v>99</v>
      </c>
      <c r="IE34" s="22"/>
      <c r="IF34" s="22"/>
      <c r="IG34" s="22"/>
      <c r="IH34" s="22"/>
      <c r="II34" s="22"/>
    </row>
    <row r="35" spans="1:243" s="21" customFormat="1" ht="31.5" customHeight="1">
      <c r="A35" s="60">
        <v>5.02</v>
      </c>
      <c r="B35" s="73" t="s">
        <v>100</v>
      </c>
      <c r="C35" s="34"/>
      <c r="D35" s="68"/>
      <c r="E35" s="68"/>
      <c r="F35" s="68"/>
      <c r="G35" s="68"/>
      <c r="H35" s="68"/>
      <c r="I35" s="68"/>
      <c r="J35" s="68"/>
      <c r="K35" s="68"/>
      <c r="L35" s="68"/>
      <c r="M35" s="68"/>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IA35" s="21">
        <v>5.02</v>
      </c>
      <c r="IB35" s="21" t="s">
        <v>100</v>
      </c>
      <c r="IE35" s="22"/>
      <c r="IF35" s="22"/>
      <c r="IG35" s="22"/>
      <c r="IH35" s="22"/>
      <c r="II35" s="22"/>
    </row>
    <row r="36" spans="1:243" s="21" customFormat="1" ht="28.5">
      <c r="A36" s="60">
        <v>5.03</v>
      </c>
      <c r="B36" s="73" t="s">
        <v>101</v>
      </c>
      <c r="C36" s="34"/>
      <c r="D36" s="74">
        <v>3.5</v>
      </c>
      <c r="E36" s="75" t="s">
        <v>43</v>
      </c>
      <c r="F36" s="61">
        <v>2314.29</v>
      </c>
      <c r="G36" s="46"/>
      <c r="H36" s="40"/>
      <c r="I36" s="41" t="s">
        <v>33</v>
      </c>
      <c r="J36" s="42">
        <f>IF(I36="Less(-)",-1,1)</f>
        <v>1</v>
      </c>
      <c r="K36" s="40" t="s">
        <v>34</v>
      </c>
      <c r="L36" s="40" t="s">
        <v>4</v>
      </c>
      <c r="M36" s="43"/>
      <c r="N36" s="52"/>
      <c r="O36" s="52"/>
      <c r="P36" s="53"/>
      <c r="Q36" s="52"/>
      <c r="R36" s="52"/>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5">
        <f>total_amount_ba($B$2,$D$2,D36,F36,J36,K36,M36)</f>
        <v>8100.02</v>
      </c>
      <c r="BB36" s="54">
        <f>BA36+SUM(N36:AZ36)</f>
        <v>8100.02</v>
      </c>
      <c r="BC36" s="59" t="str">
        <f>SpellNumber(L36,BB36)</f>
        <v>INR  Eight Thousand One Hundred    and Paise Two Only</v>
      </c>
      <c r="IA36" s="21">
        <v>5.03</v>
      </c>
      <c r="IB36" s="21" t="s">
        <v>101</v>
      </c>
      <c r="ID36" s="21">
        <v>3.5</v>
      </c>
      <c r="IE36" s="22" t="s">
        <v>43</v>
      </c>
      <c r="IF36" s="22"/>
      <c r="IG36" s="22"/>
      <c r="IH36" s="22"/>
      <c r="II36" s="22"/>
    </row>
    <row r="37" spans="1:243" s="21" customFormat="1" ht="31.5" customHeight="1">
      <c r="A37" s="60">
        <v>5.04</v>
      </c>
      <c r="B37" s="73" t="s">
        <v>102</v>
      </c>
      <c r="C37" s="34"/>
      <c r="D37" s="68"/>
      <c r="E37" s="68"/>
      <c r="F37" s="68"/>
      <c r="G37" s="68"/>
      <c r="H37" s="68"/>
      <c r="I37" s="68"/>
      <c r="J37" s="68"/>
      <c r="K37" s="68"/>
      <c r="L37" s="68"/>
      <c r="M37" s="68"/>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IA37" s="21">
        <v>5.04</v>
      </c>
      <c r="IB37" s="21" t="s">
        <v>102</v>
      </c>
      <c r="IE37" s="22"/>
      <c r="IF37" s="22"/>
      <c r="IG37" s="22"/>
      <c r="IH37" s="22"/>
      <c r="II37" s="22"/>
    </row>
    <row r="38" spans="1:243" s="21" customFormat="1" ht="31.5" customHeight="1">
      <c r="A38" s="60">
        <v>5.05</v>
      </c>
      <c r="B38" s="73" t="s">
        <v>103</v>
      </c>
      <c r="C38" s="34"/>
      <c r="D38" s="74">
        <v>5</v>
      </c>
      <c r="E38" s="75" t="s">
        <v>44</v>
      </c>
      <c r="F38" s="61">
        <v>214.73</v>
      </c>
      <c r="G38" s="46"/>
      <c r="H38" s="40"/>
      <c r="I38" s="41" t="s">
        <v>33</v>
      </c>
      <c r="J38" s="42">
        <f>IF(I38="Less(-)",-1,1)</f>
        <v>1</v>
      </c>
      <c r="K38" s="40" t="s">
        <v>34</v>
      </c>
      <c r="L38" s="40" t="s">
        <v>4</v>
      </c>
      <c r="M38" s="43"/>
      <c r="N38" s="52"/>
      <c r="O38" s="52"/>
      <c r="P38" s="53"/>
      <c r="Q38" s="52"/>
      <c r="R38" s="52"/>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5">
        <f>total_amount_ba($B$2,$D$2,D38,F38,J38,K38,M38)</f>
        <v>1073.65</v>
      </c>
      <c r="BB38" s="54">
        <f>BA38+SUM(N38:AZ38)</f>
        <v>1073.65</v>
      </c>
      <c r="BC38" s="59" t="str">
        <f>SpellNumber(L38,BB38)</f>
        <v>INR  One Thousand  &amp;Seventy Three  and Paise Sixty Five Only</v>
      </c>
      <c r="IA38" s="21">
        <v>5.05</v>
      </c>
      <c r="IB38" s="21" t="s">
        <v>103</v>
      </c>
      <c r="ID38" s="21">
        <v>5</v>
      </c>
      <c r="IE38" s="22" t="s">
        <v>44</v>
      </c>
      <c r="IF38" s="22"/>
      <c r="IG38" s="22"/>
      <c r="IH38" s="22"/>
      <c r="II38" s="22"/>
    </row>
    <row r="39" spans="1:243" s="21" customFormat="1" ht="31.5" customHeight="1">
      <c r="A39" s="60">
        <v>5.06</v>
      </c>
      <c r="B39" s="73" t="s">
        <v>60</v>
      </c>
      <c r="C39" s="34"/>
      <c r="D39" s="74">
        <v>11</v>
      </c>
      <c r="E39" s="75" t="s">
        <v>43</v>
      </c>
      <c r="F39" s="61">
        <v>932.44</v>
      </c>
      <c r="G39" s="46"/>
      <c r="H39" s="40"/>
      <c r="I39" s="41" t="s">
        <v>33</v>
      </c>
      <c r="J39" s="42">
        <f>IF(I39="Less(-)",-1,1)</f>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total_amount_ba($B$2,$D$2,D39,F39,J39,K39,M39)</f>
        <v>10256.84</v>
      </c>
      <c r="BB39" s="54">
        <f>BA39+SUM(N39:AZ39)</f>
        <v>10256.84</v>
      </c>
      <c r="BC39" s="59" t="str">
        <f>SpellNumber(L39,BB39)</f>
        <v>INR  Ten Thousand Two Hundred &amp; Fifty Six  and Paise Eighty Four Only</v>
      </c>
      <c r="IA39" s="21">
        <v>5.06</v>
      </c>
      <c r="IB39" s="21" t="s">
        <v>60</v>
      </c>
      <c r="ID39" s="21">
        <v>11</v>
      </c>
      <c r="IE39" s="22" t="s">
        <v>43</v>
      </c>
      <c r="IF39" s="22"/>
      <c r="IG39" s="22"/>
      <c r="IH39" s="22"/>
      <c r="II39" s="22"/>
    </row>
    <row r="40" spans="1:243" s="21" customFormat="1" ht="31.5" customHeight="1">
      <c r="A40" s="62">
        <v>6</v>
      </c>
      <c r="B40" s="73" t="s">
        <v>104</v>
      </c>
      <c r="C40" s="34"/>
      <c r="D40" s="68"/>
      <c r="E40" s="68"/>
      <c r="F40" s="68"/>
      <c r="G40" s="68"/>
      <c r="H40" s="68"/>
      <c r="I40" s="68"/>
      <c r="J40" s="68"/>
      <c r="K40" s="68"/>
      <c r="L40" s="68"/>
      <c r="M40" s="68"/>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IA40" s="21">
        <v>6</v>
      </c>
      <c r="IB40" s="21" t="s">
        <v>104</v>
      </c>
      <c r="IE40" s="22"/>
      <c r="IF40" s="22"/>
      <c r="IG40" s="22"/>
      <c r="IH40" s="22"/>
      <c r="II40" s="22"/>
    </row>
    <row r="41" spans="1:243" s="21" customFormat="1" ht="31.5" customHeight="1">
      <c r="A41" s="60">
        <v>6.01</v>
      </c>
      <c r="B41" s="73" t="s">
        <v>105</v>
      </c>
      <c r="C41" s="34"/>
      <c r="D41" s="68"/>
      <c r="E41" s="68"/>
      <c r="F41" s="68"/>
      <c r="G41" s="68"/>
      <c r="H41" s="68"/>
      <c r="I41" s="68"/>
      <c r="J41" s="68"/>
      <c r="K41" s="68"/>
      <c r="L41" s="68"/>
      <c r="M41" s="68"/>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IA41" s="21">
        <v>6.01</v>
      </c>
      <c r="IB41" s="21" t="s">
        <v>105</v>
      </c>
      <c r="IE41" s="22"/>
      <c r="IF41" s="22"/>
      <c r="IG41" s="22"/>
      <c r="IH41" s="22"/>
      <c r="II41" s="22"/>
    </row>
    <row r="42" spans="1:243" s="21" customFormat="1" ht="31.5" customHeight="1">
      <c r="A42" s="60">
        <v>6.02</v>
      </c>
      <c r="B42" s="73" t="s">
        <v>61</v>
      </c>
      <c r="C42" s="34"/>
      <c r="D42" s="74">
        <v>0.19</v>
      </c>
      <c r="E42" s="75" t="s">
        <v>46</v>
      </c>
      <c r="F42" s="61">
        <v>93573.74</v>
      </c>
      <c r="G42" s="46"/>
      <c r="H42" s="40"/>
      <c r="I42" s="41" t="s">
        <v>33</v>
      </c>
      <c r="J42" s="42">
        <f>IF(I42="Less(-)",-1,1)</f>
        <v>1</v>
      </c>
      <c r="K42" s="40" t="s">
        <v>34</v>
      </c>
      <c r="L42" s="40" t="s">
        <v>4</v>
      </c>
      <c r="M42" s="43"/>
      <c r="N42" s="52"/>
      <c r="O42" s="52"/>
      <c r="P42" s="53"/>
      <c r="Q42" s="52"/>
      <c r="R42" s="52"/>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5">
        <f>total_amount_ba($B$2,$D$2,D42,F42,J42,K42,M42)</f>
        <v>17779.01</v>
      </c>
      <c r="BB42" s="54">
        <f>BA42+SUM(N42:AZ42)</f>
        <v>17779.01</v>
      </c>
      <c r="BC42" s="59" t="str">
        <f>SpellNumber(L42,BB42)</f>
        <v>INR  Seventeen Thousand Seven Hundred &amp; Seventy Nine  and Paise One Only</v>
      </c>
      <c r="IA42" s="21">
        <v>6.02</v>
      </c>
      <c r="IB42" s="21" t="s">
        <v>61</v>
      </c>
      <c r="ID42" s="21">
        <v>0.19</v>
      </c>
      <c r="IE42" s="22" t="s">
        <v>46</v>
      </c>
      <c r="IF42" s="22"/>
      <c r="IG42" s="22"/>
      <c r="IH42" s="22"/>
      <c r="II42" s="22"/>
    </row>
    <row r="43" spans="1:243" s="21" customFormat="1" ht="31.5" customHeight="1">
      <c r="A43" s="62">
        <v>6.03</v>
      </c>
      <c r="B43" s="73" t="s">
        <v>106</v>
      </c>
      <c r="C43" s="34"/>
      <c r="D43" s="68"/>
      <c r="E43" s="68"/>
      <c r="F43" s="68"/>
      <c r="G43" s="68"/>
      <c r="H43" s="68"/>
      <c r="I43" s="68"/>
      <c r="J43" s="68"/>
      <c r="K43" s="68"/>
      <c r="L43" s="68"/>
      <c r="M43" s="68"/>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IA43" s="21">
        <v>6.03</v>
      </c>
      <c r="IB43" s="21" t="s">
        <v>106</v>
      </c>
      <c r="IE43" s="22"/>
      <c r="IF43" s="22"/>
      <c r="IG43" s="22"/>
      <c r="IH43" s="22"/>
      <c r="II43" s="22"/>
    </row>
    <row r="44" spans="1:243" s="21" customFormat="1" ht="16.5" customHeight="1">
      <c r="A44" s="60">
        <v>6.04</v>
      </c>
      <c r="B44" s="73" t="s">
        <v>62</v>
      </c>
      <c r="C44" s="34"/>
      <c r="D44" s="68"/>
      <c r="E44" s="68"/>
      <c r="F44" s="68"/>
      <c r="G44" s="68"/>
      <c r="H44" s="68"/>
      <c r="I44" s="68"/>
      <c r="J44" s="68"/>
      <c r="K44" s="68"/>
      <c r="L44" s="68"/>
      <c r="M44" s="68"/>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IA44" s="21">
        <v>6.04</v>
      </c>
      <c r="IB44" s="21" t="s">
        <v>62</v>
      </c>
      <c r="IE44" s="22"/>
      <c r="IF44" s="22"/>
      <c r="IG44" s="22"/>
      <c r="IH44" s="22"/>
      <c r="II44" s="22"/>
    </row>
    <row r="45" spans="1:243" s="21" customFormat="1" ht="31.5" customHeight="1">
      <c r="A45" s="60">
        <v>6.05</v>
      </c>
      <c r="B45" s="73" t="s">
        <v>63</v>
      </c>
      <c r="C45" s="34"/>
      <c r="D45" s="74">
        <v>0.5</v>
      </c>
      <c r="E45" s="75" t="s">
        <v>43</v>
      </c>
      <c r="F45" s="61">
        <v>3909.16</v>
      </c>
      <c r="G45" s="46"/>
      <c r="H45" s="40"/>
      <c r="I45" s="41" t="s">
        <v>33</v>
      </c>
      <c r="J45" s="42">
        <f>IF(I45="Less(-)",-1,1)</f>
        <v>1</v>
      </c>
      <c r="K45" s="40" t="s">
        <v>34</v>
      </c>
      <c r="L45" s="40" t="s">
        <v>4</v>
      </c>
      <c r="M45" s="43"/>
      <c r="N45" s="52"/>
      <c r="O45" s="52"/>
      <c r="P45" s="53"/>
      <c r="Q45" s="52"/>
      <c r="R45" s="52"/>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5">
        <f>total_amount_ba($B$2,$D$2,D45,F45,J45,K45,M45)</f>
        <v>1954.58</v>
      </c>
      <c r="BB45" s="54">
        <f>BA45+SUM(N45:AZ45)</f>
        <v>1954.58</v>
      </c>
      <c r="BC45" s="59" t="str">
        <f>SpellNumber(L45,BB45)</f>
        <v>INR  One Thousand Nine Hundred &amp; Fifty Four  and Paise Fifty Eight Only</v>
      </c>
      <c r="IA45" s="21">
        <v>6.05</v>
      </c>
      <c r="IB45" s="21" t="s">
        <v>63</v>
      </c>
      <c r="ID45" s="21">
        <v>0.5</v>
      </c>
      <c r="IE45" s="22" t="s">
        <v>43</v>
      </c>
      <c r="IF45" s="22"/>
      <c r="IG45" s="22"/>
      <c r="IH45" s="22"/>
      <c r="II45" s="22"/>
    </row>
    <row r="46" spans="1:243" s="21" customFormat="1" ht="31.5" customHeight="1">
      <c r="A46" s="60">
        <v>6.06</v>
      </c>
      <c r="B46" s="73" t="s">
        <v>107</v>
      </c>
      <c r="C46" s="34"/>
      <c r="D46" s="68"/>
      <c r="E46" s="68"/>
      <c r="F46" s="68"/>
      <c r="G46" s="68"/>
      <c r="H46" s="68"/>
      <c r="I46" s="68"/>
      <c r="J46" s="68"/>
      <c r="K46" s="68"/>
      <c r="L46" s="68"/>
      <c r="M46" s="68"/>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IA46" s="21">
        <v>6.06</v>
      </c>
      <c r="IB46" s="21" t="s">
        <v>107</v>
      </c>
      <c r="IE46" s="22"/>
      <c r="IF46" s="22"/>
      <c r="IG46" s="22"/>
      <c r="IH46" s="22"/>
      <c r="II46" s="22"/>
    </row>
    <row r="47" spans="1:243" s="21" customFormat="1" ht="30" customHeight="1">
      <c r="A47" s="60">
        <v>6.07</v>
      </c>
      <c r="B47" s="73" t="s">
        <v>64</v>
      </c>
      <c r="C47" s="34"/>
      <c r="D47" s="74">
        <v>10</v>
      </c>
      <c r="E47" s="75" t="s">
        <v>57</v>
      </c>
      <c r="F47" s="61">
        <v>173.35</v>
      </c>
      <c r="G47" s="46"/>
      <c r="H47" s="40"/>
      <c r="I47" s="41" t="s">
        <v>33</v>
      </c>
      <c r="J47" s="42">
        <f>IF(I47="Less(-)",-1,1)</f>
        <v>1</v>
      </c>
      <c r="K47" s="40" t="s">
        <v>34</v>
      </c>
      <c r="L47" s="40" t="s">
        <v>4</v>
      </c>
      <c r="M47" s="43"/>
      <c r="N47" s="52"/>
      <c r="O47" s="52"/>
      <c r="P47" s="53"/>
      <c r="Q47" s="52"/>
      <c r="R47" s="52"/>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5">
        <f>total_amount_ba($B$2,$D$2,D47,F47,J47,K47,M47)</f>
        <v>1733.5</v>
      </c>
      <c r="BB47" s="54">
        <f>BA47+SUM(N47:AZ47)</f>
        <v>1733.5</v>
      </c>
      <c r="BC47" s="59" t="str">
        <f>SpellNumber(L47,BB47)</f>
        <v>INR  One Thousand Seven Hundred &amp; Thirty Three  and Paise Fifty Only</v>
      </c>
      <c r="IA47" s="21">
        <v>6.07</v>
      </c>
      <c r="IB47" s="21" t="s">
        <v>64</v>
      </c>
      <c r="ID47" s="21">
        <v>10</v>
      </c>
      <c r="IE47" s="22" t="s">
        <v>57</v>
      </c>
      <c r="IF47" s="22"/>
      <c r="IG47" s="22"/>
      <c r="IH47" s="22"/>
      <c r="II47" s="22"/>
    </row>
    <row r="48" spans="1:243" s="21" customFormat="1" ht="47.25">
      <c r="A48" s="60">
        <v>6.08</v>
      </c>
      <c r="B48" s="73" t="s">
        <v>108</v>
      </c>
      <c r="C48" s="34"/>
      <c r="D48" s="68"/>
      <c r="E48" s="68"/>
      <c r="F48" s="68"/>
      <c r="G48" s="68"/>
      <c r="H48" s="68"/>
      <c r="I48" s="68"/>
      <c r="J48" s="68"/>
      <c r="K48" s="68"/>
      <c r="L48" s="68"/>
      <c r="M48" s="68"/>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IA48" s="21">
        <v>6.08</v>
      </c>
      <c r="IB48" s="21" t="s">
        <v>108</v>
      </c>
      <c r="IE48" s="22"/>
      <c r="IF48" s="22"/>
      <c r="IG48" s="22"/>
      <c r="IH48" s="22"/>
      <c r="II48" s="22"/>
    </row>
    <row r="49" spans="1:243" s="21" customFormat="1" ht="28.5">
      <c r="A49" s="60">
        <v>6.09</v>
      </c>
      <c r="B49" s="73" t="s">
        <v>109</v>
      </c>
      <c r="C49" s="34"/>
      <c r="D49" s="74">
        <v>2</v>
      </c>
      <c r="E49" s="75" t="s">
        <v>47</v>
      </c>
      <c r="F49" s="61">
        <v>145.46</v>
      </c>
      <c r="G49" s="46"/>
      <c r="H49" s="40"/>
      <c r="I49" s="41" t="s">
        <v>33</v>
      </c>
      <c r="J49" s="42">
        <f>IF(I49="Less(-)",-1,1)</f>
        <v>1</v>
      </c>
      <c r="K49" s="40" t="s">
        <v>34</v>
      </c>
      <c r="L49" s="40" t="s">
        <v>4</v>
      </c>
      <c r="M49" s="43"/>
      <c r="N49" s="52"/>
      <c r="O49" s="52"/>
      <c r="P49" s="53"/>
      <c r="Q49" s="52"/>
      <c r="R49" s="52"/>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5">
        <f>total_amount_ba($B$2,$D$2,D49,F49,J49,K49,M49)</f>
        <v>290.92</v>
      </c>
      <c r="BB49" s="54">
        <f>BA49+SUM(N49:AZ49)</f>
        <v>290.92</v>
      </c>
      <c r="BC49" s="59" t="str">
        <f>SpellNumber(L49,BB49)</f>
        <v>INR  Two Hundred &amp; Ninety  and Paise Ninety Two Only</v>
      </c>
      <c r="IA49" s="21">
        <v>6.09</v>
      </c>
      <c r="IB49" s="21" t="s">
        <v>109</v>
      </c>
      <c r="ID49" s="21">
        <v>2</v>
      </c>
      <c r="IE49" s="22" t="s">
        <v>47</v>
      </c>
      <c r="IF49" s="22"/>
      <c r="IG49" s="22"/>
      <c r="IH49" s="22"/>
      <c r="II49" s="22"/>
    </row>
    <row r="50" spans="1:243" s="21" customFormat="1" ht="63">
      <c r="A50" s="62">
        <v>6.1</v>
      </c>
      <c r="B50" s="73" t="s">
        <v>110</v>
      </c>
      <c r="C50" s="34"/>
      <c r="D50" s="68"/>
      <c r="E50" s="68"/>
      <c r="F50" s="68"/>
      <c r="G50" s="68"/>
      <c r="H50" s="68"/>
      <c r="I50" s="68"/>
      <c r="J50" s="68"/>
      <c r="K50" s="68"/>
      <c r="L50" s="68"/>
      <c r="M50" s="68"/>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IA50" s="21">
        <v>6.1</v>
      </c>
      <c r="IB50" s="21" t="s">
        <v>110</v>
      </c>
      <c r="IE50" s="22"/>
      <c r="IF50" s="22"/>
      <c r="IG50" s="22"/>
      <c r="IH50" s="22"/>
      <c r="II50" s="22"/>
    </row>
    <row r="51" spans="1:243" s="21" customFormat="1" ht="22.5" customHeight="1">
      <c r="A51" s="60">
        <v>6.11</v>
      </c>
      <c r="B51" s="73" t="s">
        <v>111</v>
      </c>
      <c r="C51" s="34"/>
      <c r="D51" s="74">
        <v>2</v>
      </c>
      <c r="E51" s="75" t="s">
        <v>47</v>
      </c>
      <c r="F51" s="61">
        <v>53.53</v>
      </c>
      <c r="G51" s="46"/>
      <c r="H51" s="40"/>
      <c r="I51" s="41" t="s">
        <v>33</v>
      </c>
      <c r="J51" s="42">
        <f>IF(I51="Less(-)",-1,1)</f>
        <v>1</v>
      </c>
      <c r="K51" s="40" t="s">
        <v>34</v>
      </c>
      <c r="L51" s="40" t="s">
        <v>4</v>
      </c>
      <c r="M51" s="43"/>
      <c r="N51" s="52"/>
      <c r="O51" s="52"/>
      <c r="P51" s="53"/>
      <c r="Q51" s="52"/>
      <c r="R51" s="52"/>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5">
        <f>total_amount_ba($B$2,$D$2,D51,F51,J51,K51,M51)</f>
        <v>107.06</v>
      </c>
      <c r="BB51" s="54">
        <f>BA51+SUM(N51:AZ51)</f>
        <v>107.06</v>
      </c>
      <c r="BC51" s="59" t="str">
        <f>SpellNumber(L51,BB51)</f>
        <v>INR  One Hundred &amp; Seven  and Paise Six Only</v>
      </c>
      <c r="IA51" s="21">
        <v>6.11</v>
      </c>
      <c r="IB51" s="21" t="s">
        <v>111</v>
      </c>
      <c r="ID51" s="21">
        <v>2</v>
      </c>
      <c r="IE51" s="22" t="s">
        <v>47</v>
      </c>
      <c r="IF51" s="22"/>
      <c r="IG51" s="22"/>
      <c r="IH51" s="22"/>
      <c r="II51" s="22"/>
    </row>
    <row r="52" spans="1:243" s="21" customFormat="1" ht="28.5">
      <c r="A52" s="60">
        <v>6.12</v>
      </c>
      <c r="B52" s="73" t="s">
        <v>65</v>
      </c>
      <c r="C52" s="34"/>
      <c r="D52" s="74">
        <v>2</v>
      </c>
      <c r="E52" s="75" t="s">
        <v>47</v>
      </c>
      <c r="F52" s="61">
        <v>46.51</v>
      </c>
      <c r="G52" s="46"/>
      <c r="H52" s="40"/>
      <c r="I52" s="41" t="s">
        <v>33</v>
      </c>
      <c r="J52" s="42">
        <f>IF(I52="Less(-)",-1,1)</f>
        <v>1</v>
      </c>
      <c r="K52" s="40" t="s">
        <v>34</v>
      </c>
      <c r="L52" s="40" t="s">
        <v>4</v>
      </c>
      <c r="M52" s="43"/>
      <c r="N52" s="52"/>
      <c r="O52" s="52"/>
      <c r="P52" s="53"/>
      <c r="Q52" s="52"/>
      <c r="R52" s="52"/>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5">
        <f>total_amount_ba($B$2,$D$2,D52,F52,J52,K52,M52)</f>
        <v>93.02</v>
      </c>
      <c r="BB52" s="54">
        <f>BA52+SUM(N52:AZ52)</f>
        <v>93.02</v>
      </c>
      <c r="BC52" s="59" t="str">
        <f>SpellNumber(L52,BB52)</f>
        <v>INR  Ninety Three and Paise Two Only</v>
      </c>
      <c r="IA52" s="21">
        <v>6.12</v>
      </c>
      <c r="IB52" s="21" t="s">
        <v>65</v>
      </c>
      <c r="ID52" s="21">
        <v>2</v>
      </c>
      <c r="IE52" s="22" t="s">
        <v>47</v>
      </c>
      <c r="IF52" s="22"/>
      <c r="IG52" s="22"/>
      <c r="IH52" s="22"/>
      <c r="II52" s="22"/>
    </row>
    <row r="53" spans="1:243" s="21" customFormat="1" ht="33" customHeight="1">
      <c r="A53" s="60">
        <v>6.13</v>
      </c>
      <c r="B53" s="73" t="s">
        <v>112</v>
      </c>
      <c r="C53" s="34"/>
      <c r="D53" s="68"/>
      <c r="E53" s="68"/>
      <c r="F53" s="68"/>
      <c r="G53" s="68"/>
      <c r="H53" s="68"/>
      <c r="I53" s="68"/>
      <c r="J53" s="68"/>
      <c r="K53" s="68"/>
      <c r="L53" s="68"/>
      <c r="M53" s="68"/>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IA53" s="21">
        <v>6.13</v>
      </c>
      <c r="IB53" s="21" t="s">
        <v>112</v>
      </c>
      <c r="IE53" s="22"/>
      <c r="IF53" s="22"/>
      <c r="IG53" s="22"/>
      <c r="IH53" s="22"/>
      <c r="II53" s="22"/>
    </row>
    <row r="54" spans="1:243" s="21" customFormat="1" ht="28.5">
      <c r="A54" s="60">
        <v>6.14</v>
      </c>
      <c r="B54" s="73" t="s">
        <v>113</v>
      </c>
      <c r="C54" s="34"/>
      <c r="D54" s="74">
        <v>2</v>
      </c>
      <c r="E54" s="75" t="s">
        <v>47</v>
      </c>
      <c r="F54" s="61">
        <v>30.86</v>
      </c>
      <c r="G54" s="46"/>
      <c r="H54" s="40"/>
      <c r="I54" s="41" t="s">
        <v>33</v>
      </c>
      <c r="J54" s="42">
        <f>IF(I54="Less(-)",-1,1)</f>
        <v>1</v>
      </c>
      <c r="K54" s="40" t="s">
        <v>34</v>
      </c>
      <c r="L54" s="40" t="s">
        <v>4</v>
      </c>
      <c r="M54" s="43"/>
      <c r="N54" s="52"/>
      <c r="O54" s="52"/>
      <c r="P54" s="53"/>
      <c r="Q54" s="52"/>
      <c r="R54" s="52"/>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5">
        <f>total_amount_ba($B$2,$D$2,D54,F54,J54,K54,M54)</f>
        <v>61.72</v>
      </c>
      <c r="BB54" s="54">
        <f>BA54+SUM(N54:AZ54)</f>
        <v>61.72</v>
      </c>
      <c r="BC54" s="59" t="str">
        <f>SpellNumber(L54,BB54)</f>
        <v>INR  Sixty One and Paise Seventy Two Only</v>
      </c>
      <c r="IA54" s="21">
        <v>6.14</v>
      </c>
      <c r="IB54" s="21" t="s">
        <v>113</v>
      </c>
      <c r="ID54" s="21">
        <v>2</v>
      </c>
      <c r="IE54" s="22" t="s">
        <v>47</v>
      </c>
      <c r="IF54" s="22"/>
      <c r="IG54" s="22"/>
      <c r="IH54" s="22"/>
      <c r="II54" s="22"/>
    </row>
    <row r="55" spans="1:243" s="21" customFormat="1" ht="94.5">
      <c r="A55" s="60">
        <v>6.15</v>
      </c>
      <c r="B55" s="73" t="s">
        <v>114</v>
      </c>
      <c r="C55" s="34"/>
      <c r="D55" s="68"/>
      <c r="E55" s="68"/>
      <c r="F55" s="68"/>
      <c r="G55" s="68"/>
      <c r="H55" s="68"/>
      <c r="I55" s="68"/>
      <c r="J55" s="68"/>
      <c r="K55" s="68"/>
      <c r="L55" s="68"/>
      <c r="M55" s="68"/>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IA55" s="21">
        <v>6.15</v>
      </c>
      <c r="IB55" s="21" t="s">
        <v>114</v>
      </c>
      <c r="IE55" s="22"/>
      <c r="IF55" s="22"/>
      <c r="IG55" s="22"/>
      <c r="IH55" s="22"/>
      <c r="II55" s="22"/>
    </row>
    <row r="56" spans="1:243" s="21" customFormat="1" ht="33" customHeight="1">
      <c r="A56" s="60">
        <v>6.16</v>
      </c>
      <c r="B56" s="73" t="s">
        <v>109</v>
      </c>
      <c r="C56" s="34"/>
      <c r="D56" s="74">
        <v>2</v>
      </c>
      <c r="E56" s="75" t="s">
        <v>47</v>
      </c>
      <c r="F56" s="61">
        <v>205.96</v>
      </c>
      <c r="G56" s="46"/>
      <c r="H56" s="40"/>
      <c r="I56" s="41" t="s">
        <v>33</v>
      </c>
      <c r="J56" s="42">
        <f>IF(I56="Less(-)",-1,1)</f>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total_amount_ba($B$2,$D$2,D56,F56,J56,K56,M56)</f>
        <v>411.92</v>
      </c>
      <c r="BB56" s="54">
        <f>BA56+SUM(N56:AZ56)</f>
        <v>411.92</v>
      </c>
      <c r="BC56" s="59" t="str">
        <f>SpellNumber(L56,BB56)</f>
        <v>INR  Four Hundred &amp; Eleven  and Paise Ninety Two Only</v>
      </c>
      <c r="IA56" s="21">
        <v>6.16</v>
      </c>
      <c r="IB56" s="21" t="s">
        <v>109</v>
      </c>
      <c r="ID56" s="21">
        <v>2</v>
      </c>
      <c r="IE56" s="22" t="s">
        <v>47</v>
      </c>
      <c r="IF56" s="22"/>
      <c r="IG56" s="22"/>
      <c r="IH56" s="22"/>
      <c r="II56" s="22"/>
    </row>
    <row r="57" spans="1:243" s="21" customFormat="1" ht="94.5">
      <c r="A57" s="60">
        <v>6.17</v>
      </c>
      <c r="B57" s="73" t="s">
        <v>115</v>
      </c>
      <c r="C57" s="34"/>
      <c r="D57" s="68"/>
      <c r="E57" s="68"/>
      <c r="F57" s="68"/>
      <c r="G57" s="68"/>
      <c r="H57" s="68"/>
      <c r="I57" s="68"/>
      <c r="J57" s="68"/>
      <c r="K57" s="68"/>
      <c r="L57" s="68"/>
      <c r="M57" s="68"/>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IA57" s="21">
        <v>6.17</v>
      </c>
      <c r="IB57" s="21" t="s">
        <v>115</v>
      </c>
      <c r="IE57" s="22"/>
      <c r="IF57" s="22"/>
      <c r="IG57" s="22"/>
      <c r="IH57" s="22"/>
      <c r="II57" s="22"/>
    </row>
    <row r="58" spans="1:243" s="21" customFormat="1" ht="28.5">
      <c r="A58" s="60">
        <v>6.18</v>
      </c>
      <c r="B58" s="73" t="s">
        <v>111</v>
      </c>
      <c r="C58" s="34"/>
      <c r="D58" s="74">
        <v>2</v>
      </c>
      <c r="E58" s="75" t="s">
        <v>47</v>
      </c>
      <c r="F58" s="61">
        <v>79.61</v>
      </c>
      <c r="G58" s="46"/>
      <c r="H58" s="40"/>
      <c r="I58" s="41" t="s">
        <v>33</v>
      </c>
      <c r="J58" s="42">
        <f>IF(I58="Less(-)",-1,1)</f>
        <v>1</v>
      </c>
      <c r="K58" s="40" t="s">
        <v>34</v>
      </c>
      <c r="L58" s="40" t="s">
        <v>4</v>
      </c>
      <c r="M58" s="43"/>
      <c r="N58" s="52"/>
      <c r="O58" s="52"/>
      <c r="P58" s="53"/>
      <c r="Q58" s="52"/>
      <c r="R58" s="52"/>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5">
        <f>total_amount_ba($B$2,$D$2,D58,F58,J58,K58,M58)</f>
        <v>159.22</v>
      </c>
      <c r="BB58" s="54">
        <f>BA58+SUM(N58:AZ58)</f>
        <v>159.22</v>
      </c>
      <c r="BC58" s="59" t="str">
        <f>SpellNumber(L58,BB58)</f>
        <v>INR  One Hundred &amp; Fifty Nine  and Paise Twenty Two Only</v>
      </c>
      <c r="IA58" s="21">
        <v>6.18</v>
      </c>
      <c r="IB58" s="21" t="s">
        <v>111</v>
      </c>
      <c r="ID58" s="21">
        <v>2</v>
      </c>
      <c r="IE58" s="22" t="s">
        <v>47</v>
      </c>
      <c r="IF58" s="22"/>
      <c r="IG58" s="22"/>
      <c r="IH58" s="22"/>
      <c r="II58" s="22"/>
    </row>
    <row r="59" spans="1:243" s="21" customFormat="1" ht="42.75">
      <c r="A59" s="60">
        <v>6.19</v>
      </c>
      <c r="B59" s="73" t="s">
        <v>65</v>
      </c>
      <c r="C59" s="34"/>
      <c r="D59" s="74">
        <v>30</v>
      </c>
      <c r="E59" s="75" t="s">
        <v>47</v>
      </c>
      <c r="F59" s="61">
        <v>66.24</v>
      </c>
      <c r="G59" s="46"/>
      <c r="H59" s="40"/>
      <c r="I59" s="41" t="s">
        <v>33</v>
      </c>
      <c r="J59" s="42">
        <f>IF(I59="Less(-)",-1,1)</f>
        <v>1</v>
      </c>
      <c r="K59" s="40" t="s">
        <v>34</v>
      </c>
      <c r="L59" s="40" t="s">
        <v>4</v>
      </c>
      <c r="M59" s="43"/>
      <c r="N59" s="52"/>
      <c r="O59" s="52"/>
      <c r="P59" s="53"/>
      <c r="Q59" s="52"/>
      <c r="R59" s="52"/>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5">
        <f>total_amount_ba($B$2,$D$2,D59,F59,J59,K59,M59)</f>
        <v>1987.2</v>
      </c>
      <c r="BB59" s="54">
        <f>BA59+SUM(N59:AZ59)</f>
        <v>1987.2</v>
      </c>
      <c r="BC59" s="59" t="str">
        <f>SpellNumber(L59,BB59)</f>
        <v>INR  One Thousand Nine Hundred &amp; Eighty Seven  and Paise Twenty Only</v>
      </c>
      <c r="IA59" s="21">
        <v>6.19</v>
      </c>
      <c r="IB59" s="21" t="s">
        <v>65</v>
      </c>
      <c r="ID59" s="21">
        <v>30</v>
      </c>
      <c r="IE59" s="22" t="s">
        <v>47</v>
      </c>
      <c r="IF59" s="22"/>
      <c r="IG59" s="22"/>
      <c r="IH59" s="22"/>
      <c r="II59" s="22"/>
    </row>
    <row r="60" spans="1:243" s="21" customFormat="1" ht="28.5">
      <c r="A60" s="60">
        <v>6.2</v>
      </c>
      <c r="B60" s="73" t="s">
        <v>66</v>
      </c>
      <c r="C60" s="34"/>
      <c r="D60" s="74">
        <v>20</v>
      </c>
      <c r="E60" s="75" t="s">
        <v>47</v>
      </c>
      <c r="F60" s="61">
        <v>51.42</v>
      </c>
      <c r="G60" s="46"/>
      <c r="H60" s="40"/>
      <c r="I60" s="41" t="s">
        <v>33</v>
      </c>
      <c r="J60" s="42">
        <f>IF(I60="Less(-)",-1,1)</f>
        <v>1</v>
      </c>
      <c r="K60" s="40" t="s">
        <v>34</v>
      </c>
      <c r="L60" s="40" t="s">
        <v>4</v>
      </c>
      <c r="M60" s="43"/>
      <c r="N60" s="52"/>
      <c r="O60" s="52"/>
      <c r="P60" s="53"/>
      <c r="Q60" s="52"/>
      <c r="R60" s="52"/>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5">
        <f>total_amount_ba($B$2,$D$2,D60,F60,J60,K60,M60)</f>
        <v>1028.4</v>
      </c>
      <c r="BB60" s="54">
        <f>BA60+SUM(N60:AZ60)</f>
        <v>1028.4</v>
      </c>
      <c r="BC60" s="59" t="str">
        <f>SpellNumber(L60,BB60)</f>
        <v>INR  One Thousand  &amp;Twenty Eight  and Paise Forty Only</v>
      </c>
      <c r="IA60" s="21">
        <v>6.2</v>
      </c>
      <c r="IB60" s="21" t="s">
        <v>66</v>
      </c>
      <c r="ID60" s="21">
        <v>20</v>
      </c>
      <c r="IE60" s="22" t="s">
        <v>47</v>
      </c>
      <c r="IF60" s="22"/>
      <c r="IG60" s="22"/>
      <c r="IH60" s="22"/>
      <c r="II60" s="22"/>
    </row>
    <row r="61" spans="1:243" s="21" customFormat="1" ht="94.5">
      <c r="A61" s="60">
        <v>6.21</v>
      </c>
      <c r="B61" s="73" t="s">
        <v>116</v>
      </c>
      <c r="C61" s="34"/>
      <c r="D61" s="68"/>
      <c r="E61" s="68"/>
      <c r="F61" s="68"/>
      <c r="G61" s="68"/>
      <c r="H61" s="68"/>
      <c r="I61" s="68"/>
      <c r="J61" s="68"/>
      <c r="K61" s="68"/>
      <c r="L61" s="68"/>
      <c r="M61" s="68"/>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IA61" s="21">
        <v>6.21</v>
      </c>
      <c r="IB61" s="21" t="s">
        <v>116</v>
      </c>
      <c r="IE61" s="22"/>
      <c r="IF61" s="22"/>
      <c r="IG61" s="22"/>
      <c r="IH61" s="22"/>
      <c r="II61" s="22"/>
    </row>
    <row r="62" spans="1:243" s="21" customFormat="1" ht="28.5">
      <c r="A62" s="60">
        <v>6.22</v>
      </c>
      <c r="B62" s="73" t="s">
        <v>113</v>
      </c>
      <c r="C62" s="34"/>
      <c r="D62" s="74">
        <v>4</v>
      </c>
      <c r="E62" s="75" t="s">
        <v>47</v>
      </c>
      <c r="F62" s="61">
        <v>52.65</v>
      </c>
      <c r="G62" s="46"/>
      <c r="H62" s="40"/>
      <c r="I62" s="41" t="s">
        <v>33</v>
      </c>
      <c r="J62" s="42">
        <f>IF(I62="Less(-)",-1,1)</f>
        <v>1</v>
      </c>
      <c r="K62" s="40" t="s">
        <v>34</v>
      </c>
      <c r="L62" s="40" t="s">
        <v>4</v>
      </c>
      <c r="M62" s="43"/>
      <c r="N62" s="52"/>
      <c r="O62" s="52"/>
      <c r="P62" s="53"/>
      <c r="Q62" s="52"/>
      <c r="R62" s="52"/>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5">
        <f>total_amount_ba($B$2,$D$2,D62,F62,J62,K62,M62)</f>
        <v>210.6</v>
      </c>
      <c r="BB62" s="54">
        <f>BA62+SUM(N62:AZ62)</f>
        <v>210.6</v>
      </c>
      <c r="BC62" s="59" t="str">
        <f>SpellNumber(L62,BB62)</f>
        <v>INR  Two Hundred &amp; Ten  and Paise Sixty Only</v>
      </c>
      <c r="IA62" s="21">
        <v>6.22</v>
      </c>
      <c r="IB62" s="21" t="s">
        <v>113</v>
      </c>
      <c r="ID62" s="21">
        <v>4</v>
      </c>
      <c r="IE62" s="22" t="s">
        <v>47</v>
      </c>
      <c r="IF62" s="22"/>
      <c r="IG62" s="22"/>
      <c r="IH62" s="22"/>
      <c r="II62" s="22"/>
    </row>
    <row r="63" spans="1:243" s="21" customFormat="1" ht="32.25" customHeight="1">
      <c r="A63" s="60">
        <v>6.23</v>
      </c>
      <c r="B63" s="73" t="s">
        <v>67</v>
      </c>
      <c r="C63" s="34"/>
      <c r="D63" s="74">
        <v>18</v>
      </c>
      <c r="E63" s="75" t="s">
        <v>47</v>
      </c>
      <c r="F63" s="61">
        <v>46.69</v>
      </c>
      <c r="G63" s="46"/>
      <c r="H63" s="40"/>
      <c r="I63" s="41" t="s">
        <v>33</v>
      </c>
      <c r="J63" s="42">
        <f>IF(I63="Less(-)",-1,1)</f>
        <v>1</v>
      </c>
      <c r="K63" s="40" t="s">
        <v>34</v>
      </c>
      <c r="L63" s="40" t="s">
        <v>4</v>
      </c>
      <c r="M63" s="43"/>
      <c r="N63" s="52"/>
      <c r="O63" s="52"/>
      <c r="P63" s="53"/>
      <c r="Q63" s="52"/>
      <c r="R63" s="52"/>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5">
        <f>total_amount_ba($B$2,$D$2,D63,F63,J63,K63,M63)</f>
        <v>840.42</v>
      </c>
      <c r="BB63" s="54">
        <f>BA63+SUM(N63:AZ63)</f>
        <v>840.42</v>
      </c>
      <c r="BC63" s="59" t="str">
        <f>SpellNumber(L63,BB63)</f>
        <v>INR  Eight Hundred &amp; Forty  and Paise Forty Two Only</v>
      </c>
      <c r="IA63" s="21">
        <v>6.23</v>
      </c>
      <c r="IB63" s="21" t="s">
        <v>67</v>
      </c>
      <c r="ID63" s="21">
        <v>18</v>
      </c>
      <c r="IE63" s="22" t="s">
        <v>47</v>
      </c>
      <c r="IF63" s="22"/>
      <c r="IG63" s="22"/>
      <c r="IH63" s="22"/>
      <c r="II63" s="22"/>
    </row>
    <row r="64" spans="1:243" s="21" customFormat="1" ht="81" customHeight="1">
      <c r="A64" s="60">
        <v>6.24</v>
      </c>
      <c r="B64" s="73" t="s">
        <v>117</v>
      </c>
      <c r="C64" s="34"/>
      <c r="D64" s="68"/>
      <c r="E64" s="68"/>
      <c r="F64" s="68"/>
      <c r="G64" s="68"/>
      <c r="H64" s="68"/>
      <c r="I64" s="68"/>
      <c r="J64" s="68"/>
      <c r="K64" s="68"/>
      <c r="L64" s="68"/>
      <c r="M64" s="68"/>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IA64" s="21">
        <v>6.24</v>
      </c>
      <c r="IB64" s="21" t="s">
        <v>117</v>
      </c>
      <c r="IE64" s="22"/>
      <c r="IF64" s="22"/>
      <c r="IG64" s="22"/>
      <c r="IH64" s="22"/>
      <c r="II64" s="22"/>
    </row>
    <row r="65" spans="1:243" s="21" customFormat="1" ht="30" customHeight="1">
      <c r="A65" s="60">
        <v>6.25</v>
      </c>
      <c r="B65" s="73" t="s">
        <v>118</v>
      </c>
      <c r="C65" s="34"/>
      <c r="D65" s="74">
        <v>15</v>
      </c>
      <c r="E65" s="75" t="s">
        <v>47</v>
      </c>
      <c r="F65" s="61">
        <v>54.58</v>
      </c>
      <c r="G65" s="46"/>
      <c r="H65" s="40"/>
      <c r="I65" s="41" t="s">
        <v>33</v>
      </c>
      <c r="J65" s="42">
        <f>IF(I65="Less(-)",-1,1)</f>
        <v>1</v>
      </c>
      <c r="K65" s="40" t="s">
        <v>34</v>
      </c>
      <c r="L65" s="40" t="s">
        <v>4</v>
      </c>
      <c r="M65" s="43"/>
      <c r="N65" s="52"/>
      <c r="O65" s="52"/>
      <c r="P65" s="53"/>
      <c r="Q65" s="52"/>
      <c r="R65" s="52"/>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5">
        <f>total_amount_ba($B$2,$D$2,D65,F65,J65,K65,M65)</f>
        <v>818.7</v>
      </c>
      <c r="BB65" s="54">
        <f>BA65+SUM(N65:AZ65)</f>
        <v>818.7</v>
      </c>
      <c r="BC65" s="59" t="str">
        <f>SpellNumber(L65,BB65)</f>
        <v>INR  Eight Hundred &amp; Eighteen  and Paise Seventy Only</v>
      </c>
      <c r="IA65" s="21">
        <v>6.25</v>
      </c>
      <c r="IB65" s="21" t="s">
        <v>118</v>
      </c>
      <c r="ID65" s="21">
        <v>15</v>
      </c>
      <c r="IE65" s="22" t="s">
        <v>47</v>
      </c>
      <c r="IF65" s="22"/>
      <c r="IG65" s="22"/>
      <c r="IH65" s="22"/>
      <c r="II65" s="22"/>
    </row>
    <row r="66" spans="1:243" s="21" customFormat="1" ht="110.25">
      <c r="A66" s="60">
        <v>6.26</v>
      </c>
      <c r="B66" s="73" t="s">
        <v>119</v>
      </c>
      <c r="C66" s="34"/>
      <c r="D66" s="68"/>
      <c r="E66" s="68"/>
      <c r="F66" s="68"/>
      <c r="G66" s="68"/>
      <c r="H66" s="68"/>
      <c r="I66" s="68"/>
      <c r="J66" s="68"/>
      <c r="K66" s="68"/>
      <c r="L66" s="68"/>
      <c r="M66" s="68"/>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IA66" s="21">
        <v>6.26</v>
      </c>
      <c r="IB66" s="21" t="s">
        <v>119</v>
      </c>
      <c r="IE66" s="22"/>
      <c r="IF66" s="22"/>
      <c r="IG66" s="22"/>
      <c r="IH66" s="22"/>
      <c r="II66" s="22"/>
    </row>
    <row r="67" spans="1:243" s="21" customFormat="1" ht="15.75">
      <c r="A67" s="60">
        <v>6.27</v>
      </c>
      <c r="B67" s="73" t="s">
        <v>120</v>
      </c>
      <c r="C67" s="34"/>
      <c r="D67" s="68"/>
      <c r="E67" s="68"/>
      <c r="F67" s="68"/>
      <c r="G67" s="68"/>
      <c r="H67" s="68"/>
      <c r="I67" s="68"/>
      <c r="J67" s="68"/>
      <c r="K67" s="68"/>
      <c r="L67" s="68"/>
      <c r="M67" s="68"/>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IA67" s="21">
        <v>6.27</v>
      </c>
      <c r="IB67" s="21" t="s">
        <v>120</v>
      </c>
      <c r="IE67" s="22"/>
      <c r="IF67" s="22"/>
      <c r="IG67" s="22"/>
      <c r="IH67" s="22"/>
      <c r="II67" s="22"/>
    </row>
    <row r="68" spans="1:243" s="21" customFormat="1" ht="31.5">
      <c r="A68" s="60">
        <v>6.28</v>
      </c>
      <c r="B68" s="73" t="s">
        <v>121</v>
      </c>
      <c r="C68" s="34"/>
      <c r="D68" s="68"/>
      <c r="E68" s="68"/>
      <c r="F68" s="68"/>
      <c r="G68" s="68"/>
      <c r="H68" s="68"/>
      <c r="I68" s="68"/>
      <c r="J68" s="68"/>
      <c r="K68" s="68"/>
      <c r="L68" s="68"/>
      <c r="M68" s="68"/>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IA68" s="21">
        <v>6.28</v>
      </c>
      <c r="IB68" s="21" t="s">
        <v>121</v>
      </c>
      <c r="IE68" s="22"/>
      <c r="IF68" s="22"/>
      <c r="IG68" s="22"/>
      <c r="IH68" s="22"/>
      <c r="II68" s="22"/>
    </row>
    <row r="69" spans="1:243" s="21" customFormat="1" ht="42.75">
      <c r="A69" s="60">
        <v>6.29</v>
      </c>
      <c r="B69" s="73" t="s">
        <v>62</v>
      </c>
      <c r="C69" s="34"/>
      <c r="D69" s="74">
        <v>1.5</v>
      </c>
      <c r="E69" s="75" t="s">
        <v>43</v>
      </c>
      <c r="F69" s="61">
        <v>3932.18</v>
      </c>
      <c r="G69" s="46"/>
      <c r="H69" s="40"/>
      <c r="I69" s="41" t="s">
        <v>33</v>
      </c>
      <c r="J69" s="42">
        <f>IF(I69="Less(-)",-1,1)</f>
        <v>1</v>
      </c>
      <c r="K69" s="40" t="s">
        <v>34</v>
      </c>
      <c r="L69" s="40" t="s">
        <v>4</v>
      </c>
      <c r="M69" s="43"/>
      <c r="N69" s="52"/>
      <c r="O69" s="52"/>
      <c r="P69" s="53"/>
      <c r="Q69" s="52"/>
      <c r="R69" s="52"/>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5">
        <f>total_amount_ba($B$2,$D$2,D69,F69,J69,K69,M69)</f>
        <v>5898.27</v>
      </c>
      <c r="BB69" s="54">
        <f>BA69+SUM(N69:AZ69)</f>
        <v>5898.27</v>
      </c>
      <c r="BC69" s="59" t="str">
        <f>SpellNumber(L69,BB69)</f>
        <v>INR  Five Thousand Eight Hundred &amp; Ninety Eight  and Paise Twenty Seven Only</v>
      </c>
      <c r="IA69" s="21">
        <v>6.29</v>
      </c>
      <c r="IB69" s="21" t="s">
        <v>62</v>
      </c>
      <c r="ID69" s="21">
        <v>1.5</v>
      </c>
      <c r="IE69" s="22" t="s">
        <v>43</v>
      </c>
      <c r="IF69" s="22"/>
      <c r="IG69" s="22"/>
      <c r="IH69" s="22"/>
      <c r="II69" s="22"/>
    </row>
    <row r="70" spans="1:243" s="21" customFormat="1" ht="110.25">
      <c r="A70" s="60">
        <v>6.3</v>
      </c>
      <c r="B70" s="73" t="s">
        <v>122</v>
      </c>
      <c r="C70" s="34"/>
      <c r="D70" s="68"/>
      <c r="E70" s="68"/>
      <c r="F70" s="68"/>
      <c r="G70" s="68"/>
      <c r="H70" s="68"/>
      <c r="I70" s="68"/>
      <c r="J70" s="68"/>
      <c r="K70" s="68"/>
      <c r="L70" s="68"/>
      <c r="M70" s="68"/>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IA70" s="21">
        <v>6.3</v>
      </c>
      <c r="IB70" s="21" t="s">
        <v>122</v>
      </c>
      <c r="IE70" s="22"/>
      <c r="IF70" s="22"/>
      <c r="IG70" s="22"/>
      <c r="IH70" s="22"/>
      <c r="II70" s="22"/>
    </row>
    <row r="71" spans="1:243" s="21" customFormat="1" ht="31.5" customHeight="1">
      <c r="A71" s="60">
        <v>6.31</v>
      </c>
      <c r="B71" s="73" t="s">
        <v>123</v>
      </c>
      <c r="C71" s="34"/>
      <c r="D71" s="74">
        <v>15</v>
      </c>
      <c r="E71" s="75" t="s">
        <v>43</v>
      </c>
      <c r="F71" s="61">
        <v>1231.26</v>
      </c>
      <c r="G71" s="46"/>
      <c r="H71" s="40"/>
      <c r="I71" s="41" t="s">
        <v>33</v>
      </c>
      <c r="J71" s="42">
        <f>IF(I71="Less(-)",-1,1)</f>
        <v>1</v>
      </c>
      <c r="K71" s="40" t="s">
        <v>34</v>
      </c>
      <c r="L71" s="40" t="s">
        <v>4</v>
      </c>
      <c r="M71" s="43"/>
      <c r="N71" s="52"/>
      <c r="O71" s="52"/>
      <c r="P71" s="53"/>
      <c r="Q71" s="52"/>
      <c r="R71" s="52"/>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5">
        <f>total_amount_ba($B$2,$D$2,D71,F71,J71,K71,M71)</f>
        <v>18468.9</v>
      </c>
      <c r="BB71" s="54">
        <f>BA71+SUM(N71:AZ71)</f>
        <v>18468.9</v>
      </c>
      <c r="BC71" s="59" t="str">
        <f>SpellNumber(L71,BB71)</f>
        <v>INR  Eighteen Thousand Four Hundred &amp; Sixty Eight  and Paise Ninety Only</v>
      </c>
      <c r="IA71" s="21">
        <v>6.31</v>
      </c>
      <c r="IB71" s="21" t="s">
        <v>123</v>
      </c>
      <c r="ID71" s="21">
        <v>15</v>
      </c>
      <c r="IE71" s="22" t="s">
        <v>43</v>
      </c>
      <c r="IF71" s="22"/>
      <c r="IG71" s="22"/>
      <c r="IH71" s="22"/>
      <c r="II71" s="22"/>
    </row>
    <row r="72" spans="1:243" s="21" customFormat="1" ht="15.75">
      <c r="A72" s="60">
        <v>7</v>
      </c>
      <c r="B72" s="73" t="s">
        <v>124</v>
      </c>
      <c r="C72" s="34"/>
      <c r="D72" s="68"/>
      <c r="E72" s="68"/>
      <c r="F72" s="68"/>
      <c r="G72" s="68"/>
      <c r="H72" s="68"/>
      <c r="I72" s="68"/>
      <c r="J72" s="68"/>
      <c r="K72" s="68"/>
      <c r="L72" s="68"/>
      <c r="M72" s="68"/>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IA72" s="21">
        <v>7</v>
      </c>
      <c r="IB72" s="21" t="s">
        <v>124</v>
      </c>
      <c r="IE72" s="22"/>
      <c r="IF72" s="22"/>
      <c r="IG72" s="22"/>
      <c r="IH72" s="22"/>
      <c r="II72" s="22"/>
    </row>
    <row r="73" spans="1:243" s="21" customFormat="1" ht="94.5">
      <c r="A73" s="60">
        <v>7.01</v>
      </c>
      <c r="B73" s="73" t="s">
        <v>125</v>
      </c>
      <c r="C73" s="34"/>
      <c r="D73" s="74">
        <v>20</v>
      </c>
      <c r="E73" s="75" t="s">
        <v>57</v>
      </c>
      <c r="F73" s="61">
        <v>68.57</v>
      </c>
      <c r="G73" s="46"/>
      <c r="H73" s="40"/>
      <c r="I73" s="41" t="s">
        <v>33</v>
      </c>
      <c r="J73" s="42">
        <f>IF(I73="Less(-)",-1,1)</f>
        <v>1</v>
      </c>
      <c r="K73" s="40" t="s">
        <v>34</v>
      </c>
      <c r="L73" s="40" t="s">
        <v>4</v>
      </c>
      <c r="M73" s="43"/>
      <c r="N73" s="52"/>
      <c r="O73" s="52"/>
      <c r="P73" s="53"/>
      <c r="Q73" s="52"/>
      <c r="R73" s="52"/>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5">
        <f>total_amount_ba($B$2,$D$2,D73,F73,J73,K73,M73)</f>
        <v>1371.4</v>
      </c>
      <c r="BB73" s="54">
        <f>BA73+SUM(N73:AZ73)</f>
        <v>1371.4</v>
      </c>
      <c r="BC73" s="59" t="str">
        <f>SpellNumber(L73,BB73)</f>
        <v>INR  One Thousand Three Hundred &amp; Seventy One  and Paise Forty Only</v>
      </c>
      <c r="IA73" s="21">
        <v>7.01</v>
      </c>
      <c r="IB73" s="21" t="s">
        <v>125</v>
      </c>
      <c r="ID73" s="21">
        <v>20</v>
      </c>
      <c r="IE73" s="22" t="s">
        <v>57</v>
      </c>
      <c r="IF73" s="22"/>
      <c r="IG73" s="22"/>
      <c r="IH73" s="22"/>
      <c r="II73" s="22"/>
    </row>
    <row r="74" spans="1:243" s="21" customFormat="1" ht="15.75">
      <c r="A74" s="60">
        <v>8</v>
      </c>
      <c r="B74" s="73" t="s">
        <v>126</v>
      </c>
      <c r="C74" s="34"/>
      <c r="D74" s="68"/>
      <c r="E74" s="68"/>
      <c r="F74" s="68"/>
      <c r="G74" s="68"/>
      <c r="H74" s="68"/>
      <c r="I74" s="68"/>
      <c r="J74" s="68"/>
      <c r="K74" s="68"/>
      <c r="L74" s="68"/>
      <c r="M74" s="68"/>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IA74" s="21">
        <v>8</v>
      </c>
      <c r="IB74" s="21" t="s">
        <v>126</v>
      </c>
      <c r="IE74" s="22"/>
      <c r="IF74" s="22"/>
      <c r="IG74" s="22"/>
      <c r="IH74" s="22"/>
      <c r="II74" s="22"/>
    </row>
    <row r="75" spans="1:243" s="21" customFormat="1" ht="189">
      <c r="A75" s="60">
        <v>8.01</v>
      </c>
      <c r="B75" s="73" t="s">
        <v>127</v>
      </c>
      <c r="C75" s="34"/>
      <c r="D75" s="68"/>
      <c r="E75" s="68"/>
      <c r="F75" s="68"/>
      <c r="G75" s="68"/>
      <c r="H75" s="68"/>
      <c r="I75" s="68"/>
      <c r="J75" s="68"/>
      <c r="K75" s="68"/>
      <c r="L75" s="68"/>
      <c r="M75" s="68"/>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IA75" s="21">
        <v>8.01</v>
      </c>
      <c r="IB75" s="21" t="s">
        <v>127</v>
      </c>
      <c r="IE75" s="22"/>
      <c r="IF75" s="22"/>
      <c r="IG75" s="22"/>
      <c r="IH75" s="22"/>
      <c r="II75" s="22"/>
    </row>
    <row r="76" spans="1:243" s="21" customFormat="1" ht="31.5" customHeight="1">
      <c r="A76" s="60">
        <v>8.02</v>
      </c>
      <c r="B76" s="73" t="s">
        <v>68</v>
      </c>
      <c r="C76" s="34"/>
      <c r="D76" s="74">
        <v>113</v>
      </c>
      <c r="E76" s="75" t="s">
        <v>43</v>
      </c>
      <c r="F76" s="61">
        <v>1242.13</v>
      </c>
      <c r="G76" s="46"/>
      <c r="H76" s="40"/>
      <c r="I76" s="41" t="s">
        <v>33</v>
      </c>
      <c r="J76" s="42">
        <f>IF(I76="Less(-)",-1,1)</f>
        <v>1</v>
      </c>
      <c r="K76" s="40" t="s">
        <v>34</v>
      </c>
      <c r="L76" s="40" t="s">
        <v>4</v>
      </c>
      <c r="M76" s="43"/>
      <c r="N76" s="52"/>
      <c r="O76" s="52"/>
      <c r="P76" s="53"/>
      <c r="Q76" s="52"/>
      <c r="R76" s="52"/>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5">
        <f>total_amount_ba($B$2,$D$2,D76,F76,J76,K76,M76)</f>
        <v>140360.69</v>
      </c>
      <c r="BB76" s="54">
        <f>BA76+SUM(N76:AZ76)</f>
        <v>140360.69</v>
      </c>
      <c r="BC76" s="59" t="str">
        <f>SpellNumber(L76,BB76)</f>
        <v>INR  One Lakh Forty Thousand Three Hundred &amp; Sixty  and Paise Sixty Nine Only</v>
      </c>
      <c r="IA76" s="21">
        <v>8.02</v>
      </c>
      <c r="IB76" s="21" t="s">
        <v>68</v>
      </c>
      <c r="ID76" s="21">
        <v>113</v>
      </c>
      <c r="IE76" s="22" t="s">
        <v>43</v>
      </c>
      <c r="IF76" s="22"/>
      <c r="IG76" s="22"/>
      <c r="IH76" s="22"/>
      <c r="II76" s="22"/>
    </row>
    <row r="77" spans="1:243" s="21" customFormat="1" ht="204.75">
      <c r="A77" s="60">
        <v>8.03</v>
      </c>
      <c r="B77" s="73" t="s">
        <v>128</v>
      </c>
      <c r="C77" s="34"/>
      <c r="D77" s="68"/>
      <c r="E77" s="68"/>
      <c r="F77" s="68"/>
      <c r="G77" s="68"/>
      <c r="H77" s="68"/>
      <c r="I77" s="68"/>
      <c r="J77" s="68"/>
      <c r="K77" s="68"/>
      <c r="L77" s="68"/>
      <c r="M77" s="68"/>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IA77" s="21">
        <v>8.03</v>
      </c>
      <c r="IB77" s="21" t="s">
        <v>128</v>
      </c>
      <c r="IE77" s="22"/>
      <c r="IF77" s="22"/>
      <c r="IG77" s="22"/>
      <c r="IH77" s="22"/>
      <c r="II77" s="22"/>
    </row>
    <row r="78" spans="1:243" s="21" customFormat="1" ht="42.75">
      <c r="A78" s="60">
        <v>8.04</v>
      </c>
      <c r="B78" s="73" t="s">
        <v>68</v>
      </c>
      <c r="C78" s="34"/>
      <c r="D78" s="74">
        <v>17.5</v>
      </c>
      <c r="E78" s="75" t="s">
        <v>43</v>
      </c>
      <c r="F78" s="61">
        <v>1285.84</v>
      </c>
      <c r="G78" s="46"/>
      <c r="H78" s="40"/>
      <c r="I78" s="41" t="s">
        <v>33</v>
      </c>
      <c r="J78" s="42">
        <f>IF(I78="Less(-)",-1,1)</f>
        <v>1</v>
      </c>
      <c r="K78" s="40" t="s">
        <v>34</v>
      </c>
      <c r="L78" s="40" t="s">
        <v>4</v>
      </c>
      <c r="M78" s="43"/>
      <c r="N78" s="52"/>
      <c r="O78" s="52"/>
      <c r="P78" s="53"/>
      <c r="Q78" s="52"/>
      <c r="R78" s="52"/>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5">
        <f>total_amount_ba($B$2,$D$2,D78,F78,J78,K78,M78)</f>
        <v>22502.2</v>
      </c>
      <c r="BB78" s="54">
        <f>BA78+SUM(N78:AZ78)</f>
        <v>22502.2</v>
      </c>
      <c r="BC78" s="59" t="str">
        <f>SpellNumber(L78,BB78)</f>
        <v>INR  Twenty Two Thousand Five Hundred &amp; Two  and Paise Twenty Only</v>
      </c>
      <c r="IA78" s="21">
        <v>8.04</v>
      </c>
      <c r="IB78" s="21" t="s">
        <v>68</v>
      </c>
      <c r="ID78" s="21">
        <v>17.5</v>
      </c>
      <c r="IE78" s="22" t="s">
        <v>43</v>
      </c>
      <c r="IF78" s="22"/>
      <c r="IG78" s="22"/>
      <c r="IH78" s="22"/>
      <c r="II78" s="22"/>
    </row>
    <row r="79" spans="1:243" s="21" customFormat="1" ht="63">
      <c r="A79" s="60">
        <v>8.05</v>
      </c>
      <c r="B79" s="73" t="s">
        <v>129</v>
      </c>
      <c r="C79" s="34"/>
      <c r="D79" s="74">
        <v>130.5</v>
      </c>
      <c r="E79" s="75" t="s">
        <v>195</v>
      </c>
      <c r="F79" s="61">
        <v>120.21</v>
      </c>
      <c r="G79" s="46"/>
      <c r="H79" s="40"/>
      <c r="I79" s="41" t="s">
        <v>33</v>
      </c>
      <c r="J79" s="42">
        <f>IF(I79="Less(-)",-1,1)</f>
        <v>1</v>
      </c>
      <c r="K79" s="40" t="s">
        <v>34</v>
      </c>
      <c r="L79" s="40" t="s">
        <v>4</v>
      </c>
      <c r="M79" s="43"/>
      <c r="N79" s="52"/>
      <c r="O79" s="52"/>
      <c r="P79" s="53"/>
      <c r="Q79" s="52"/>
      <c r="R79" s="52"/>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5">
        <f>total_amount_ba($B$2,$D$2,D79,F79,J79,K79,M79)</f>
        <v>15687.41</v>
      </c>
      <c r="BB79" s="54">
        <f>BA79+SUM(N79:AZ79)</f>
        <v>15687.41</v>
      </c>
      <c r="BC79" s="59" t="str">
        <f>SpellNumber(L79,BB79)</f>
        <v>INR  Fifteen Thousand Six Hundred &amp; Eighty Seven  and Paise Forty One Only</v>
      </c>
      <c r="IA79" s="21">
        <v>8.05</v>
      </c>
      <c r="IB79" s="21" t="s">
        <v>129</v>
      </c>
      <c r="ID79" s="21">
        <v>130.5</v>
      </c>
      <c r="IE79" s="22" t="s">
        <v>195</v>
      </c>
      <c r="IF79" s="22"/>
      <c r="IG79" s="22"/>
      <c r="IH79" s="22"/>
      <c r="II79" s="22"/>
    </row>
    <row r="80" spans="1:243" s="21" customFormat="1" ht="15.75">
      <c r="A80" s="60">
        <v>9</v>
      </c>
      <c r="B80" s="73" t="s">
        <v>130</v>
      </c>
      <c r="C80" s="34"/>
      <c r="D80" s="68"/>
      <c r="E80" s="68"/>
      <c r="F80" s="68"/>
      <c r="G80" s="68"/>
      <c r="H80" s="68"/>
      <c r="I80" s="68"/>
      <c r="J80" s="68"/>
      <c r="K80" s="68"/>
      <c r="L80" s="68"/>
      <c r="M80" s="68"/>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IA80" s="21">
        <v>9</v>
      </c>
      <c r="IB80" s="21" t="s">
        <v>130</v>
      </c>
      <c r="IE80" s="22"/>
      <c r="IF80" s="22"/>
      <c r="IG80" s="22"/>
      <c r="IH80" s="22"/>
      <c r="II80" s="22"/>
    </row>
    <row r="81" spans="1:243" s="21" customFormat="1" ht="15.75">
      <c r="A81" s="60">
        <v>9.01</v>
      </c>
      <c r="B81" s="73" t="s">
        <v>131</v>
      </c>
      <c r="C81" s="34"/>
      <c r="D81" s="68"/>
      <c r="E81" s="68"/>
      <c r="F81" s="68"/>
      <c r="G81" s="68"/>
      <c r="H81" s="68"/>
      <c r="I81" s="68"/>
      <c r="J81" s="68"/>
      <c r="K81" s="68"/>
      <c r="L81" s="68"/>
      <c r="M81" s="68"/>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IA81" s="21">
        <v>9.01</v>
      </c>
      <c r="IB81" s="21" t="s">
        <v>131</v>
      </c>
      <c r="IE81" s="22"/>
      <c r="IF81" s="22"/>
      <c r="IG81" s="22"/>
      <c r="IH81" s="22"/>
      <c r="II81" s="22"/>
    </row>
    <row r="82" spans="1:243" s="21" customFormat="1" ht="28.5">
      <c r="A82" s="60">
        <v>9.02</v>
      </c>
      <c r="B82" s="73" t="s">
        <v>48</v>
      </c>
      <c r="C82" s="34"/>
      <c r="D82" s="74">
        <v>10</v>
      </c>
      <c r="E82" s="75" t="s">
        <v>43</v>
      </c>
      <c r="F82" s="61">
        <v>258.09</v>
      </c>
      <c r="G82" s="46"/>
      <c r="H82" s="40"/>
      <c r="I82" s="41" t="s">
        <v>33</v>
      </c>
      <c r="J82" s="42">
        <f>IF(I82="Less(-)",-1,1)</f>
        <v>1</v>
      </c>
      <c r="K82" s="40" t="s">
        <v>34</v>
      </c>
      <c r="L82" s="40" t="s">
        <v>4</v>
      </c>
      <c r="M82" s="43"/>
      <c r="N82" s="52"/>
      <c r="O82" s="52"/>
      <c r="P82" s="53"/>
      <c r="Q82" s="52"/>
      <c r="R82" s="52"/>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5">
        <f>total_amount_ba($B$2,$D$2,D82,F82,J82,K82,M82)</f>
        <v>2580.9</v>
      </c>
      <c r="BB82" s="54">
        <f>BA82+SUM(N82:AZ82)</f>
        <v>2580.9</v>
      </c>
      <c r="BC82" s="59" t="str">
        <f>SpellNumber(L82,BB82)</f>
        <v>INR  Two Thousand Five Hundred &amp; Eighty  and Paise Ninety Only</v>
      </c>
      <c r="IA82" s="21">
        <v>9.02</v>
      </c>
      <c r="IB82" s="21" t="s">
        <v>48</v>
      </c>
      <c r="ID82" s="21">
        <v>10</v>
      </c>
      <c r="IE82" s="22" t="s">
        <v>43</v>
      </c>
      <c r="IF82" s="22"/>
      <c r="IG82" s="22"/>
      <c r="IH82" s="22"/>
      <c r="II82" s="22"/>
    </row>
    <row r="83" spans="1:243" s="21" customFormat="1" ht="31.5">
      <c r="A83" s="60">
        <v>9.03</v>
      </c>
      <c r="B83" s="73" t="s">
        <v>132</v>
      </c>
      <c r="C83" s="34"/>
      <c r="D83" s="68"/>
      <c r="E83" s="68"/>
      <c r="F83" s="68"/>
      <c r="G83" s="68"/>
      <c r="H83" s="68"/>
      <c r="I83" s="68"/>
      <c r="J83" s="68"/>
      <c r="K83" s="68"/>
      <c r="L83" s="68"/>
      <c r="M83" s="68"/>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IA83" s="21">
        <v>9.03</v>
      </c>
      <c r="IB83" s="21" t="s">
        <v>132</v>
      </c>
      <c r="IE83" s="22"/>
      <c r="IF83" s="22"/>
      <c r="IG83" s="22"/>
      <c r="IH83" s="22"/>
      <c r="II83" s="22"/>
    </row>
    <row r="84" spans="1:243" s="21" customFormat="1" ht="42.75">
      <c r="A84" s="60">
        <v>9.04</v>
      </c>
      <c r="B84" s="73" t="s">
        <v>48</v>
      </c>
      <c r="C84" s="34"/>
      <c r="D84" s="74">
        <v>10</v>
      </c>
      <c r="E84" s="75" t="s">
        <v>43</v>
      </c>
      <c r="F84" s="61">
        <v>297.33</v>
      </c>
      <c r="G84" s="46"/>
      <c r="H84" s="40"/>
      <c r="I84" s="41" t="s">
        <v>33</v>
      </c>
      <c r="J84" s="42">
        <f>IF(I84="Less(-)",-1,1)</f>
        <v>1</v>
      </c>
      <c r="K84" s="40" t="s">
        <v>34</v>
      </c>
      <c r="L84" s="40" t="s">
        <v>4</v>
      </c>
      <c r="M84" s="43"/>
      <c r="N84" s="52"/>
      <c r="O84" s="52"/>
      <c r="P84" s="53"/>
      <c r="Q84" s="52"/>
      <c r="R84" s="52"/>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5">
        <f>total_amount_ba($B$2,$D$2,D84,F84,J84,K84,M84)</f>
        <v>2973.3</v>
      </c>
      <c r="BB84" s="54">
        <f>BA84+SUM(N84:AZ84)</f>
        <v>2973.3</v>
      </c>
      <c r="BC84" s="59" t="str">
        <f>SpellNumber(L84,BB84)</f>
        <v>INR  Two Thousand Nine Hundred &amp; Seventy Three  and Paise Thirty Only</v>
      </c>
      <c r="IA84" s="21">
        <v>9.04</v>
      </c>
      <c r="IB84" s="21" t="s">
        <v>48</v>
      </c>
      <c r="ID84" s="21">
        <v>10</v>
      </c>
      <c r="IE84" s="22" t="s">
        <v>43</v>
      </c>
      <c r="IF84" s="22"/>
      <c r="IG84" s="22"/>
      <c r="IH84" s="22"/>
      <c r="II84" s="22"/>
    </row>
    <row r="85" spans="1:243" s="21" customFormat="1" ht="15.75">
      <c r="A85" s="60">
        <v>9.05</v>
      </c>
      <c r="B85" s="73" t="s">
        <v>133</v>
      </c>
      <c r="C85" s="34"/>
      <c r="D85" s="68"/>
      <c r="E85" s="68"/>
      <c r="F85" s="68"/>
      <c r="G85" s="68"/>
      <c r="H85" s="68"/>
      <c r="I85" s="68"/>
      <c r="J85" s="68"/>
      <c r="K85" s="68"/>
      <c r="L85" s="68"/>
      <c r="M85" s="68"/>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IA85" s="21">
        <v>9.05</v>
      </c>
      <c r="IB85" s="21" t="s">
        <v>133</v>
      </c>
      <c r="IE85" s="22"/>
      <c r="IF85" s="22"/>
      <c r="IG85" s="22"/>
      <c r="IH85" s="22"/>
      <c r="II85" s="22"/>
    </row>
    <row r="86" spans="1:243" s="21" customFormat="1" ht="42.75">
      <c r="A86" s="60">
        <v>9.06</v>
      </c>
      <c r="B86" s="73" t="s">
        <v>54</v>
      </c>
      <c r="C86" s="34"/>
      <c r="D86" s="74">
        <v>10</v>
      </c>
      <c r="E86" s="75" t="s">
        <v>43</v>
      </c>
      <c r="F86" s="61">
        <v>221.88</v>
      </c>
      <c r="G86" s="46"/>
      <c r="H86" s="40"/>
      <c r="I86" s="41" t="s">
        <v>33</v>
      </c>
      <c r="J86" s="42">
        <f>IF(I86="Less(-)",-1,1)</f>
        <v>1</v>
      </c>
      <c r="K86" s="40" t="s">
        <v>34</v>
      </c>
      <c r="L86" s="40" t="s">
        <v>4</v>
      </c>
      <c r="M86" s="43"/>
      <c r="N86" s="52"/>
      <c r="O86" s="52"/>
      <c r="P86" s="53"/>
      <c r="Q86" s="52"/>
      <c r="R86" s="52"/>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5">
        <f>total_amount_ba($B$2,$D$2,D86,F86,J86,K86,M86)</f>
        <v>2218.8</v>
      </c>
      <c r="BB86" s="54">
        <f>BA86+SUM(N86:AZ86)</f>
        <v>2218.8</v>
      </c>
      <c r="BC86" s="59" t="str">
        <f>SpellNumber(L86,BB86)</f>
        <v>INR  Two Thousand Two Hundred &amp; Eighteen  and Paise Eighty Only</v>
      </c>
      <c r="IA86" s="21">
        <v>9.06</v>
      </c>
      <c r="IB86" s="21" t="s">
        <v>54</v>
      </c>
      <c r="ID86" s="21">
        <v>10</v>
      </c>
      <c r="IE86" s="22" t="s">
        <v>43</v>
      </c>
      <c r="IF86" s="22"/>
      <c r="IG86" s="22"/>
      <c r="IH86" s="22"/>
      <c r="II86" s="22"/>
    </row>
    <row r="87" spans="1:243" s="21" customFormat="1" ht="94.5">
      <c r="A87" s="60">
        <v>9.07</v>
      </c>
      <c r="B87" s="73" t="s">
        <v>134</v>
      </c>
      <c r="C87" s="34"/>
      <c r="D87" s="68"/>
      <c r="E87" s="68"/>
      <c r="F87" s="68"/>
      <c r="G87" s="68"/>
      <c r="H87" s="68"/>
      <c r="I87" s="68"/>
      <c r="J87" s="68"/>
      <c r="K87" s="68"/>
      <c r="L87" s="68"/>
      <c r="M87" s="68"/>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IA87" s="21">
        <v>9.07</v>
      </c>
      <c r="IB87" s="21" t="s">
        <v>134</v>
      </c>
      <c r="IE87" s="22"/>
      <c r="IF87" s="22"/>
      <c r="IG87" s="22"/>
      <c r="IH87" s="22"/>
      <c r="II87" s="22"/>
    </row>
    <row r="88" spans="1:243" s="21" customFormat="1" ht="33" customHeight="1">
      <c r="A88" s="60">
        <v>9.08</v>
      </c>
      <c r="B88" s="73" t="s">
        <v>55</v>
      </c>
      <c r="C88" s="34"/>
      <c r="D88" s="74">
        <v>250</v>
      </c>
      <c r="E88" s="75" t="s">
        <v>43</v>
      </c>
      <c r="F88" s="61">
        <v>81.32</v>
      </c>
      <c r="G88" s="46"/>
      <c r="H88" s="40"/>
      <c r="I88" s="41" t="s">
        <v>33</v>
      </c>
      <c r="J88" s="42">
        <f aca="true" t="shared" si="4" ref="J88:J151">IF(I88="Less(-)",-1,1)</f>
        <v>1</v>
      </c>
      <c r="K88" s="40" t="s">
        <v>34</v>
      </c>
      <c r="L88" s="40" t="s">
        <v>4</v>
      </c>
      <c r="M88" s="43"/>
      <c r="N88" s="52"/>
      <c r="O88" s="52"/>
      <c r="P88" s="53"/>
      <c r="Q88" s="52"/>
      <c r="R88" s="52"/>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5">
        <f aca="true" t="shared" si="5" ref="BA88:BA151">total_amount_ba($B$2,$D$2,D88,F88,J88,K88,M88)</f>
        <v>20330</v>
      </c>
      <c r="BB88" s="54">
        <f aca="true" t="shared" si="6" ref="BB88:BB151">BA88+SUM(N88:AZ88)</f>
        <v>20330</v>
      </c>
      <c r="BC88" s="59" t="str">
        <f aca="true" t="shared" si="7" ref="BC88:BC151">SpellNumber(L88,BB88)</f>
        <v>INR  Twenty Thousand Three Hundred &amp; Thirty  Only</v>
      </c>
      <c r="IA88" s="21">
        <v>9.08</v>
      </c>
      <c r="IB88" s="21" t="s">
        <v>55</v>
      </c>
      <c r="ID88" s="21">
        <v>250</v>
      </c>
      <c r="IE88" s="22" t="s">
        <v>43</v>
      </c>
      <c r="IF88" s="22"/>
      <c r="IG88" s="22"/>
      <c r="IH88" s="22"/>
      <c r="II88" s="22"/>
    </row>
    <row r="89" spans="1:243" s="21" customFormat="1" ht="47.25">
      <c r="A89" s="60">
        <v>9.09</v>
      </c>
      <c r="B89" s="73" t="s">
        <v>135</v>
      </c>
      <c r="C89" s="34"/>
      <c r="D89" s="68"/>
      <c r="E89" s="68"/>
      <c r="F89" s="68"/>
      <c r="G89" s="68"/>
      <c r="H89" s="68"/>
      <c r="I89" s="68"/>
      <c r="J89" s="68"/>
      <c r="K89" s="68"/>
      <c r="L89" s="68"/>
      <c r="M89" s="68"/>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IA89" s="21">
        <v>9.09</v>
      </c>
      <c r="IB89" s="21" t="s">
        <v>135</v>
      </c>
      <c r="IE89" s="22"/>
      <c r="IF89" s="22"/>
      <c r="IG89" s="22"/>
      <c r="IH89" s="22"/>
      <c r="II89" s="22"/>
    </row>
    <row r="90" spans="1:243" s="21" customFormat="1" ht="28.5">
      <c r="A90" s="60">
        <v>9.1</v>
      </c>
      <c r="B90" s="73" t="s">
        <v>55</v>
      </c>
      <c r="C90" s="34"/>
      <c r="D90" s="74">
        <v>2</v>
      </c>
      <c r="E90" s="75" t="s">
        <v>43</v>
      </c>
      <c r="F90" s="61">
        <v>115.26</v>
      </c>
      <c r="G90" s="46"/>
      <c r="H90" s="40"/>
      <c r="I90" s="41" t="s">
        <v>33</v>
      </c>
      <c r="J90" s="42">
        <f t="shared" si="4"/>
        <v>1</v>
      </c>
      <c r="K90" s="40" t="s">
        <v>34</v>
      </c>
      <c r="L90" s="40" t="s">
        <v>4</v>
      </c>
      <c r="M90" s="43"/>
      <c r="N90" s="52"/>
      <c r="O90" s="52"/>
      <c r="P90" s="53"/>
      <c r="Q90" s="52"/>
      <c r="R90" s="52"/>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5">
        <f t="shared" si="5"/>
        <v>230.52</v>
      </c>
      <c r="BB90" s="54">
        <f t="shared" si="6"/>
        <v>230.52</v>
      </c>
      <c r="BC90" s="59" t="str">
        <f t="shared" si="7"/>
        <v>INR  Two Hundred &amp; Thirty  and Paise Fifty Two Only</v>
      </c>
      <c r="IA90" s="21">
        <v>9.1</v>
      </c>
      <c r="IB90" s="21" t="s">
        <v>55</v>
      </c>
      <c r="ID90" s="21">
        <v>2</v>
      </c>
      <c r="IE90" s="22" t="s">
        <v>43</v>
      </c>
      <c r="IF90" s="22"/>
      <c r="IG90" s="22"/>
      <c r="IH90" s="22"/>
      <c r="II90" s="22"/>
    </row>
    <row r="91" spans="1:243" s="21" customFormat="1" ht="63">
      <c r="A91" s="60">
        <v>9.11</v>
      </c>
      <c r="B91" s="73" t="s">
        <v>136</v>
      </c>
      <c r="C91" s="34"/>
      <c r="D91" s="68"/>
      <c r="E91" s="68"/>
      <c r="F91" s="68"/>
      <c r="G91" s="68"/>
      <c r="H91" s="68"/>
      <c r="I91" s="68"/>
      <c r="J91" s="68"/>
      <c r="K91" s="68"/>
      <c r="L91" s="68"/>
      <c r="M91" s="68"/>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IA91" s="21">
        <v>9.11</v>
      </c>
      <c r="IB91" s="21" t="s">
        <v>136</v>
      </c>
      <c r="IE91" s="22"/>
      <c r="IF91" s="22"/>
      <c r="IG91" s="22"/>
      <c r="IH91" s="22"/>
      <c r="II91" s="22"/>
    </row>
    <row r="92" spans="1:243" s="21" customFormat="1" ht="63">
      <c r="A92" s="60">
        <v>9.12</v>
      </c>
      <c r="B92" s="73" t="s">
        <v>69</v>
      </c>
      <c r="C92" s="34"/>
      <c r="D92" s="74">
        <v>15</v>
      </c>
      <c r="E92" s="75" t="s">
        <v>43</v>
      </c>
      <c r="F92" s="61">
        <v>167.82</v>
      </c>
      <c r="G92" s="46"/>
      <c r="H92" s="40"/>
      <c r="I92" s="41" t="s">
        <v>33</v>
      </c>
      <c r="J92" s="42">
        <f t="shared" si="4"/>
        <v>1</v>
      </c>
      <c r="K92" s="40" t="s">
        <v>34</v>
      </c>
      <c r="L92" s="40" t="s">
        <v>4</v>
      </c>
      <c r="M92" s="43"/>
      <c r="N92" s="52"/>
      <c r="O92" s="52"/>
      <c r="P92" s="53"/>
      <c r="Q92" s="52"/>
      <c r="R92" s="52"/>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5">
        <f t="shared" si="5"/>
        <v>2517.3</v>
      </c>
      <c r="BB92" s="54">
        <f t="shared" si="6"/>
        <v>2517.3</v>
      </c>
      <c r="BC92" s="59" t="str">
        <f t="shared" si="7"/>
        <v>INR  Two Thousand Five Hundred &amp; Seventeen  and Paise Thirty Only</v>
      </c>
      <c r="IA92" s="21">
        <v>9.12</v>
      </c>
      <c r="IB92" s="21" t="s">
        <v>69</v>
      </c>
      <c r="ID92" s="21">
        <v>15</v>
      </c>
      <c r="IE92" s="22" t="s">
        <v>43</v>
      </c>
      <c r="IF92" s="22"/>
      <c r="IG92" s="22"/>
      <c r="IH92" s="22"/>
      <c r="II92" s="22"/>
    </row>
    <row r="93" spans="1:243" s="21" customFormat="1" ht="94.5">
      <c r="A93" s="60">
        <v>9.13</v>
      </c>
      <c r="B93" s="73" t="s">
        <v>70</v>
      </c>
      <c r="C93" s="34"/>
      <c r="D93" s="74">
        <v>250</v>
      </c>
      <c r="E93" s="75" t="s">
        <v>43</v>
      </c>
      <c r="F93" s="61">
        <v>108.59</v>
      </c>
      <c r="G93" s="46"/>
      <c r="H93" s="40"/>
      <c r="I93" s="41" t="s">
        <v>33</v>
      </c>
      <c r="J93" s="42">
        <f t="shared" si="4"/>
        <v>1</v>
      </c>
      <c r="K93" s="40" t="s">
        <v>34</v>
      </c>
      <c r="L93" s="40" t="s">
        <v>4</v>
      </c>
      <c r="M93" s="43"/>
      <c r="N93" s="52"/>
      <c r="O93" s="52"/>
      <c r="P93" s="53"/>
      <c r="Q93" s="52"/>
      <c r="R93" s="52"/>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5">
        <f t="shared" si="5"/>
        <v>27147.5</v>
      </c>
      <c r="BB93" s="54">
        <f t="shared" si="6"/>
        <v>27147.5</v>
      </c>
      <c r="BC93" s="59" t="str">
        <f t="shared" si="7"/>
        <v>INR  Twenty Seven Thousand One Hundred &amp; Forty Seven  and Paise Fifty Only</v>
      </c>
      <c r="IA93" s="21">
        <v>9.13</v>
      </c>
      <c r="IB93" s="21" t="s">
        <v>70</v>
      </c>
      <c r="ID93" s="21">
        <v>250</v>
      </c>
      <c r="IE93" s="22" t="s">
        <v>43</v>
      </c>
      <c r="IF93" s="22"/>
      <c r="IG93" s="22"/>
      <c r="IH93" s="22"/>
      <c r="II93" s="22"/>
    </row>
    <row r="94" spans="1:243" s="21" customFormat="1" ht="31.5">
      <c r="A94" s="60">
        <v>9.14</v>
      </c>
      <c r="B94" s="73" t="s">
        <v>137</v>
      </c>
      <c r="C94" s="34"/>
      <c r="D94" s="68"/>
      <c r="E94" s="68"/>
      <c r="F94" s="68"/>
      <c r="G94" s="68"/>
      <c r="H94" s="68"/>
      <c r="I94" s="68"/>
      <c r="J94" s="68"/>
      <c r="K94" s="68"/>
      <c r="L94" s="68"/>
      <c r="M94" s="68"/>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IA94" s="21">
        <v>9.14</v>
      </c>
      <c r="IB94" s="21" t="s">
        <v>137</v>
      </c>
      <c r="IE94" s="22"/>
      <c r="IF94" s="22"/>
      <c r="IG94" s="22"/>
      <c r="IH94" s="22"/>
      <c r="II94" s="22"/>
    </row>
    <row r="95" spans="1:243" s="21" customFormat="1" ht="30" customHeight="1">
      <c r="A95" s="60">
        <v>9.15</v>
      </c>
      <c r="B95" s="73" t="s">
        <v>138</v>
      </c>
      <c r="C95" s="34"/>
      <c r="D95" s="74">
        <v>182</v>
      </c>
      <c r="E95" s="75" t="s">
        <v>43</v>
      </c>
      <c r="F95" s="61">
        <v>16.66</v>
      </c>
      <c r="G95" s="46"/>
      <c r="H95" s="40"/>
      <c r="I95" s="41" t="s">
        <v>33</v>
      </c>
      <c r="J95" s="42">
        <f t="shared" si="4"/>
        <v>1</v>
      </c>
      <c r="K95" s="40" t="s">
        <v>34</v>
      </c>
      <c r="L95" s="40" t="s">
        <v>4</v>
      </c>
      <c r="M95" s="43"/>
      <c r="N95" s="52"/>
      <c r="O95" s="52"/>
      <c r="P95" s="53"/>
      <c r="Q95" s="52"/>
      <c r="R95" s="52"/>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5">
        <f t="shared" si="5"/>
        <v>3032.12</v>
      </c>
      <c r="BB95" s="54">
        <f t="shared" si="6"/>
        <v>3032.12</v>
      </c>
      <c r="BC95" s="59" t="str">
        <f t="shared" si="7"/>
        <v>INR  Three Thousand  &amp;Thirty Two  and Paise Twelve Only</v>
      </c>
      <c r="IA95" s="21">
        <v>9.15</v>
      </c>
      <c r="IB95" s="21" t="s">
        <v>138</v>
      </c>
      <c r="ID95" s="21">
        <v>182</v>
      </c>
      <c r="IE95" s="22" t="s">
        <v>43</v>
      </c>
      <c r="IF95" s="22"/>
      <c r="IG95" s="22"/>
      <c r="IH95" s="22"/>
      <c r="II95" s="22"/>
    </row>
    <row r="96" spans="1:243" s="21" customFormat="1" ht="78.75">
      <c r="A96" s="60">
        <v>9.16</v>
      </c>
      <c r="B96" s="73" t="s">
        <v>139</v>
      </c>
      <c r="C96" s="34"/>
      <c r="D96" s="68"/>
      <c r="E96" s="68"/>
      <c r="F96" s="68"/>
      <c r="G96" s="68"/>
      <c r="H96" s="68"/>
      <c r="I96" s="68"/>
      <c r="J96" s="68"/>
      <c r="K96" s="68"/>
      <c r="L96" s="68"/>
      <c r="M96" s="68"/>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IA96" s="21">
        <v>9.16</v>
      </c>
      <c r="IB96" s="21" t="s">
        <v>139</v>
      </c>
      <c r="IE96" s="22"/>
      <c r="IF96" s="22"/>
      <c r="IG96" s="22"/>
      <c r="IH96" s="22"/>
      <c r="II96" s="22"/>
    </row>
    <row r="97" spans="1:243" s="21" customFormat="1" ht="31.5" customHeight="1">
      <c r="A97" s="60">
        <v>9.17</v>
      </c>
      <c r="B97" s="73" t="s">
        <v>71</v>
      </c>
      <c r="C97" s="34"/>
      <c r="D97" s="74">
        <v>475</v>
      </c>
      <c r="E97" s="75" t="s">
        <v>43</v>
      </c>
      <c r="F97" s="61">
        <v>49.8</v>
      </c>
      <c r="G97" s="46"/>
      <c r="H97" s="40"/>
      <c r="I97" s="41" t="s">
        <v>33</v>
      </c>
      <c r="J97" s="42">
        <f t="shared" si="4"/>
        <v>1</v>
      </c>
      <c r="K97" s="40" t="s">
        <v>34</v>
      </c>
      <c r="L97" s="40" t="s">
        <v>4</v>
      </c>
      <c r="M97" s="43"/>
      <c r="N97" s="52"/>
      <c r="O97" s="52"/>
      <c r="P97" s="53"/>
      <c r="Q97" s="52"/>
      <c r="R97" s="52"/>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5">
        <f t="shared" si="5"/>
        <v>23655</v>
      </c>
      <c r="BB97" s="54">
        <f t="shared" si="6"/>
        <v>23655</v>
      </c>
      <c r="BC97" s="59" t="str">
        <f t="shared" si="7"/>
        <v>INR  Twenty Three Thousand Six Hundred &amp; Fifty Five  Only</v>
      </c>
      <c r="IA97" s="21">
        <v>9.17</v>
      </c>
      <c r="IB97" s="21" t="s">
        <v>71</v>
      </c>
      <c r="ID97" s="21">
        <v>475</v>
      </c>
      <c r="IE97" s="22" t="s">
        <v>43</v>
      </c>
      <c r="IF97" s="22"/>
      <c r="IG97" s="22"/>
      <c r="IH97" s="22"/>
      <c r="II97" s="22"/>
    </row>
    <row r="98" spans="1:243" s="21" customFormat="1" ht="94.5">
      <c r="A98" s="60">
        <v>9.18</v>
      </c>
      <c r="B98" s="73" t="s">
        <v>72</v>
      </c>
      <c r="C98" s="34"/>
      <c r="D98" s="74">
        <v>200</v>
      </c>
      <c r="E98" s="75" t="s">
        <v>43</v>
      </c>
      <c r="F98" s="61">
        <v>18.28</v>
      </c>
      <c r="G98" s="46"/>
      <c r="H98" s="40"/>
      <c r="I98" s="41" t="s">
        <v>33</v>
      </c>
      <c r="J98" s="42">
        <f t="shared" si="4"/>
        <v>1</v>
      </c>
      <c r="K98" s="40" t="s">
        <v>34</v>
      </c>
      <c r="L98" s="40" t="s">
        <v>4</v>
      </c>
      <c r="M98" s="43"/>
      <c r="N98" s="52"/>
      <c r="O98" s="52"/>
      <c r="P98" s="53"/>
      <c r="Q98" s="52"/>
      <c r="R98" s="52"/>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5">
        <f t="shared" si="5"/>
        <v>3656</v>
      </c>
      <c r="BB98" s="54">
        <f t="shared" si="6"/>
        <v>3656</v>
      </c>
      <c r="BC98" s="59" t="str">
        <f t="shared" si="7"/>
        <v>INR  Three Thousand Six Hundred &amp; Fifty Six  Only</v>
      </c>
      <c r="IA98" s="21">
        <v>9.18</v>
      </c>
      <c r="IB98" s="21" t="s">
        <v>72</v>
      </c>
      <c r="ID98" s="21">
        <v>200</v>
      </c>
      <c r="IE98" s="22" t="s">
        <v>43</v>
      </c>
      <c r="IF98" s="22"/>
      <c r="IG98" s="22"/>
      <c r="IH98" s="22"/>
      <c r="II98" s="22"/>
    </row>
    <row r="99" spans="1:243" s="21" customFormat="1" ht="63">
      <c r="A99" s="60">
        <v>9.19</v>
      </c>
      <c r="B99" s="73" t="s">
        <v>136</v>
      </c>
      <c r="C99" s="34"/>
      <c r="D99" s="68"/>
      <c r="E99" s="68"/>
      <c r="F99" s="68"/>
      <c r="G99" s="68"/>
      <c r="H99" s="68"/>
      <c r="I99" s="68"/>
      <c r="J99" s="68"/>
      <c r="K99" s="68"/>
      <c r="L99" s="68"/>
      <c r="M99" s="68"/>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IA99" s="21">
        <v>9.19</v>
      </c>
      <c r="IB99" s="21" t="s">
        <v>136</v>
      </c>
      <c r="IE99" s="22"/>
      <c r="IF99" s="22"/>
      <c r="IG99" s="22"/>
      <c r="IH99" s="22"/>
      <c r="II99" s="22"/>
    </row>
    <row r="100" spans="1:243" s="21" customFormat="1" ht="27" customHeight="1">
      <c r="A100" s="60">
        <v>9.2</v>
      </c>
      <c r="B100" s="73" t="s">
        <v>73</v>
      </c>
      <c r="C100" s="34"/>
      <c r="D100" s="74">
        <v>227</v>
      </c>
      <c r="E100" s="75" t="s">
        <v>43</v>
      </c>
      <c r="F100" s="61">
        <v>75.89</v>
      </c>
      <c r="G100" s="46"/>
      <c r="H100" s="40"/>
      <c r="I100" s="41" t="s">
        <v>33</v>
      </c>
      <c r="J100" s="42">
        <f t="shared" si="4"/>
        <v>1</v>
      </c>
      <c r="K100" s="40" t="s">
        <v>34</v>
      </c>
      <c r="L100" s="40" t="s">
        <v>4</v>
      </c>
      <c r="M100" s="43"/>
      <c r="N100" s="52"/>
      <c r="O100" s="52"/>
      <c r="P100" s="53"/>
      <c r="Q100" s="52"/>
      <c r="R100" s="52"/>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5">
        <f t="shared" si="5"/>
        <v>17227.03</v>
      </c>
      <c r="BB100" s="54">
        <f t="shared" si="6"/>
        <v>17227.03</v>
      </c>
      <c r="BC100" s="59" t="str">
        <f t="shared" si="7"/>
        <v>INR  Seventeen Thousand Two Hundred &amp; Twenty Seven  and Paise Three Only</v>
      </c>
      <c r="IA100" s="21">
        <v>9.2</v>
      </c>
      <c r="IB100" s="21" t="s">
        <v>73</v>
      </c>
      <c r="ID100" s="21">
        <v>227</v>
      </c>
      <c r="IE100" s="22" t="s">
        <v>43</v>
      </c>
      <c r="IF100" s="22"/>
      <c r="IG100" s="22"/>
      <c r="IH100" s="22"/>
      <c r="II100" s="22"/>
    </row>
    <row r="101" spans="1:243" s="21" customFormat="1" ht="15.75">
      <c r="A101" s="60">
        <v>10</v>
      </c>
      <c r="B101" s="73" t="s">
        <v>140</v>
      </c>
      <c r="C101" s="34"/>
      <c r="D101" s="68"/>
      <c r="E101" s="68"/>
      <c r="F101" s="68"/>
      <c r="G101" s="68"/>
      <c r="H101" s="68"/>
      <c r="I101" s="68"/>
      <c r="J101" s="68"/>
      <c r="K101" s="68"/>
      <c r="L101" s="68"/>
      <c r="M101" s="68"/>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IA101" s="21">
        <v>10</v>
      </c>
      <c r="IB101" s="21" t="s">
        <v>140</v>
      </c>
      <c r="IE101" s="22"/>
      <c r="IF101" s="22"/>
      <c r="IG101" s="22"/>
      <c r="IH101" s="22"/>
      <c r="II101" s="22"/>
    </row>
    <row r="102" spans="1:243" s="21" customFormat="1" ht="109.5" customHeight="1">
      <c r="A102" s="60">
        <v>10.01</v>
      </c>
      <c r="B102" s="73" t="s">
        <v>141</v>
      </c>
      <c r="C102" s="34"/>
      <c r="D102" s="68"/>
      <c r="E102" s="68"/>
      <c r="F102" s="68"/>
      <c r="G102" s="68"/>
      <c r="H102" s="68"/>
      <c r="I102" s="68"/>
      <c r="J102" s="68"/>
      <c r="K102" s="68"/>
      <c r="L102" s="68"/>
      <c r="M102" s="68"/>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IA102" s="21">
        <v>10.01</v>
      </c>
      <c r="IB102" s="21" t="s">
        <v>141</v>
      </c>
      <c r="IE102" s="22"/>
      <c r="IF102" s="22"/>
      <c r="IG102" s="22"/>
      <c r="IH102" s="22"/>
      <c r="II102" s="22"/>
    </row>
    <row r="103" spans="1:243" s="21" customFormat="1" ht="42.75">
      <c r="A103" s="60">
        <v>10.02</v>
      </c>
      <c r="B103" s="73" t="s">
        <v>74</v>
      </c>
      <c r="C103" s="34"/>
      <c r="D103" s="74">
        <v>30</v>
      </c>
      <c r="E103" s="75" t="s">
        <v>43</v>
      </c>
      <c r="F103" s="61">
        <v>419.11</v>
      </c>
      <c r="G103" s="46"/>
      <c r="H103" s="40"/>
      <c r="I103" s="41" t="s">
        <v>33</v>
      </c>
      <c r="J103" s="42">
        <f t="shared" si="4"/>
        <v>1</v>
      </c>
      <c r="K103" s="40" t="s">
        <v>34</v>
      </c>
      <c r="L103" s="40" t="s">
        <v>4</v>
      </c>
      <c r="M103" s="43"/>
      <c r="N103" s="52"/>
      <c r="O103" s="52"/>
      <c r="P103" s="53"/>
      <c r="Q103" s="52"/>
      <c r="R103" s="52"/>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5">
        <f t="shared" si="5"/>
        <v>12573.3</v>
      </c>
      <c r="BB103" s="54">
        <f t="shared" si="6"/>
        <v>12573.3</v>
      </c>
      <c r="BC103" s="59" t="str">
        <f t="shared" si="7"/>
        <v>INR  Twelve Thousand Five Hundred &amp; Seventy Three  and Paise Thirty Only</v>
      </c>
      <c r="IA103" s="21">
        <v>10.02</v>
      </c>
      <c r="IB103" s="21" t="s">
        <v>74</v>
      </c>
      <c r="ID103" s="21">
        <v>30</v>
      </c>
      <c r="IE103" s="22" t="s">
        <v>43</v>
      </c>
      <c r="IF103" s="22"/>
      <c r="IG103" s="22"/>
      <c r="IH103" s="22"/>
      <c r="II103" s="22"/>
    </row>
    <row r="104" spans="1:243" s="21" customFormat="1" ht="63">
      <c r="A104" s="60">
        <v>10.03</v>
      </c>
      <c r="B104" s="73" t="s">
        <v>142</v>
      </c>
      <c r="C104" s="34"/>
      <c r="D104" s="74">
        <v>113</v>
      </c>
      <c r="E104" s="75" t="s">
        <v>43</v>
      </c>
      <c r="F104" s="61">
        <v>2.5</v>
      </c>
      <c r="G104" s="46"/>
      <c r="H104" s="40"/>
      <c r="I104" s="41" t="s">
        <v>33</v>
      </c>
      <c r="J104" s="42">
        <f t="shared" si="4"/>
        <v>1</v>
      </c>
      <c r="K104" s="40" t="s">
        <v>34</v>
      </c>
      <c r="L104" s="40" t="s">
        <v>4</v>
      </c>
      <c r="M104" s="43"/>
      <c r="N104" s="52"/>
      <c r="O104" s="52"/>
      <c r="P104" s="53"/>
      <c r="Q104" s="52"/>
      <c r="R104" s="52"/>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5">
        <f t="shared" si="5"/>
        <v>282.5</v>
      </c>
      <c r="BB104" s="54">
        <f t="shared" si="6"/>
        <v>282.5</v>
      </c>
      <c r="BC104" s="59" t="str">
        <f t="shared" si="7"/>
        <v>INR  Two Hundred &amp; Eighty Two  and Paise Fifty Only</v>
      </c>
      <c r="IA104" s="21">
        <v>10.03</v>
      </c>
      <c r="IB104" s="21" t="s">
        <v>142</v>
      </c>
      <c r="ID104" s="21">
        <v>113</v>
      </c>
      <c r="IE104" s="22" t="s">
        <v>43</v>
      </c>
      <c r="IF104" s="22"/>
      <c r="IG104" s="22"/>
      <c r="IH104" s="22"/>
      <c r="II104" s="22"/>
    </row>
    <row r="105" spans="1:243" s="21" customFormat="1" ht="126">
      <c r="A105" s="60">
        <v>10.04</v>
      </c>
      <c r="B105" s="73" t="s">
        <v>143</v>
      </c>
      <c r="C105" s="34"/>
      <c r="D105" s="74">
        <v>13</v>
      </c>
      <c r="E105" s="75" t="s">
        <v>47</v>
      </c>
      <c r="F105" s="61">
        <v>285.8</v>
      </c>
      <c r="G105" s="46"/>
      <c r="H105" s="40"/>
      <c r="I105" s="41" t="s">
        <v>33</v>
      </c>
      <c r="J105" s="42">
        <f t="shared" si="4"/>
        <v>1</v>
      </c>
      <c r="K105" s="40" t="s">
        <v>34</v>
      </c>
      <c r="L105" s="40" t="s">
        <v>4</v>
      </c>
      <c r="M105" s="43"/>
      <c r="N105" s="52"/>
      <c r="O105" s="52"/>
      <c r="P105" s="53"/>
      <c r="Q105" s="52"/>
      <c r="R105" s="52"/>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5">
        <f t="shared" si="5"/>
        <v>3715.4</v>
      </c>
      <c r="BB105" s="54">
        <f t="shared" si="6"/>
        <v>3715.4</v>
      </c>
      <c r="BC105" s="59" t="str">
        <f t="shared" si="7"/>
        <v>INR  Three Thousand Seven Hundred &amp; Fifteen  and Paise Forty Only</v>
      </c>
      <c r="IA105" s="21">
        <v>10.04</v>
      </c>
      <c r="IB105" s="21" t="s">
        <v>143</v>
      </c>
      <c r="ID105" s="21">
        <v>13</v>
      </c>
      <c r="IE105" s="22" t="s">
        <v>47</v>
      </c>
      <c r="IF105" s="22"/>
      <c r="IG105" s="22"/>
      <c r="IH105" s="22"/>
      <c r="II105" s="22"/>
    </row>
    <row r="106" spans="1:243" s="21" customFormat="1" ht="15.75">
      <c r="A106" s="60">
        <v>11</v>
      </c>
      <c r="B106" s="73" t="s">
        <v>144</v>
      </c>
      <c r="C106" s="34"/>
      <c r="D106" s="68"/>
      <c r="E106" s="68"/>
      <c r="F106" s="68"/>
      <c r="G106" s="68"/>
      <c r="H106" s="68"/>
      <c r="I106" s="68"/>
      <c r="J106" s="68"/>
      <c r="K106" s="68"/>
      <c r="L106" s="68"/>
      <c r="M106" s="68"/>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IA106" s="21">
        <v>11</v>
      </c>
      <c r="IB106" s="21" t="s">
        <v>144</v>
      </c>
      <c r="IE106" s="22"/>
      <c r="IF106" s="22"/>
      <c r="IG106" s="22"/>
      <c r="IH106" s="22"/>
      <c r="II106" s="22"/>
    </row>
    <row r="107" spans="1:243" s="21" customFormat="1" ht="78.75">
      <c r="A107" s="60">
        <v>11.01</v>
      </c>
      <c r="B107" s="73" t="s">
        <v>145</v>
      </c>
      <c r="C107" s="34"/>
      <c r="D107" s="68"/>
      <c r="E107" s="68"/>
      <c r="F107" s="68"/>
      <c r="G107" s="68"/>
      <c r="H107" s="68"/>
      <c r="I107" s="68"/>
      <c r="J107" s="68"/>
      <c r="K107" s="68"/>
      <c r="L107" s="68"/>
      <c r="M107" s="68"/>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IA107" s="21">
        <v>11.01</v>
      </c>
      <c r="IB107" s="21" t="s">
        <v>145</v>
      </c>
      <c r="IE107" s="22"/>
      <c r="IF107" s="22"/>
      <c r="IG107" s="22"/>
      <c r="IH107" s="22"/>
      <c r="II107" s="22"/>
    </row>
    <row r="108" spans="1:243" s="21" customFormat="1" ht="31.5">
      <c r="A108" s="60">
        <v>11.02</v>
      </c>
      <c r="B108" s="73" t="s">
        <v>56</v>
      </c>
      <c r="C108" s="34"/>
      <c r="D108" s="74">
        <v>0.5</v>
      </c>
      <c r="E108" s="75" t="s">
        <v>46</v>
      </c>
      <c r="F108" s="61">
        <v>1759.84</v>
      </c>
      <c r="G108" s="46"/>
      <c r="H108" s="40"/>
      <c r="I108" s="41" t="s">
        <v>33</v>
      </c>
      <c r="J108" s="42">
        <f t="shared" si="4"/>
        <v>1</v>
      </c>
      <c r="K108" s="40" t="s">
        <v>34</v>
      </c>
      <c r="L108" s="40" t="s">
        <v>4</v>
      </c>
      <c r="M108" s="43"/>
      <c r="N108" s="52"/>
      <c r="O108" s="52"/>
      <c r="P108" s="53"/>
      <c r="Q108" s="52"/>
      <c r="R108" s="52"/>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5">
        <f t="shared" si="5"/>
        <v>879.92</v>
      </c>
      <c r="BB108" s="54">
        <f t="shared" si="6"/>
        <v>879.92</v>
      </c>
      <c r="BC108" s="59" t="str">
        <f t="shared" si="7"/>
        <v>INR  Eight Hundred &amp; Seventy Nine  and Paise Ninety Two Only</v>
      </c>
      <c r="IA108" s="21">
        <v>11.02</v>
      </c>
      <c r="IB108" s="21" t="s">
        <v>56</v>
      </c>
      <c r="ID108" s="21">
        <v>0.5</v>
      </c>
      <c r="IE108" s="22" t="s">
        <v>46</v>
      </c>
      <c r="IF108" s="22"/>
      <c r="IG108" s="22"/>
      <c r="IH108" s="22"/>
      <c r="II108" s="22"/>
    </row>
    <row r="109" spans="1:243" s="21" customFormat="1" ht="31.5">
      <c r="A109" s="60">
        <v>11.03</v>
      </c>
      <c r="B109" s="73" t="s">
        <v>146</v>
      </c>
      <c r="C109" s="34"/>
      <c r="D109" s="74">
        <v>0.1</v>
      </c>
      <c r="E109" s="75" t="s">
        <v>46</v>
      </c>
      <c r="F109" s="61">
        <v>1086.89</v>
      </c>
      <c r="G109" s="46"/>
      <c r="H109" s="40"/>
      <c r="I109" s="41" t="s">
        <v>33</v>
      </c>
      <c r="J109" s="42">
        <f t="shared" si="4"/>
        <v>1</v>
      </c>
      <c r="K109" s="40" t="s">
        <v>34</v>
      </c>
      <c r="L109" s="40" t="s">
        <v>4</v>
      </c>
      <c r="M109" s="43"/>
      <c r="N109" s="52"/>
      <c r="O109" s="52"/>
      <c r="P109" s="53"/>
      <c r="Q109" s="52"/>
      <c r="R109" s="52"/>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5">
        <f t="shared" si="5"/>
        <v>108.69</v>
      </c>
      <c r="BB109" s="54">
        <f t="shared" si="6"/>
        <v>108.69</v>
      </c>
      <c r="BC109" s="59" t="str">
        <f t="shared" si="7"/>
        <v>INR  One Hundred &amp; Eight  and Paise Sixty Nine Only</v>
      </c>
      <c r="IA109" s="21">
        <v>11.03</v>
      </c>
      <c r="IB109" s="21" t="s">
        <v>146</v>
      </c>
      <c r="ID109" s="21">
        <v>0.1</v>
      </c>
      <c r="IE109" s="22" t="s">
        <v>46</v>
      </c>
      <c r="IF109" s="22"/>
      <c r="IG109" s="22"/>
      <c r="IH109" s="22"/>
      <c r="II109" s="22"/>
    </row>
    <row r="110" spans="1:243" s="21" customFormat="1" ht="94.5">
      <c r="A110" s="60">
        <v>11.04</v>
      </c>
      <c r="B110" s="73" t="s">
        <v>147</v>
      </c>
      <c r="C110" s="34"/>
      <c r="D110" s="74">
        <v>0.25</v>
      </c>
      <c r="E110" s="75" t="s">
        <v>46</v>
      </c>
      <c r="F110" s="61">
        <v>2567.38</v>
      </c>
      <c r="G110" s="46"/>
      <c r="H110" s="40"/>
      <c r="I110" s="41" t="s">
        <v>33</v>
      </c>
      <c r="J110" s="42">
        <f t="shared" si="4"/>
        <v>1</v>
      </c>
      <c r="K110" s="40" t="s">
        <v>34</v>
      </c>
      <c r="L110" s="40" t="s">
        <v>4</v>
      </c>
      <c r="M110" s="43"/>
      <c r="N110" s="52"/>
      <c r="O110" s="52"/>
      <c r="P110" s="53"/>
      <c r="Q110" s="52"/>
      <c r="R110" s="52"/>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5">
        <f t="shared" si="5"/>
        <v>641.85</v>
      </c>
      <c r="BB110" s="54">
        <f t="shared" si="6"/>
        <v>641.85</v>
      </c>
      <c r="BC110" s="59" t="str">
        <f t="shared" si="7"/>
        <v>INR  Six Hundred &amp; Forty One  and Paise Eighty Five Only</v>
      </c>
      <c r="IA110" s="21">
        <v>11.04</v>
      </c>
      <c r="IB110" s="21" t="s">
        <v>147</v>
      </c>
      <c r="ID110" s="21">
        <v>0.25</v>
      </c>
      <c r="IE110" s="22" t="s">
        <v>46</v>
      </c>
      <c r="IF110" s="22"/>
      <c r="IG110" s="22"/>
      <c r="IH110" s="22"/>
      <c r="II110" s="22"/>
    </row>
    <row r="111" spans="1:243" s="21" customFormat="1" ht="94.5">
      <c r="A111" s="60">
        <v>11.05</v>
      </c>
      <c r="B111" s="73" t="s">
        <v>148</v>
      </c>
      <c r="C111" s="34"/>
      <c r="D111" s="74">
        <v>1</v>
      </c>
      <c r="E111" s="75" t="s">
        <v>43</v>
      </c>
      <c r="F111" s="61">
        <v>830.43</v>
      </c>
      <c r="G111" s="46"/>
      <c r="H111" s="40"/>
      <c r="I111" s="41" t="s">
        <v>33</v>
      </c>
      <c r="J111" s="42">
        <f t="shared" si="4"/>
        <v>1</v>
      </c>
      <c r="K111" s="40" t="s">
        <v>34</v>
      </c>
      <c r="L111" s="40" t="s">
        <v>4</v>
      </c>
      <c r="M111" s="43"/>
      <c r="N111" s="52"/>
      <c r="O111" s="52"/>
      <c r="P111" s="53"/>
      <c r="Q111" s="52"/>
      <c r="R111" s="52"/>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5">
        <f t="shared" si="5"/>
        <v>830.43</v>
      </c>
      <c r="BB111" s="54">
        <f t="shared" si="6"/>
        <v>830.43</v>
      </c>
      <c r="BC111" s="59" t="str">
        <f t="shared" si="7"/>
        <v>INR  Eight Hundred &amp; Thirty  and Paise Forty Three Only</v>
      </c>
      <c r="IA111" s="21">
        <v>11.05</v>
      </c>
      <c r="IB111" s="21" t="s">
        <v>148</v>
      </c>
      <c r="ID111" s="21">
        <v>1</v>
      </c>
      <c r="IE111" s="22" t="s">
        <v>43</v>
      </c>
      <c r="IF111" s="22"/>
      <c r="IG111" s="22"/>
      <c r="IH111" s="22"/>
      <c r="II111" s="22"/>
    </row>
    <row r="112" spans="1:243" s="21" customFormat="1" ht="94.5">
      <c r="A112" s="60">
        <v>11.06</v>
      </c>
      <c r="B112" s="73" t="s">
        <v>149</v>
      </c>
      <c r="C112" s="34"/>
      <c r="D112" s="68"/>
      <c r="E112" s="68"/>
      <c r="F112" s="68"/>
      <c r="G112" s="68"/>
      <c r="H112" s="68"/>
      <c r="I112" s="68"/>
      <c r="J112" s="68"/>
      <c r="K112" s="68"/>
      <c r="L112" s="68"/>
      <c r="M112" s="68"/>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IA112" s="21">
        <v>11.06</v>
      </c>
      <c r="IB112" s="21" t="s">
        <v>149</v>
      </c>
      <c r="IE112" s="22"/>
      <c r="IF112" s="22"/>
      <c r="IG112" s="22"/>
      <c r="IH112" s="22"/>
      <c r="II112" s="22"/>
    </row>
    <row r="113" spans="1:243" s="21" customFormat="1" ht="28.5">
      <c r="A113" s="60">
        <v>11.07</v>
      </c>
      <c r="B113" s="73" t="s">
        <v>49</v>
      </c>
      <c r="C113" s="34"/>
      <c r="D113" s="74">
        <v>0.1</v>
      </c>
      <c r="E113" s="75" t="s">
        <v>46</v>
      </c>
      <c r="F113" s="61">
        <v>1489.22</v>
      </c>
      <c r="G113" s="46"/>
      <c r="H113" s="40"/>
      <c r="I113" s="41" t="s">
        <v>33</v>
      </c>
      <c r="J113" s="42">
        <f t="shared" si="4"/>
        <v>1</v>
      </c>
      <c r="K113" s="40" t="s">
        <v>34</v>
      </c>
      <c r="L113" s="40" t="s">
        <v>4</v>
      </c>
      <c r="M113" s="43"/>
      <c r="N113" s="52"/>
      <c r="O113" s="52"/>
      <c r="P113" s="53"/>
      <c r="Q113" s="52"/>
      <c r="R113" s="52"/>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5">
        <f t="shared" si="5"/>
        <v>148.92</v>
      </c>
      <c r="BB113" s="54">
        <f t="shared" si="6"/>
        <v>148.92</v>
      </c>
      <c r="BC113" s="59" t="str">
        <f t="shared" si="7"/>
        <v>INR  One Hundred &amp; Forty Eight  and Paise Ninety Two Only</v>
      </c>
      <c r="IA113" s="21">
        <v>11.07</v>
      </c>
      <c r="IB113" s="21" t="s">
        <v>49</v>
      </c>
      <c r="ID113" s="21">
        <v>0.1</v>
      </c>
      <c r="IE113" s="22" t="s">
        <v>46</v>
      </c>
      <c r="IF113" s="22"/>
      <c r="IG113" s="22"/>
      <c r="IH113" s="22"/>
      <c r="II113" s="22"/>
    </row>
    <row r="114" spans="1:243" s="21" customFormat="1" ht="63">
      <c r="A114" s="60">
        <v>11.08</v>
      </c>
      <c r="B114" s="73" t="s">
        <v>150</v>
      </c>
      <c r="C114" s="34"/>
      <c r="D114" s="68"/>
      <c r="E114" s="68"/>
      <c r="F114" s="68"/>
      <c r="G114" s="68"/>
      <c r="H114" s="68"/>
      <c r="I114" s="68"/>
      <c r="J114" s="68"/>
      <c r="K114" s="68"/>
      <c r="L114" s="68"/>
      <c r="M114" s="68"/>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IA114" s="21">
        <v>11.08</v>
      </c>
      <c r="IB114" s="21" t="s">
        <v>150</v>
      </c>
      <c r="IE114" s="22"/>
      <c r="IF114" s="22"/>
      <c r="IG114" s="22"/>
      <c r="IH114" s="22"/>
      <c r="II114" s="22"/>
    </row>
    <row r="115" spans="1:243" s="21" customFormat="1" ht="28.5">
      <c r="A115" s="60">
        <v>11.09</v>
      </c>
      <c r="B115" s="73" t="s">
        <v>75</v>
      </c>
      <c r="C115" s="34"/>
      <c r="D115" s="74">
        <v>4</v>
      </c>
      <c r="E115" s="75" t="s">
        <v>47</v>
      </c>
      <c r="F115" s="61">
        <v>103.73</v>
      </c>
      <c r="G115" s="46"/>
      <c r="H115" s="40"/>
      <c r="I115" s="41" t="s">
        <v>33</v>
      </c>
      <c r="J115" s="42">
        <f t="shared" si="4"/>
        <v>1</v>
      </c>
      <c r="K115" s="40" t="s">
        <v>34</v>
      </c>
      <c r="L115" s="40" t="s">
        <v>4</v>
      </c>
      <c r="M115" s="43"/>
      <c r="N115" s="52"/>
      <c r="O115" s="52"/>
      <c r="P115" s="53"/>
      <c r="Q115" s="52"/>
      <c r="R115" s="52"/>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5">
        <f t="shared" si="5"/>
        <v>414.92</v>
      </c>
      <c r="BB115" s="54">
        <f t="shared" si="6"/>
        <v>414.92</v>
      </c>
      <c r="BC115" s="59" t="str">
        <f t="shared" si="7"/>
        <v>INR  Four Hundred &amp; Fourteen  and Paise Ninety Two Only</v>
      </c>
      <c r="IA115" s="21">
        <v>11.09</v>
      </c>
      <c r="IB115" s="21" t="s">
        <v>75</v>
      </c>
      <c r="ID115" s="21">
        <v>4</v>
      </c>
      <c r="IE115" s="22" t="s">
        <v>47</v>
      </c>
      <c r="IF115" s="22"/>
      <c r="IG115" s="22"/>
      <c r="IH115" s="22"/>
      <c r="II115" s="22"/>
    </row>
    <row r="116" spans="1:243" s="21" customFormat="1" ht="63">
      <c r="A116" s="62">
        <v>11.1</v>
      </c>
      <c r="B116" s="73" t="s">
        <v>151</v>
      </c>
      <c r="C116" s="34"/>
      <c r="D116" s="68"/>
      <c r="E116" s="68"/>
      <c r="F116" s="68"/>
      <c r="G116" s="68"/>
      <c r="H116" s="68"/>
      <c r="I116" s="68"/>
      <c r="J116" s="68"/>
      <c r="K116" s="68"/>
      <c r="L116" s="68"/>
      <c r="M116" s="68"/>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IA116" s="21">
        <v>11.1</v>
      </c>
      <c r="IB116" s="21" t="s">
        <v>151</v>
      </c>
      <c r="IE116" s="22"/>
      <c r="IF116" s="22"/>
      <c r="IG116" s="22"/>
      <c r="IH116" s="22"/>
      <c r="II116" s="22"/>
    </row>
    <row r="117" spans="1:243" s="21" customFormat="1" ht="31.5">
      <c r="A117" s="60">
        <v>11.11</v>
      </c>
      <c r="B117" s="73" t="s">
        <v>76</v>
      </c>
      <c r="C117" s="34"/>
      <c r="D117" s="74">
        <v>3</v>
      </c>
      <c r="E117" s="75" t="s">
        <v>43</v>
      </c>
      <c r="F117" s="61">
        <v>53.05</v>
      </c>
      <c r="G117" s="46"/>
      <c r="H117" s="40"/>
      <c r="I117" s="41" t="s">
        <v>33</v>
      </c>
      <c r="J117" s="42">
        <f t="shared" si="4"/>
        <v>1</v>
      </c>
      <c r="K117" s="40" t="s">
        <v>34</v>
      </c>
      <c r="L117" s="40" t="s">
        <v>4</v>
      </c>
      <c r="M117" s="43"/>
      <c r="N117" s="52"/>
      <c r="O117" s="52"/>
      <c r="P117" s="53"/>
      <c r="Q117" s="52"/>
      <c r="R117" s="52"/>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5">
        <f t="shared" si="5"/>
        <v>159.15</v>
      </c>
      <c r="BB117" s="54">
        <f t="shared" si="6"/>
        <v>159.15</v>
      </c>
      <c r="BC117" s="59" t="str">
        <f t="shared" si="7"/>
        <v>INR  One Hundred &amp; Fifty Nine  and Paise Fifteen Only</v>
      </c>
      <c r="IA117" s="21">
        <v>11.11</v>
      </c>
      <c r="IB117" s="21" t="s">
        <v>76</v>
      </c>
      <c r="ID117" s="21">
        <v>3</v>
      </c>
      <c r="IE117" s="22" t="s">
        <v>43</v>
      </c>
      <c r="IF117" s="22"/>
      <c r="IG117" s="22"/>
      <c r="IH117" s="22"/>
      <c r="II117" s="22"/>
    </row>
    <row r="118" spans="1:243" s="21" customFormat="1" ht="78.75">
      <c r="A118" s="60">
        <v>11.12</v>
      </c>
      <c r="B118" s="73" t="s">
        <v>77</v>
      </c>
      <c r="C118" s="34"/>
      <c r="D118" s="74">
        <v>30</v>
      </c>
      <c r="E118" s="75" t="s">
        <v>43</v>
      </c>
      <c r="F118" s="61">
        <v>39.5</v>
      </c>
      <c r="G118" s="46"/>
      <c r="H118" s="40"/>
      <c r="I118" s="41" t="s">
        <v>33</v>
      </c>
      <c r="J118" s="42">
        <f t="shared" si="4"/>
        <v>1</v>
      </c>
      <c r="K118" s="40" t="s">
        <v>34</v>
      </c>
      <c r="L118" s="40" t="s">
        <v>4</v>
      </c>
      <c r="M118" s="43"/>
      <c r="N118" s="52"/>
      <c r="O118" s="52"/>
      <c r="P118" s="53"/>
      <c r="Q118" s="52"/>
      <c r="R118" s="52"/>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5">
        <f t="shared" si="5"/>
        <v>1185</v>
      </c>
      <c r="BB118" s="54">
        <f t="shared" si="6"/>
        <v>1185</v>
      </c>
      <c r="BC118" s="59" t="str">
        <f t="shared" si="7"/>
        <v>INR  One Thousand One Hundred &amp; Eighty Five  Only</v>
      </c>
      <c r="IA118" s="21">
        <v>11.12</v>
      </c>
      <c r="IB118" s="21" t="s">
        <v>77</v>
      </c>
      <c r="ID118" s="21">
        <v>30</v>
      </c>
      <c r="IE118" s="22" t="s">
        <v>43</v>
      </c>
      <c r="IF118" s="22"/>
      <c r="IG118" s="22"/>
      <c r="IH118" s="22"/>
      <c r="II118" s="22"/>
    </row>
    <row r="119" spans="1:243" s="21" customFormat="1" ht="141.75">
      <c r="A119" s="60">
        <v>11.13</v>
      </c>
      <c r="B119" s="73" t="s">
        <v>78</v>
      </c>
      <c r="C119" s="34"/>
      <c r="D119" s="74">
        <v>5</v>
      </c>
      <c r="E119" s="75" t="s">
        <v>46</v>
      </c>
      <c r="F119" s="61">
        <v>192.33</v>
      </c>
      <c r="G119" s="46"/>
      <c r="H119" s="40"/>
      <c r="I119" s="41" t="s">
        <v>33</v>
      </c>
      <c r="J119" s="42">
        <f t="shared" si="4"/>
        <v>1</v>
      </c>
      <c r="K119" s="40" t="s">
        <v>34</v>
      </c>
      <c r="L119" s="40" t="s">
        <v>4</v>
      </c>
      <c r="M119" s="43"/>
      <c r="N119" s="52"/>
      <c r="O119" s="52"/>
      <c r="P119" s="53"/>
      <c r="Q119" s="52"/>
      <c r="R119" s="52"/>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5">
        <f t="shared" si="5"/>
        <v>961.65</v>
      </c>
      <c r="BB119" s="54">
        <f t="shared" si="6"/>
        <v>961.65</v>
      </c>
      <c r="BC119" s="59" t="str">
        <f t="shared" si="7"/>
        <v>INR  Nine Hundred &amp; Sixty One  and Paise Sixty Five Only</v>
      </c>
      <c r="IA119" s="21">
        <v>11.13</v>
      </c>
      <c r="IB119" s="21" t="s">
        <v>78</v>
      </c>
      <c r="ID119" s="21">
        <v>5</v>
      </c>
      <c r="IE119" s="22" t="s">
        <v>46</v>
      </c>
      <c r="IF119" s="22"/>
      <c r="IG119" s="22"/>
      <c r="IH119" s="22"/>
      <c r="II119" s="22"/>
    </row>
    <row r="120" spans="1:243" s="21" customFormat="1" ht="15.75">
      <c r="A120" s="60">
        <v>12</v>
      </c>
      <c r="B120" s="73" t="s">
        <v>152</v>
      </c>
      <c r="C120" s="34"/>
      <c r="D120" s="68"/>
      <c r="E120" s="68"/>
      <c r="F120" s="68"/>
      <c r="G120" s="68"/>
      <c r="H120" s="68"/>
      <c r="I120" s="68"/>
      <c r="J120" s="68"/>
      <c r="K120" s="68"/>
      <c r="L120" s="68"/>
      <c r="M120" s="68"/>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IA120" s="21">
        <v>12</v>
      </c>
      <c r="IB120" s="21" t="s">
        <v>152</v>
      </c>
      <c r="IE120" s="22"/>
      <c r="IF120" s="22"/>
      <c r="IG120" s="22"/>
      <c r="IH120" s="22"/>
      <c r="II120" s="22"/>
    </row>
    <row r="121" spans="1:243" s="21" customFormat="1" ht="267.75">
      <c r="A121" s="60">
        <v>12.01</v>
      </c>
      <c r="B121" s="73" t="s">
        <v>153</v>
      </c>
      <c r="C121" s="34"/>
      <c r="D121" s="68"/>
      <c r="E121" s="68"/>
      <c r="F121" s="68"/>
      <c r="G121" s="68"/>
      <c r="H121" s="68"/>
      <c r="I121" s="68"/>
      <c r="J121" s="68"/>
      <c r="K121" s="68"/>
      <c r="L121" s="68"/>
      <c r="M121" s="68"/>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IA121" s="21">
        <v>12.01</v>
      </c>
      <c r="IB121" s="21" t="s">
        <v>153</v>
      </c>
      <c r="IE121" s="22"/>
      <c r="IF121" s="22"/>
      <c r="IG121" s="22"/>
      <c r="IH121" s="22"/>
      <c r="II121" s="22"/>
    </row>
    <row r="122" spans="1:243" s="21" customFormat="1" ht="28.5">
      <c r="A122" s="60">
        <v>12.02</v>
      </c>
      <c r="B122" s="73" t="s">
        <v>154</v>
      </c>
      <c r="C122" s="34"/>
      <c r="D122" s="74">
        <v>500</v>
      </c>
      <c r="E122" s="75" t="s">
        <v>44</v>
      </c>
      <c r="F122" s="61">
        <v>17.19</v>
      </c>
      <c r="G122" s="46"/>
      <c r="H122" s="40"/>
      <c r="I122" s="41" t="s">
        <v>33</v>
      </c>
      <c r="J122" s="42">
        <f t="shared" si="4"/>
        <v>1</v>
      </c>
      <c r="K122" s="40" t="s">
        <v>34</v>
      </c>
      <c r="L122" s="40" t="s">
        <v>4</v>
      </c>
      <c r="M122" s="43"/>
      <c r="N122" s="52"/>
      <c r="O122" s="52"/>
      <c r="P122" s="53"/>
      <c r="Q122" s="52"/>
      <c r="R122" s="52"/>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5">
        <f t="shared" si="5"/>
        <v>8595</v>
      </c>
      <c r="BB122" s="54">
        <f t="shared" si="6"/>
        <v>8595</v>
      </c>
      <c r="BC122" s="59" t="str">
        <f t="shared" si="7"/>
        <v>INR  Eight Thousand Five Hundred &amp; Ninety Five  Only</v>
      </c>
      <c r="IA122" s="21">
        <v>12.02</v>
      </c>
      <c r="IB122" s="21" t="s">
        <v>154</v>
      </c>
      <c r="ID122" s="21">
        <v>500</v>
      </c>
      <c r="IE122" s="22" t="s">
        <v>44</v>
      </c>
      <c r="IF122" s="22"/>
      <c r="IG122" s="22"/>
      <c r="IH122" s="22"/>
      <c r="II122" s="22"/>
    </row>
    <row r="123" spans="1:243" s="21" customFormat="1" ht="94.5">
      <c r="A123" s="60">
        <v>12.03</v>
      </c>
      <c r="B123" s="73" t="s">
        <v>155</v>
      </c>
      <c r="C123" s="34"/>
      <c r="D123" s="74">
        <v>20</v>
      </c>
      <c r="E123" s="75" t="s">
        <v>57</v>
      </c>
      <c r="F123" s="61">
        <v>87.64</v>
      </c>
      <c r="G123" s="46"/>
      <c r="H123" s="40"/>
      <c r="I123" s="41" t="s">
        <v>33</v>
      </c>
      <c r="J123" s="42">
        <f t="shared" si="4"/>
        <v>1</v>
      </c>
      <c r="K123" s="40" t="s">
        <v>34</v>
      </c>
      <c r="L123" s="40" t="s">
        <v>4</v>
      </c>
      <c r="M123" s="43"/>
      <c r="N123" s="52"/>
      <c r="O123" s="52"/>
      <c r="P123" s="53"/>
      <c r="Q123" s="52"/>
      <c r="R123" s="52"/>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5">
        <f t="shared" si="5"/>
        <v>1752.8</v>
      </c>
      <c r="BB123" s="54">
        <f t="shared" si="6"/>
        <v>1752.8</v>
      </c>
      <c r="BC123" s="59" t="str">
        <f t="shared" si="7"/>
        <v>INR  One Thousand Seven Hundred &amp; Fifty Two  and Paise Eighty Only</v>
      </c>
      <c r="IA123" s="21">
        <v>12.03</v>
      </c>
      <c r="IB123" s="21" t="s">
        <v>155</v>
      </c>
      <c r="ID123" s="21">
        <v>20</v>
      </c>
      <c r="IE123" s="22" t="s">
        <v>57</v>
      </c>
      <c r="IF123" s="22"/>
      <c r="IG123" s="22"/>
      <c r="IH123" s="22"/>
      <c r="II123" s="22"/>
    </row>
    <row r="124" spans="1:243" s="21" customFormat="1" ht="15.75">
      <c r="A124" s="60">
        <v>13</v>
      </c>
      <c r="B124" s="73" t="s">
        <v>156</v>
      </c>
      <c r="C124" s="34"/>
      <c r="D124" s="68"/>
      <c r="E124" s="68"/>
      <c r="F124" s="68"/>
      <c r="G124" s="68"/>
      <c r="H124" s="68"/>
      <c r="I124" s="68"/>
      <c r="J124" s="68"/>
      <c r="K124" s="68"/>
      <c r="L124" s="68"/>
      <c r="M124" s="68"/>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IA124" s="21">
        <v>13</v>
      </c>
      <c r="IB124" s="21" t="s">
        <v>156</v>
      </c>
      <c r="IE124" s="22"/>
      <c r="IF124" s="22"/>
      <c r="IG124" s="22"/>
      <c r="IH124" s="22"/>
      <c r="II124" s="22"/>
    </row>
    <row r="125" spans="1:243" s="21" customFormat="1" ht="173.25">
      <c r="A125" s="60">
        <v>13.01</v>
      </c>
      <c r="B125" s="73" t="s">
        <v>157</v>
      </c>
      <c r="C125" s="34"/>
      <c r="D125" s="68"/>
      <c r="E125" s="68"/>
      <c r="F125" s="68"/>
      <c r="G125" s="68"/>
      <c r="H125" s="68"/>
      <c r="I125" s="68"/>
      <c r="J125" s="68"/>
      <c r="K125" s="68"/>
      <c r="L125" s="68"/>
      <c r="M125" s="68"/>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IA125" s="21">
        <v>13.01</v>
      </c>
      <c r="IB125" s="21" t="s">
        <v>157</v>
      </c>
      <c r="IE125" s="22"/>
      <c r="IF125" s="22"/>
      <c r="IG125" s="22"/>
      <c r="IH125" s="22"/>
      <c r="II125" s="22"/>
    </row>
    <row r="126" spans="1:243" s="21" customFormat="1" ht="32.25" customHeight="1">
      <c r="A126" s="60">
        <v>13.02</v>
      </c>
      <c r="B126" s="73" t="s">
        <v>158</v>
      </c>
      <c r="C126" s="34"/>
      <c r="D126" s="74">
        <v>1</v>
      </c>
      <c r="E126" s="75" t="s">
        <v>47</v>
      </c>
      <c r="F126" s="61">
        <v>4758.26</v>
      </c>
      <c r="G126" s="46"/>
      <c r="H126" s="40"/>
      <c r="I126" s="41" t="s">
        <v>33</v>
      </c>
      <c r="J126" s="42">
        <f t="shared" si="4"/>
        <v>1</v>
      </c>
      <c r="K126" s="40" t="s">
        <v>34</v>
      </c>
      <c r="L126" s="40" t="s">
        <v>4</v>
      </c>
      <c r="M126" s="43"/>
      <c r="N126" s="52"/>
      <c r="O126" s="52"/>
      <c r="P126" s="53"/>
      <c r="Q126" s="52"/>
      <c r="R126" s="52"/>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5">
        <f t="shared" si="5"/>
        <v>4758.26</v>
      </c>
      <c r="BB126" s="54">
        <f t="shared" si="6"/>
        <v>4758.26</v>
      </c>
      <c r="BC126" s="59" t="str">
        <f t="shared" si="7"/>
        <v>INR  Four Thousand Seven Hundred &amp; Fifty Eight  and Paise Twenty Six Only</v>
      </c>
      <c r="IA126" s="21">
        <v>13.02</v>
      </c>
      <c r="IB126" s="21" t="s">
        <v>158</v>
      </c>
      <c r="ID126" s="21">
        <v>1</v>
      </c>
      <c r="IE126" s="22" t="s">
        <v>47</v>
      </c>
      <c r="IF126" s="22"/>
      <c r="IG126" s="22"/>
      <c r="IH126" s="22"/>
      <c r="II126" s="22"/>
    </row>
    <row r="127" spans="1:243" s="21" customFormat="1" ht="110.25">
      <c r="A127" s="60">
        <v>13.03</v>
      </c>
      <c r="B127" s="73" t="s">
        <v>159</v>
      </c>
      <c r="C127" s="34"/>
      <c r="D127" s="68"/>
      <c r="E127" s="68"/>
      <c r="F127" s="68"/>
      <c r="G127" s="68"/>
      <c r="H127" s="68"/>
      <c r="I127" s="68"/>
      <c r="J127" s="68"/>
      <c r="K127" s="68"/>
      <c r="L127" s="68"/>
      <c r="M127" s="68"/>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IA127" s="21">
        <v>13.03</v>
      </c>
      <c r="IB127" s="21" t="s">
        <v>159</v>
      </c>
      <c r="IE127" s="22"/>
      <c r="IF127" s="22"/>
      <c r="IG127" s="22"/>
      <c r="IH127" s="22"/>
      <c r="II127" s="22"/>
    </row>
    <row r="128" spans="1:243" s="21" customFormat="1" ht="47.25">
      <c r="A128" s="60">
        <v>13.04</v>
      </c>
      <c r="B128" s="73" t="s">
        <v>160</v>
      </c>
      <c r="C128" s="34"/>
      <c r="D128" s="74">
        <v>1</v>
      </c>
      <c r="E128" s="75" t="s">
        <v>47</v>
      </c>
      <c r="F128" s="61">
        <v>2394.96</v>
      </c>
      <c r="G128" s="46"/>
      <c r="H128" s="40"/>
      <c r="I128" s="41" t="s">
        <v>33</v>
      </c>
      <c r="J128" s="42">
        <f t="shared" si="4"/>
        <v>1</v>
      </c>
      <c r="K128" s="40" t="s">
        <v>34</v>
      </c>
      <c r="L128" s="40" t="s">
        <v>4</v>
      </c>
      <c r="M128" s="43"/>
      <c r="N128" s="52"/>
      <c r="O128" s="52"/>
      <c r="P128" s="53"/>
      <c r="Q128" s="52"/>
      <c r="R128" s="52"/>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5">
        <f t="shared" si="5"/>
        <v>2394.96</v>
      </c>
      <c r="BB128" s="54">
        <f t="shared" si="6"/>
        <v>2394.96</v>
      </c>
      <c r="BC128" s="59" t="str">
        <f t="shared" si="7"/>
        <v>INR  Two Thousand Three Hundred &amp; Ninety Four  and Paise Ninety Six Only</v>
      </c>
      <c r="IA128" s="21">
        <v>13.04</v>
      </c>
      <c r="IB128" s="21" t="s">
        <v>160</v>
      </c>
      <c r="ID128" s="21">
        <v>1</v>
      </c>
      <c r="IE128" s="22" t="s">
        <v>47</v>
      </c>
      <c r="IF128" s="22"/>
      <c r="IG128" s="22"/>
      <c r="IH128" s="22"/>
      <c r="II128" s="22"/>
    </row>
    <row r="129" spans="1:243" s="21" customFormat="1" ht="47.25">
      <c r="A129" s="60">
        <v>13.05</v>
      </c>
      <c r="B129" s="73" t="s">
        <v>161</v>
      </c>
      <c r="C129" s="34"/>
      <c r="D129" s="68"/>
      <c r="E129" s="68"/>
      <c r="F129" s="68"/>
      <c r="G129" s="68"/>
      <c r="H129" s="68"/>
      <c r="I129" s="68"/>
      <c r="J129" s="68"/>
      <c r="K129" s="68"/>
      <c r="L129" s="68"/>
      <c r="M129" s="68"/>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IA129" s="21">
        <v>13.05</v>
      </c>
      <c r="IB129" s="21" t="s">
        <v>161</v>
      </c>
      <c r="IE129" s="22"/>
      <c r="IF129" s="22"/>
      <c r="IG129" s="22"/>
      <c r="IH129" s="22"/>
      <c r="II129" s="22"/>
    </row>
    <row r="130" spans="1:243" s="21" customFormat="1" ht="15.75">
      <c r="A130" s="60">
        <v>13.06</v>
      </c>
      <c r="B130" s="73" t="s">
        <v>162</v>
      </c>
      <c r="C130" s="34"/>
      <c r="D130" s="68"/>
      <c r="E130" s="68"/>
      <c r="F130" s="68"/>
      <c r="G130" s="68"/>
      <c r="H130" s="68"/>
      <c r="I130" s="68"/>
      <c r="J130" s="68"/>
      <c r="K130" s="68"/>
      <c r="L130" s="68"/>
      <c r="M130" s="68"/>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IA130" s="21">
        <v>13.06</v>
      </c>
      <c r="IB130" s="21" t="s">
        <v>162</v>
      </c>
      <c r="IE130" s="22"/>
      <c r="IF130" s="22"/>
      <c r="IG130" s="22"/>
      <c r="IH130" s="22"/>
      <c r="II130" s="22"/>
    </row>
    <row r="131" spans="1:243" s="21" customFormat="1" ht="28.5">
      <c r="A131" s="60">
        <v>13.07</v>
      </c>
      <c r="B131" s="73" t="s">
        <v>163</v>
      </c>
      <c r="C131" s="34"/>
      <c r="D131" s="74">
        <v>10</v>
      </c>
      <c r="E131" s="75" t="s">
        <v>47</v>
      </c>
      <c r="F131" s="61">
        <v>91.49</v>
      </c>
      <c r="G131" s="46"/>
      <c r="H131" s="40"/>
      <c r="I131" s="41" t="s">
        <v>33</v>
      </c>
      <c r="J131" s="42">
        <f t="shared" si="4"/>
        <v>1</v>
      </c>
      <c r="K131" s="40" t="s">
        <v>34</v>
      </c>
      <c r="L131" s="40" t="s">
        <v>4</v>
      </c>
      <c r="M131" s="43"/>
      <c r="N131" s="52"/>
      <c r="O131" s="52"/>
      <c r="P131" s="53"/>
      <c r="Q131" s="52"/>
      <c r="R131" s="52"/>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5">
        <f t="shared" si="5"/>
        <v>914.9</v>
      </c>
      <c r="BB131" s="54">
        <f t="shared" si="6"/>
        <v>914.9</v>
      </c>
      <c r="BC131" s="59" t="str">
        <f t="shared" si="7"/>
        <v>INR  Nine Hundred &amp; Fourteen  and Paise Ninety Only</v>
      </c>
      <c r="IA131" s="21">
        <v>13.07</v>
      </c>
      <c r="IB131" s="21" t="s">
        <v>163</v>
      </c>
      <c r="ID131" s="21">
        <v>10</v>
      </c>
      <c r="IE131" s="22" t="s">
        <v>47</v>
      </c>
      <c r="IF131" s="22"/>
      <c r="IG131" s="22"/>
      <c r="IH131" s="22"/>
      <c r="II131" s="22"/>
    </row>
    <row r="132" spans="1:243" s="21" customFormat="1" ht="94.5">
      <c r="A132" s="60">
        <v>13.08</v>
      </c>
      <c r="B132" s="73" t="s">
        <v>164</v>
      </c>
      <c r="C132" s="34"/>
      <c r="D132" s="74">
        <v>2</v>
      </c>
      <c r="E132" s="75" t="s">
        <v>47</v>
      </c>
      <c r="F132" s="61">
        <v>1237.31</v>
      </c>
      <c r="G132" s="46"/>
      <c r="H132" s="40"/>
      <c r="I132" s="41" t="s">
        <v>33</v>
      </c>
      <c r="J132" s="42">
        <f t="shared" si="4"/>
        <v>1</v>
      </c>
      <c r="K132" s="40" t="s">
        <v>34</v>
      </c>
      <c r="L132" s="40" t="s">
        <v>4</v>
      </c>
      <c r="M132" s="43"/>
      <c r="N132" s="52"/>
      <c r="O132" s="52"/>
      <c r="P132" s="53"/>
      <c r="Q132" s="52"/>
      <c r="R132" s="52"/>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5">
        <f t="shared" si="5"/>
        <v>2474.62</v>
      </c>
      <c r="BB132" s="54">
        <f t="shared" si="6"/>
        <v>2474.62</v>
      </c>
      <c r="BC132" s="59" t="str">
        <f t="shared" si="7"/>
        <v>INR  Two Thousand Four Hundred &amp; Seventy Four  and Paise Sixty Two Only</v>
      </c>
      <c r="IA132" s="21">
        <v>13.08</v>
      </c>
      <c r="IB132" s="21" t="s">
        <v>164</v>
      </c>
      <c r="ID132" s="21">
        <v>2</v>
      </c>
      <c r="IE132" s="22" t="s">
        <v>47</v>
      </c>
      <c r="IF132" s="22"/>
      <c r="IG132" s="22"/>
      <c r="IH132" s="22"/>
      <c r="II132" s="22"/>
    </row>
    <row r="133" spans="1:243" s="21" customFormat="1" ht="15.75">
      <c r="A133" s="60">
        <v>14</v>
      </c>
      <c r="B133" s="73" t="s">
        <v>165</v>
      </c>
      <c r="C133" s="34"/>
      <c r="D133" s="68"/>
      <c r="E133" s="68"/>
      <c r="F133" s="68"/>
      <c r="G133" s="68"/>
      <c r="H133" s="68"/>
      <c r="I133" s="68"/>
      <c r="J133" s="68"/>
      <c r="K133" s="68"/>
      <c r="L133" s="68"/>
      <c r="M133" s="68"/>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IA133" s="21">
        <v>14</v>
      </c>
      <c r="IB133" s="21" t="s">
        <v>165</v>
      </c>
      <c r="IE133" s="22"/>
      <c r="IF133" s="22"/>
      <c r="IG133" s="22"/>
      <c r="IH133" s="22"/>
      <c r="II133" s="22"/>
    </row>
    <row r="134" spans="1:243" s="21" customFormat="1" ht="31.5">
      <c r="A134" s="60">
        <v>14.01</v>
      </c>
      <c r="B134" s="73" t="s">
        <v>166</v>
      </c>
      <c r="C134" s="34"/>
      <c r="D134" s="68"/>
      <c r="E134" s="68"/>
      <c r="F134" s="68"/>
      <c r="G134" s="68"/>
      <c r="H134" s="68"/>
      <c r="I134" s="68"/>
      <c r="J134" s="68"/>
      <c r="K134" s="68"/>
      <c r="L134" s="68"/>
      <c r="M134" s="68"/>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IA134" s="21">
        <v>14.01</v>
      </c>
      <c r="IB134" s="21" t="s">
        <v>166</v>
      </c>
      <c r="IE134" s="22"/>
      <c r="IF134" s="22"/>
      <c r="IG134" s="22"/>
      <c r="IH134" s="22"/>
      <c r="II134" s="22"/>
    </row>
    <row r="135" spans="1:243" s="21" customFormat="1" ht="15.75">
      <c r="A135" s="60">
        <v>14.02</v>
      </c>
      <c r="B135" s="73" t="s">
        <v>167</v>
      </c>
      <c r="C135" s="34"/>
      <c r="D135" s="68"/>
      <c r="E135" s="68"/>
      <c r="F135" s="68"/>
      <c r="G135" s="68"/>
      <c r="H135" s="68"/>
      <c r="I135" s="68"/>
      <c r="J135" s="68"/>
      <c r="K135" s="68"/>
      <c r="L135" s="68"/>
      <c r="M135" s="68"/>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IA135" s="21">
        <v>14.02</v>
      </c>
      <c r="IB135" s="21" t="s">
        <v>167</v>
      </c>
      <c r="IE135" s="22"/>
      <c r="IF135" s="22"/>
      <c r="IG135" s="22"/>
      <c r="IH135" s="22"/>
      <c r="II135" s="22"/>
    </row>
    <row r="136" spans="1:243" s="21" customFormat="1" ht="30" customHeight="1">
      <c r="A136" s="60">
        <v>14.03</v>
      </c>
      <c r="B136" s="73" t="s">
        <v>168</v>
      </c>
      <c r="C136" s="34"/>
      <c r="D136" s="74">
        <v>15</v>
      </c>
      <c r="E136" s="75" t="s">
        <v>47</v>
      </c>
      <c r="F136" s="61">
        <v>74.7</v>
      </c>
      <c r="G136" s="46"/>
      <c r="H136" s="40"/>
      <c r="I136" s="41" t="s">
        <v>33</v>
      </c>
      <c r="J136" s="42">
        <f t="shared" si="4"/>
        <v>1</v>
      </c>
      <c r="K136" s="40" t="s">
        <v>34</v>
      </c>
      <c r="L136" s="40" t="s">
        <v>4</v>
      </c>
      <c r="M136" s="43"/>
      <c r="N136" s="52"/>
      <c r="O136" s="52"/>
      <c r="P136" s="53"/>
      <c r="Q136" s="52"/>
      <c r="R136" s="52"/>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5">
        <f t="shared" si="5"/>
        <v>1120.5</v>
      </c>
      <c r="BB136" s="54">
        <f t="shared" si="6"/>
        <v>1120.5</v>
      </c>
      <c r="BC136" s="59" t="str">
        <f t="shared" si="7"/>
        <v>INR  One Thousand One Hundred &amp; Twenty  and Paise Fifty Only</v>
      </c>
      <c r="IA136" s="21">
        <v>14.03</v>
      </c>
      <c r="IB136" s="21" t="s">
        <v>168</v>
      </c>
      <c r="ID136" s="21">
        <v>15</v>
      </c>
      <c r="IE136" s="22" t="s">
        <v>47</v>
      </c>
      <c r="IF136" s="22"/>
      <c r="IG136" s="22"/>
      <c r="IH136" s="22"/>
      <c r="II136" s="22"/>
    </row>
    <row r="137" spans="1:243" s="21" customFormat="1" ht="47.25">
      <c r="A137" s="60">
        <v>14.04</v>
      </c>
      <c r="B137" s="73" t="s">
        <v>169</v>
      </c>
      <c r="C137" s="34"/>
      <c r="D137" s="68"/>
      <c r="E137" s="68"/>
      <c r="F137" s="68"/>
      <c r="G137" s="68"/>
      <c r="H137" s="68"/>
      <c r="I137" s="68"/>
      <c r="J137" s="68"/>
      <c r="K137" s="68"/>
      <c r="L137" s="68"/>
      <c r="M137" s="68"/>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IA137" s="21">
        <v>14.04</v>
      </c>
      <c r="IB137" s="21" t="s">
        <v>169</v>
      </c>
      <c r="IE137" s="22"/>
      <c r="IF137" s="22"/>
      <c r="IG137" s="22"/>
      <c r="IH137" s="22"/>
      <c r="II137" s="22"/>
    </row>
    <row r="138" spans="1:243" s="21" customFormat="1" ht="28.5">
      <c r="A138" s="60">
        <v>14.05</v>
      </c>
      <c r="B138" s="73" t="s">
        <v>168</v>
      </c>
      <c r="C138" s="34"/>
      <c r="D138" s="74">
        <v>2</v>
      </c>
      <c r="E138" s="75" t="s">
        <v>47</v>
      </c>
      <c r="F138" s="61">
        <v>380.71</v>
      </c>
      <c r="G138" s="46"/>
      <c r="H138" s="40"/>
      <c r="I138" s="41" t="s">
        <v>33</v>
      </c>
      <c r="J138" s="42">
        <f t="shared" si="4"/>
        <v>1</v>
      </c>
      <c r="K138" s="40" t="s">
        <v>34</v>
      </c>
      <c r="L138" s="40" t="s">
        <v>4</v>
      </c>
      <c r="M138" s="43"/>
      <c r="N138" s="52"/>
      <c r="O138" s="52"/>
      <c r="P138" s="53"/>
      <c r="Q138" s="52"/>
      <c r="R138" s="52"/>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5">
        <f t="shared" si="5"/>
        <v>761.42</v>
      </c>
      <c r="BB138" s="54">
        <f t="shared" si="6"/>
        <v>761.42</v>
      </c>
      <c r="BC138" s="59" t="str">
        <f t="shared" si="7"/>
        <v>INR  Seven Hundred &amp; Sixty One  and Paise Forty Two Only</v>
      </c>
      <c r="IA138" s="21">
        <v>14.05</v>
      </c>
      <c r="IB138" s="21" t="s">
        <v>168</v>
      </c>
      <c r="ID138" s="21">
        <v>2</v>
      </c>
      <c r="IE138" s="22" t="s">
        <v>47</v>
      </c>
      <c r="IF138" s="22"/>
      <c r="IG138" s="22"/>
      <c r="IH138" s="22"/>
      <c r="II138" s="22"/>
    </row>
    <row r="139" spans="1:243" s="21" customFormat="1" ht="63">
      <c r="A139" s="62">
        <v>14.06</v>
      </c>
      <c r="B139" s="73" t="s">
        <v>170</v>
      </c>
      <c r="C139" s="34"/>
      <c r="D139" s="68"/>
      <c r="E139" s="68"/>
      <c r="F139" s="68"/>
      <c r="G139" s="68"/>
      <c r="H139" s="68"/>
      <c r="I139" s="68"/>
      <c r="J139" s="68"/>
      <c r="K139" s="68"/>
      <c r="L139" s="68"/>
      <c r="M139" s="68"/>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IA139" s="21">
        <v>14.06</v>
      </c>
      <c r="IB139" s="21" t="s">
        <v>170</v>
      </c>
      <c r="IE139" s="22"/>
      <c r="IF139" s="22"/>
      <c r="IG139" s="22"/>
      <c r="IH139" s="22"/>
      <c r="II139" s="22"/>
    </row>
    <row r="140" spans="1:243" s="21" customFormat="1" ht="42.75">
      <c r="A140" s="60">
        <v>14.07</v>
      </c>
      <c r="B140" s="73" t="s">
        <v>168</v>
      </c>
      <c r="C140" s="34"/>
      <c r="D140" s="74">
        <v>3</v>
      </c>
      <c r="E140" s="75" t="s">
        <v>47</v>
      </c>
      <c r="F140" s="61">
        <v>621.13</v>
      </c>
      <c r="G140" s="46"/>
      <c r="H140" s="40"/>
      <c r="I140" s="41" t="s">
        <v>33</v>
      </c>
      <c r="J140" s="42">
        <f t="shared" si="4"/>
        <v>1</v>
      </c>
      <c r="K140" s="40" t="s">
        <v>34</v>
      </c>
      <c r="L140" s="40" t="s">
        <v>4</v>
      </c>
      <c r="M140" s="43"/>
      <c r="N140" s="52"/>
      <c r="O140" s="52"/>
      <c r="P140" s="53"/>
      <c r="Q140" s="52"/>
      <c r="R140" s="52"/>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5">
        <f t="shared" si="5"/>
        <v>1863.39</v>
      </c>
      <c r="BB140" s="54">
        <f t="shared" si="6"/>
        <v>1863.39</v>
      </c>
      <c r="BC140" s="59" t="str">
        <f t="shared" si="7"/>
        <v>INR  One Thousand Eight Hundred &amp; Sixty Three  and Paise Thirty Nine Only</v>
      </c>
      <c r="IA140" s="21">
        <v>14.07</v>
      </c>
      <c r="IB140" s="21" t="s">
        <v>168</v>
      </c>
      <c r="ID140" s="21">
        <v>3</v>
      </c>
      <c r="IE140" s="22" t="s">
        <v>47</v>
      </c>
      <c r="IF140" s="22"/>
      <c r="IG140" s="22"/>
      <c r="IH140" s="22"/>
      <c r="II140" s="22"/>
    </row>
    <row r="141" spans="1:243" s="21" customFormat="1" ht="63">
      <c r="A141" s="60">
        <v>14.08</v>
      </c>
      <c r="B141" s="73" t="s">
        <v>171</v>
      </c>
      <c r="C141" s="34"/>
      <c r="D141" s="68"/>
      <c r="E141" s="68"/>
      <c r="F141" s="68"/>
      <c r="G141" s="68"/>
      <c r="H141" s="68"/>
      <c r="I141" s="68"/>
      <c r="J141" s="68"/>
      <c r="K141" s="68"/>
      <c r="L141" s="68"/>
      <c r="M141" s="68"/>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IA141" s="21">
        <v>14.08</v>
      </c>
      <c r="IB141" s="21" t="s">
        <v>171</v>
      </c>
      <c r="IE141" s="22"/>
      <c r="IF141" s="22"/>
      <c r="IG141" s="22"/>
      <c r="IH141" s="22"/>
      <c r="II141" s="22"/>
    </row>
    <row r="142" spans="1:243" s="21" customFormat="1" ht="42.75">
      <c r="A142" s="62">
        <v>14.09</v>
      </c>
      <c r="B142" s="73" t="s">
        <v>172</v>
      </c>
      <c r="C142" s="34"/>
      <c r="D142" s="74">
        <v>4</v>
      </c>
      <c r="E142" s="75" t="s">
        <v>47</v>
      </c>
      <c r="F142" s="61">
        <v>438.71</v>
      </c>
      <c r="G142" s="46"/>
      <c r="H142" s="40"/>
      <c r="I142" s="41" t="s">
        <v>33</v>
      </c>
      <c r="J142" s="42">
        <f t="shared" si="4"/>
        <v>1</v>
      </c>
      <c r="K142" s="40" t="s">
        <v>34</v>
      </c>
      <c r="L142" s="40" t="s">
        <v>4</v>
      </c>
      <c r="M142" s="43"/>
      <c r="N142" s="52"/>
      <c r="O142" s="52"/>
      <c r="P142" s="53"/>
      <c r="Q142" s="52"/>
      <c r="R142" s="52"/>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5">
        <f t="shared" si="5"/>
        <v>1754.84</v>
      </c>
      <c r="BB142" s="54">
        <f t="shared" si="6"/>
        <v>1754.84</v>
      </c>
      <c r="BC142" s="59" t="str">
        <f t="shared" si="7"/>
        <v>INR  One Thousand Seven Hundred &amp; Fifty Four  and Paise Eighty Four Only</v>
      </c>
      <c r="IA142" s="21">
        <v>14.09</v>
      </c>
      <c r="IB142" s="21" t="s">
        <v>172</v>
      </c>
      <c r="ID142" s="21">
        <v>4</v>
      </c>
      <c r="IE142" s="22" t="s">
        <v>47</v>
      </c>
      <c r="IF142" s="22"/>
      <c r="IG142" s="22"/>
      <c r="IH142" s="22"/>
      <c r="II142" s="22"/>
    </row>
    <row r="143" spans="1:243" s="21" customFormat="1" ht="63">
      <c r="A143" s="60">
        <v>14.1</v>
      </c>
      <c r="B143" s="73" t="s">
        <v>173</v>
      </c>
      <c r="C143" s="34"/>
      <c r="D143" s="74">
        <v>10</v>
      </c>
      <c r="E143" s="75" t="s">
        <v>47</v>
      </c>
      <c r="F143" s="61">
        <v>54.1</v>
      </c>
      <c r="G143" s="46"/>
      <c r="H143" s="40"/>
      <c r="I143" s="41" t="s">
        <v>33</v>
      </c>
      <c r="J143" s="42">
        <f t="shared" si="4"/>
        <v>1</v>
      </c>
      <c r="K143" s="40" t="s">
        <v>34</v>
      </c>
      <c r="L143" s="40" t="s">
        <v>4</v>
      </c>
      <c r="M143" s="43"/>
      <c r="N143" s="52"/>
      <c r="O143" s="52"/>
      <c r="P143" s="53"/>
      <c r="Q143" s="52"/>
      <c r="R143" s="52"/>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5">
        <f t="shared" si="5"/>
        <v>541</v>
      </c>
      <c r="BB143" s="54">
        <f t="shared" si="6"/>
        <v>541</v>
      </c>
      <c r="BC143" s="59" t="str">
        <f t="shared" si="7"/>
        <v>INR  Five Hundred &amp; Forty One  Only</v>
      </c>
      <c r="IA143" s="21">
        <v>14.1</v>
      </c>
      <c r="IB143" s="21" t="s">
        <v>173</v>
      </c>
      <c r="ID143" s="21">
        <v>10</v>
      </c>
      <c r="IE143" s="22" t="s">
        <v>47</v>
      </c>
      <c r="IF143" s="22"/>
      <c r="IG143" s="22"/>
      <c r="IH143" s="22"/>
      <c r="II143" s="22"/>
    </row>
    <row r="144" spans="1:243" s="21" customFormat="1" ht="63">
      <c r="A144" s="60">
        <v>14.11</v>
      </c>
      <c r="B144" s="73" t="s">
        <v>174</v>
      </c>
      <c r="C144" s="34"/>
      <c r="D144" s="74">
        <v>5</v>
      </c>
      <c r="E144" s="75" t="s">
        <v>44</v>
      </c>
      <c r="F144" s="61">
        <v>150.64</v>
      </c>
      <c r="G144" s="46"/>
      <c r="H144" s="40"/>
      <c r="I144" s="41" t="s">
        <v>33</v>
      </c>
      <c r="J144" s="42">
        <f t="shared" si="4"/>
        <v>1</v>
      </c>
      <c r="K144" s="40" t="s">
        <v>34</v>
      </c>
      <c r="L144" s="40" t="s">
        <v>4</v>
      </c>
      <c r="M144" s="43"/>
      <c r="N144" s="52"/>
      <c r="O144" s="52"/>
      <c r="P144" s="53"/>
      <c r="Q144" s="52"/>
      <c r="R144" s="52"/>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5">
        <f t="shared" si="5"/>
        <v>753.2</v>
      </c>
      <c r="BB144" s="54">
        <f t="shared" si="6"/>
        <v>753.2</v>
      </c>
      <c r="BC144" s="59" t="str">
        <f t="shared" si="7"/>
        <v>INR  Seven Hundred &amp; Fifty Three  and Paise Twenty Only</v>
      </c>
      <c r="IA144" s="21">
        <v>14.11</v>
      </c>
      <c r="IB144" s="21" t="s">
        <v>174</v>
      </c>
      <c r="ID144" s="21">
        <v>5</v>
      </c>
      <c r="IE144" s="22" t="s">
        <v>44</v>
      </c>
      <c r="IF144" s="22"/>
      <c r="IG144" s="22"/>
      <c r="IH144" s="22"/>
      <c r="II144" s="22"/>
    </row>
    <row r="145" spans="1:243" s="21" customFormat="1" ht="15.75">
      <c r="A145" s="62">
        <v>15</v>
      </c>
      <c r="B145" s="73" t="s">
        <v>175</v>
      </c>
      <c r="C145" s="34"/>
      <c r="D145" s="68"/>
      <c r="E145" s="68"/>
      <c r="F145" s="68"/>
      <c r="G145" s="68"/>
      <c r="H145" s="68"/>
      <c r="I145" s="68"/>
      <c r="J145" s="68"/>
      <c r="K145" s="68"/>
      <c r="L145" s="68"/>
      <c r="M145" s="68"/>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IA145" s="21">
        <v>15</v>
      </c>
      <c r="IB145" s="21" t="s">
        <v>175</v>
      </c>
      <c r="IE145" s="22"/>
      <c r="IF145" s="22"/>
      <c r="IG145" s="22"/>
      <c r="IH145" s="22"/>
      <c r="II145" s="22"/>
    </row>
    <row r="146" spans="1:243" s="21" customFormat="1" ht="362.25">
      <c r="A146" s="60">
        <v>15.01</v>
      </c>
      <c r="B146" s="73" t="s">
        <v>176</v>
      </c>
      <c r="C146" s="34"/>
      <c r="D146" s="68"/>
      <c r="E146" s="68"/>
      <c r="F146" s="68"/>
      <c r="G146" s="68"/>
      <c r="H146" s="68"/>
      <c r="I146" s="68"/>
      <c r="J146" s="68"/>
      <c r="K146" s="68"/>
      <c r="L146" s="68"/>
      <c r="M146" s="68"/>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IA146" s="21">
        <v>15.01</v>
      </c>
      <c r="IB146" s="21" t="s">
        <v>176</v>
      </c>
      <c r="IE146" s="22"/>
      <c r="IF146" s="22"/>
      <c r="IG146" s="22"/>
      <c r="IH146" s="22"/>
      <c r="II146" s="22"/>
    </row>
    <row r="147" spans="1:243" s="21" customFormat="1" ht="15.75">
      <c r="A147" s="60">
        <v>15.02</v>
      </c>
      <c r="B147" s="73" t="s">
        <v>177</v>
      </c>
      <c r="C147" s="34"/>
      <c r="D147" s="68"/>
      <c r="E147" s="68"/>
      <c r="F147" s="68"/>
      <c r="G147" s="68"/>
      <c r="H147" s="68"/>
      <c r="I147" s="68"/>
      <c r="J147" s="68"/>
      <c r="K147" s="68"/>
      <c r="L147" s="68"/>
      <c r="M147" s="68"/>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IA147" s="21">
        <v>15.02</v>
      </c>
      <c r="IB147" s="21" t="s">
        <v>177</v>
      </c>
      <c r="IE147" s="22"/>
      <c r="IF147" s="22"/>
      <c r="IG147" s="22"/>
      <c r="IH147" s="22"/>
      <c r="II147" s="22"/>
    </row>
    <row r="148" spans="1:243" s="21" customFormat="1" ht="47.25">
      <c r="A148" s="62">
        <v>15.03</v>
      </c>
      <c r="B148" s="73" t="s">
        <v>178</v>
      </c>
      <c r="C148" s="34"/>
      <c r="D148" s="74">
        <v>90</v>
      </c>
      <c r="E148" s="75" t="s">
        <v>57</v>
      </c>
      <c r="F148" s="61">
        <v>408.86</v>
      </c>
      <c r="G148" s="46"/>
      <c r="H148" s="40"/>
      <c r="I148" s="41" t="s">
        <v>33</v>
      </c>
      <c r="J148" s="42">
        <f t="shared" si="4"/>
        <v>1</v>
      </c>
      <c r="K148" s="40" t="s">
        <v>34</v>
      </c>
      <c r="L148" s="40" t="s">
        <v>4</v>
      </c>
      <c r="M148" s="43"/>
      <c r="N148" s="52"/>
      <c r="O148" s="52"/>
      <c r="P148" s="53"/>
      <c r="Q148" s="52"/>
      <c r="R148" s="52"/>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5">
        <f t="shared" si="5"/>
        <v>36797.4</v>
      </c>
      <c r="BB148" s="54">
        <f t="shared" si="6"/>
        <v>36797.4</v>
      </c>
      <c r="BC148" s="59" t="str">
        <f t="shared" si="7"/>
        <v>INR  Thirty Six Thousand Seven Hundred &amp; Ninety Seven  and Paise Forty Only</v>
      </c>
      <c r="IA148" s="21">
        <v>15.03</v>
      </c>
      <c r="IB148" s="21" t="s">
        <v>178</v>
      </c>
      <c r="ID148" s="21">
        <v>90</v>
      </c>
      <c r="IE148" s="22" t="s">
        <v>57</v>
      </c>
      <c r="IF148" s="22"/>
      <c r="IG148" s="22"/>
      <c r="IH148" s="22"/>
      <c r="II148" s="22"/>
    </row>
    <row r="149" spans="1:243" s="21" customFormat="1" ht="126">
      <c r="A149" s="60">
        <v>15.04</v>
      </c>
      <c r="B149" s="73" t="s">
        <v>179</v>
      </c>
      <c r="C149" s="34"/>
      <c r="D149" s="68"/>
      <c r="E149" s="68"/>
      <c r="F149" s="68"/>
      <c r="G149" s="68"/>
      <c r="H149" s="68"/>
      <c r="I149" s="68"/>
      <c r="J149" s="68"/>
      <c r="K149" s="68"/>
      <c r="L149" s="68"/>
      <c r="M149" s="68"/>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IA149" s="21">
        <v>15.04</v>
      </c>
      <c r="IB149" s="21" t="s">
        <v>179</v>
      </c>
      <c r="IE149" s="22"/>
      <c r="IF149" s="22"/>
      <c r="IG149" s="22"/>
      <c r="IH149" s="22"/>
      <c r="II149" s="22"/>
    </row>
    <row r="150" spans="1:243" s="21" customFormat="1" ht="47.25">
      <c r="A150" s="60">
        <v>15.05</v>
      </c>
      <c r="B150" s="73" t="s">
        <v>178</v>
      </c>
      <c r="C150" s="34"/>
      <c r="D150" s="74">
        <v>75</v>
      </c>
      <c r="E150" s="75" t="s">
        <v>57</v>
      </c>
      <c r="F150" s="61">
        <v>495.22</v>
      </c>
      <c r="G150" s="46"/>
      <c r="H150" s="40"/>
      <c r="I150" s="41" t="s">
        <v>33</v>
      </c>
      <c r="J150" s="42">
        <f t="shared" si="4"/>
        <v>1</v>
      </c>
      <c r="K150" s="40" t="s">
        <v>34</v>
      </c>
      <c r="L150" s="40" t="s">
        <v>4</v>
      </c>
      <c r="M150" s="43"/>
      <c r="N150" s="52"/>
      <c r="O150" s="52"/>
      <c r="P150" s="53"/>
      <c r="Q150" s="52"/>
      <c r="R150" s="52"/>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5">
        <f t="shared" si="5"/>
        <v>37141.5</v>
      </c>
      <c r="BB150" s="54">
        <f t="shared" si="6"/>
        <v>37141.5</v>
      </c>
      <c r="BC150" s="59" t="str">
        <f t="shared" si="7"/>
        <v>INR  Thirty Seven Thousand One Hundred &amp; Forty One  and Paise Fifty Only</v>
      </c>
      <c r="IA150" s="21">
        <v>15.05</v>
      </c>
      <c r="IB150" s="21" t="s">
        <v>178</v>
      </c>
      <c r="ID150" s="21">
        <v>75</v>
      </c>
      <c r="IE150" s="22" t="s">
        <v>57</v>
      </c>
      <c r="IF150" s="22"/>
      <c r="IG150" s="22"/>
      <c r="IH150" s="22"/>
      <c r="II150" s="22"/>
    </row>
    <row r="151" spans="1:243" s="21" customFormat="1" ht="110.25">
      <c r="A151" s="62">
        <v>15.06</v>
      </c>
      <c r="B151" s="73" t="s">
        <v>180</v>
      </c>
      <c r="C151" s="34"/>
      <c r="D151" s="68"/>
      <c r="E151" s="68"/>
      <c r="F151" s="68"/>
      <c r="G151" s="68"/>
      <c r="H151" s="68"/>
      <c r="I151" s="68"/>
      <c r="J151" s="68"/>
      <c r="K151" s="68"/>
      <c r="L151" s="68"/>
      <c r="M151" s="68"/>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IA151" s="21">
        <v>15.06</v>
      </c>
      <c r="IB151" s="21" t="s">
        <v>180</v>
      </c>
      <c r="IE151" s="22"/>
      <c r="IF151" s="22"/>
      <c r="IG151" s="22"/>
      <c r="IH151" s="22"/>
      <c r="II151" s="22"/>
    </row>
    <row r="152" spans="1:243" s="21" customFormat="1" ht="28.5">
      <c r="A152" s="60">
        <v>15.07</v>
      </c>
      <c r="B152" s="73" t="s">
        <v>181</v>
      </c>
      <c r="C152" s="34"/>
      <c r="D152" s="74">
        <v>20</v>
      </c>
      <c r="E152" s="75" t="s">
        <v>44</v>
      </c>
      <c r="F152" s="61">
        <v>74.75</v>
      </c>
      <c r="G152" s="46"/>
      <c r="H152" s="40"/>
      <c r="I152" s="41" t="s">
        <v>33</v>
      </c>
      <c r="J152" s="42">
        <f aca="true" t="shared" si="8" ref="J152:J166">IF(I152="Less(-)",-1,1)</f>
        <v>1</v>
      </c>
      <c r="K152" s="40" t="s">
        <v>34</v>
      </c>
      <c r="L152" s="40" t="s">
        <v>4</v>
      </c>
      <c r="M152" s="43"/>
      <c r="N152" s="52"/>
      <c r="O152" s="52"/>
      <c r="P152" s="53"/>
      <c r="Q152" s="52"/>
      <c r="R152" s="52"/>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5">
        <f aca="true" t="shared" si="9" ref="BA152:BA166">total_amount_ba($B$2,$D$2,D152,F152,J152,K152,M152)</f>
        <v>1495</v>
      </c>
      <c r="BB152" s="54">
        <f aca="true" t="shared" si="10" ref="BB152:BB166">BA152+SUM(N152:AZ152)</f>
        <v>1495</v>
      </c>
      <c r="BC152" s="59" t="str">
        <f aca="true" t="shared" si="11" ref="BC152:BC166">SpellNumber(L152,BB152)</f>
        <v>INR  One Thousand Four Hundred &amp; Ninety Five  Only</v>
      </c>
      <c r="IA152" s="21">
        <v>15.07</v>
      </c>
      <c r="IB152" s="21" t="s">
        <v>181</v>
      </c>
      <c r="ID152" s="21">
        <v>20</v>
      </c>
      <c r="IE152" s="22" t="s">
        <v>44</v>
      </c>
      <c r="IF152" s="22"/>
      <c r="IG152" s="22"/>
      <c r="IH152" s="22"/>
      <c r="II152" s="22"/>
    </row>
    <row r="153" spans="1:243" s="21" customFormat="1" ht="78.75">
      <c r="A153" s="60">
        <v>15.08</v>
      </c>
      <c r="B153" s="73" t="s">
        <v>182</v>
      </c>
      <c r="C153" s="34"/>
      <c r="D153" s="68"/>
      <c r="E153" s="68"/>
      <c r="F153" s="68"/>
      <c r="G153" s="68"/>
      <c r="H153" s="68"/>
      <c r="I153" s="68"/>
      <c r="J153" s="68"/>
      <c r="K153" s="68"/>
      <c r="L153" s="68"/>
      <c r="M153" s="68"/>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IA153" s="21">
        <v>15.08</v>
      </c>
      <c r="IB153" s="21" t="s">
        <v>182</v>
      </c>
      <c r="IE153" s="22"/>
      <c r="IF153" s="22"/>
      <c r="IG153" s="22"/>
      <c r="IH153" s="22"/>
      <c r="II153" s="22"/>
    </row>
    <row r="154" spans="1:243" s="21" customFormat="1" ht="31.5">
      <c r="A154" s="62">
        <v>15.09</v>
      </c>
      <c r="B154" s="73" t="s">
        <v>183</v>
      </c>
      <c r="C154" s="34"/>
      <c r="D154" s="74">
        <v>30</v>
      </c>
      <c r="E154" s="75" t="s">
        <v>47</v>
      </c>
      <c r="F154" s="61">
        <v>69.93</v>
      </c>
      <c r="G154" s="46"/>
      <c r="H154" s="40"/>
      <c r="I154" s="41" t="s">
        <v>33</v>
      </c>
      <c r="J154" s="42">
        <f t="shared" si="8"/>
        <v>1</v>
      </c>
      <c r="K154" s="40" t="s">
        <v>34</v>
      </c>
      <c r="L154" s="40" t="s">
        <v>4</v>
      </c>
      <c r="M154" s="43"/>
      <c r="N154" s="52"/>
      <c r="O154" s="52"/>
      <c r="P154" s="53"/>
      <c r="Q154" s="52"/>
      <c r="R154" s="52"/>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5">
        <f t="shared" si="9"/>
        <v>2097.9</v>
      </c>
      <c r="BB154" s="54">
        <f t="shared" si="10"/>
        <v>2097.9</v>
      </c>
      <c r="BC154" s="59" t="str">
        <f t="shared" si="11"/>
        <v>INR  Two Thousand  &amp;Ninety Seven  and Paise Ninety Only</v>
      </c>
      <c r="IA154" s="21">
        <v>15.09</v>
      </c>
      <c r="IB154" s="21" t="s">
        <v>183</v>
      </c>
      <c r="ID154" s="21">
        <v>30</v>
      </c>
      <c r="IE154" s="22" t="s">
        <v>47</v>
      </c>
      <c r="IF154" s="22"/>
      <c r="IG154" s="22"/>
      <c r="IH154" s="22"/>
      <c r="II154" s="22"/>
    </row>
    <row r="155" spans="1:243" s="21" customFormat="1" ht="31.5">
      <c r="A155" s="60">
        <v>16</v>
      </c>
      <c r="B155" s="73" t="s">
        <v>184</v>
      </c>
      <c r="C155" s="34"/>
      <c r="D155" s="68"/>
      <c r="E155" s="68"/>
      <c r="F155" s="68"/>
      <c r="G155" s="68"/>
      <c r="H155" s="68"/>
      <c r="I155" s="68"/>
      <c r="J155" s="68"/>
      <c r="K155" s="68"/>
      <c r="L155" s="68"/>
      <c r="M155" s="68"/>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IA155" s="21">
        <v>16</v>
      </c>
      <c r="IB155" s="21" t="s">
        <v>184</v>
      </c>
      <c r="IE155" s="22"/>
      <c r="IF155" s="22"/>
      <c r="IG155" s="22"/>
      <c r="IH155" s="22"/>
      <c r="II155" s="22"/>
    </row>
    <row r="156" spans="1:243" s="21" customFormat="1" ht="94.5">
      <c r="A156" s="60">
        <v>16.01</v>
      </c>
      <c r="B156" s="73" t="s">
        <v>185</v>
      </c>
      <c r="C156" s="34"/>
      <c r="D156" s="68"/>
      <c r="E156" s="68"/>
      <c r="F156" s="68"/>
      <c r="G156" s="68"/>
      <c r="H156" s="68"/>
      <c r="I156" s="68"/>
      <c r="J156" s="68"/>
      <c r="K156" s="68"/>
      <c r="L156" s="68"/>
      <c r="M156" s="68"/>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IA156" s="21">
        <v>16.01</v>
      </c>
      <c r="IB156" s="21" t="s">
        <v>185</v>
      </c>
      <c r="IE156" s="22"/>
      <c r="IF156" s="22"/>
      <c r="IG156" s="22"/>
      <c r="IH156" s="22"/>
      <c r="II156" s="22"/>
    </row>
    <row r="157" spans="1:243" s="21" customFormat="1" ht="47.25">
      <c r="A157" s="62">
        <v>16.02</v>
      </c>
      <c r="B157" s="73" t="s">
        <v>79</v>
      </c>
      <c r="C157" s="34"/>
      <c r="D157" s="74">
        <v>5</v>
      </c>
      <c r="E157" s="75" t="s">
        <v>43</v>
      </c>
      <c r="F157" s="61">
        <v>342.35</v>
      </c>
      <c r="G157" s="46"/>
      <c r="H157" s="40"/>
      <c r="I157" s="41" t="s">
        <v>33</v>
      </c>
      <c r="J157" s="42">
        <f t="shared" si="8"/>
        <v>1</v>
      </c>
      <c r="K157" s="40" t="s">
        <v>34</v>
      </c>
      <c r="L157" s="40" t="s">
        <v>4</v>
      </c>
      <c r="M157" s="43"/>
      <c r="N157" s="52"/>
      <c r="O157" s="52"/>
      <c r="P157" s="53"/>
      <c r="Q157" s="52"/>
      <c r="R157" s="52"/>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5">
        <f t="shared" si="9"/>
        <v>1711.75</v>
      </c>
      <c r="BB157" s="54">
        <f t="shared" si="10"/>
        <v>1711.75</v>
      </c>
      <c r="BC157" s="59" t="str">
        <f t="shared" si="11"/>
        <v>INR  One Thousand Seven Hundred &amp; Eleven  and Paise Seventy Five Only</v>
      </c>
      <c r="IA157" s="21">
        <v>16.02</v>
      </c>
      <c r="IB157" s="21" t="s">
        <v>79</v>
      </c>
      <c r="ID157" s="21">
        <v>5</v>
      </c>
      <c r="IE157" s="22" t="s">
        <v>43</v>
      </c>
      <c r="IF157" s="22"/>
      <c r="IG157" s="22"/>
      <c r="IH157" s="22"/>
      <c r="II157" s="22"/>
    </row>
    <row r="158" spans="1:243" s="21" customFormat="1" ht="15.75">
      <c r="A158" s="60">
        <v>17</v>
      </c>
      <c r="B158" s="73" t="s">
        <v>186</v>
      </c>
      <c r="C158" s="34"/>
      <c r="D158" s="68"/>
      <c r="E158" s="68"/>
      <c r="F158" s="68"/>
      <c r="G158" s="68"/>
      <c r="H158" s="68"/>
      <c r="I158" s="68"/>
      <c r="J158" s="68"/>
      <c r="K158" s="68"/>
      <c r="L158" s="68"/>
      <c r="M158" s="68"/>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IA158" s="21">
        <v>17</v>
      </c>
      <c r="IB158" s="21" t="s">
        <v>186</v>
      </c>
      <c r="IE158" s="22"/>
      <c r="IF158" s="22"/>
      <c r="IG158" s="22"/>
      <c r="IH158" s="22"/>
      <c r="II158" s="22"/>
    </row>
    <row r="159" spans="1:243" s="21" customFormat="1" ht="129.75" customHeight="1">
      <c r="A159" s="60">
        <v>17.01</v>
      </c>
      <c r="B159" s="73" t="s">
        <v>187</v>
      </c>
      <c r="C159" s="34"/>
      <c r="D159" s="74">
        <v>0.2</v>
      </c>
      <c r="E159" s="75" t="s">
        <v>196</v>
      </c>
      <c r="F159" s="61">
        <v>4985.93</v>
      </c>
      <c r="G159" s="46"/>
      <c r="H159" s="40"/>
      <c r="I159" s="41" t="s">
        <v>33</v>
      </c>
      <c r="J159" s="42">
        <f t="shared" si="8"/>
        <v>1</v>
      </c>
      <c r="K159" s="40" t="s">
        <v>34</v>
      </c>
      <c r="L159" s="40" t="s">
        <v>4</v>
      </c>
      <c r="M159" s="43"/>
      <c r="N159" s="52"/>
      <c r="O159" s="52"/>
      <c r="P159" s="53"/>
      <c r="Q159" s="52"/>
      <c r="R159" s="52"/>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5">
        <f t="shared" si="9"/>
        <v>997.19</v>
      </c>
      <c r="BB159" s="54">
        <f t="shared" si="10"/>
        <v>997.19</v>
      </c>
      <c r="BC159" s="59" t="str">
        <f t="shared" si="11"/>
        <v>INR  Nine Hundred &amp; Ninety Seven  and Paise Nineteen Only</v>
      </c>
      <c r="IA159" s="21">
        <v>17.01</v>
      </c>
      <c r="IB159" s="76" t="s">
        <v>187</v>
      </c>
      <c r="ID159" s="21">
        <v>0.2</v>
      </c>
      <c r="IE159" s="22" t="s">
        <v>196</v>
      </c>
      <c r="IF159" s="22"/>
      <c r="IG159" s="22"/>
      <c r="IH159" s="22"/>
      <c r="II159" s="22"/>
    </row>
    <row r="160" spans="1:243" s="21" customFormat="1" ht="78.75">
      <c r="A160" s="60">
        <v>17.02</v>
      </c>
      <c r="B160" s="73" t="s">
        <v>188</v>
      </c>
      <c r="C160" s="34"/>
      <c r="D160" s="74">
        <v>1</v>
      </c>
      <c r="E160" s="75" t="s">
        <v>197</v>
      </c>
      <c r="F160" s="61">
        <v>457.52</v>
      </c>
      <c r="G160" s="46"/>
      <c r="H160" s="40"/>
      <c r="I160" s="41" t="s">
        <v>33</v>
      </c>
      <c r="J160" s="42">
        <f t="shared" si="8"/>
        <v>1</v>
      </c>
      <c r="K160" s="40" t="s">
        <v>34</v>
      </c>
      <c r="L160" s="40" t="s">
        <v>4</v>
      </c>
      <c r="M160" s="43"/>
      <c r="N160" s="52"/>
      <c r="O160" s="52"/>
      <c r="P160" s="53"/>
      <c r="Q160" s="52"/>
      <c r="R160" s="52"/>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5">
        <f t="shared" si="9"/>
        <v>457.52</v>
      </c>
      <c r="BB160" s="54">
        <f t="shared" si="10"/>
        <v>457.52</v>
      </c>
      <c r="BC160" s="59" t="str">
        <f t="shared" si="11"/>
        <v>INR  Four Hundred &amp; Fifty Seven  and Paise Fifty Two Only</v>
      </c>
      <c r="IA160" s="21">
        <v>17.02</v>
      </c>
      <c r="IB160" s="21" t="s">
        <v>188</v>
      </c>
      <c r="ID160" s="21">
        <v>1</v>
      </c>
      <c r="IE160" s="22" t="s">
        <v>197</v>
      </c>
      <c r="IF160" s="22"/>
      <c r="IG160" s="22"/>
      <c r="IH160" s="22"/>
      <c r="II160" s="22"/>
    </row>
    <row r="161" spans="1:243" s="21" customFormat="1" ht="49.5" customHeight="1">
      <c r="A161" s="60">
        <v>17.03</v>
      </c>
      <c r="B161" s="73" t="s">
        <v>189</v>
      </c>
      <c r="C161" s="34"/>
      <c r="D161" s="74">
        <v>4</v>
      </c>
      <c r="E161" s="75" t="s">
        <v>197</v>
      </c>
      <c r="F161" s="61">
        <v>51.62</v>
      </c>
      <c r="G161" s="46"/>
      <c r="H161" s="40"/>
      <c r="I161" s="41" t="s">
        <v>33</v>
      </c>
      <c r="J161" s="42">
        <f t="shared" si="8"/>
        <v>1</v>
      </c>
      <c r="K161" s="40" t="s">
        <v>34</v>
      </c>
      <c r="L161" s="40" t="s">
        <v>4</v>
      </c>
      <c r="M161" s="43"/>
      <c r="N161" s="52"/>
      <c r="O161" s="52"/>
      <c r="P161" s="53"/>
      <c r="Q161" s="52"/>
      <c r="R161" s="52"/>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5">
        <f t="shared" si="9"/>
        <v>206.48</v>
      </c>
      <c r="BB161" s="54">
        <f t="shared" si="10"/>
        <v>206.48</v>
      </c>
      <c r="BC161" s="59" t="str">
        <f t="shared" si="11"/>
        <v>INR  Two Hundred &amp; Six  and Paise Forty Eight Only</v>
      </c>
      <c r="IA161" s="21">
        <v>17.03</v>
      </c>
      <c r="IB161" s="21" t="s">
        <v>189</v>
      </c>
      <c r="ID161" s="21">
        <v>4</v>
      </c>
      <c r="IE161" s="22" t="s">
        <v>197</v>
      </c>
      <c r="IF161" s="22"/>
      <c r="IG161" s="22"/>
      <c r="IH161" s="22"/>
      <c r="II161" s="22"/>
    </row>
    <row r="162" spans="1:243" s="21" customFormat="1" ht="31.5">
      <c r="A162" s="60">
        <v>17.04</v>
      </c>
      <c r="B162" s="73" t="s">
        <v>190</v>
      </c>
      <c r="C162" s="34"/>
      <c r="D162" s="74">
        <v>10</v>
      </c>
      <c r="E162" s="75" t="s">
        <v>197</v>
      </c>
      <c r="F162" s="61">
        <v>29.33</v>
      </c>
      <c r="G162" s="46"/>
      <c r="H162" s="40"/>
      <c r="I162" s="41" t="s">
        <v>33</v>
      </c>
      <c r="J162" s="42">
        <f t="shared" si="8"/>
        <v>1</v>
      </c>
      <c r="K162" s="40" t="s">
        <v>34</v>
      </c>
      <c r="L162" s="40" t="s">
        <v>4</v>
      </c>
      <c r="M162" s="43"/>
      <c r="N162" s="52"/>
      <c r="O162" s="52"/>
      <c r="P162" s="53"/>
      <c r="Q162" s="52"/>
      <c r="R162" s="52"/>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5">
        <f t="shared" si="9"/>
        <v>293.3</v>
      </c>
      <c r="BB162" s="54">
        <f t="shared" si="10"/>
        <v>293.3</v>
      </c>
      <c r="BC162" s="59" t="str">
        <f t="shared" si="11"/>
        <v>INR  Two Hundred &amp; Ninety Three  and Paise Thirty Only</v>
      </c>
      <c r="IA162" s="21">
        <v>17.04</v>
      </c>
      <c r="IB162" s="21" t="s">
        <v>190</v>
      </c>
      <c r="ID162" s="21">
        <v>10</v>
      </c>
      <c r="IE162" s="22" t="s">
        <v>197</v>
      </c>
      <c r="IF162" s="22"/>
      <c r="IG162" s="22"/>
      <c r="IH162" s="22"/>
      <c r="II162" s="22"/>
    </row>
    <row r="163" spans="1:243" s="21" customFormat="1" ht="63">
      <c r="A163" s="60">
        <v>17.05</v>
      </c>
      <c r="B163" s="73" t="s">
        <v>191</v>
      </c>
      <c r="C163" s="34"/>
      <c r="D163" s="74">
        <v>1</v>
      </c>
      <c r="E163" s="75" t="s">
        <v>197</v>
      </c>
      <c r="F163" s="61">
        <v>586.56</v>
      </c>
      <c r="G163" s="46"/>
      <c r="H163" s="40"/>
      <c r="I163" s="41" t="s">
        <v>33</v>
      </c>
      <c r="J163" s="42">
        <f t="shared" si="8"/>
        <v>1</v>
      </c>
      <c r="K163" s="40" t="s">
        <v>34</v>
      </c>
      <c r="L163" s="40" t="s">
        <v>4</v>
      </c>
      <c r="M163" s="43"/>
      <c r="N163" s="52"/>
      <c r="O163" s="52"/>
      <c r="P163" s="53"/>
      <c r="Q163" s="52"/>
      <c r="R163" s="52"/>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5">
        <f t="shared" si="9"/>
        <v>586.56</v>
      </c>
      <c r="BB163" s="54">
        <f t="shared" si="10"/>
        <v>586.56</v>
      </c>
      <c r="BC163" s="59" t="str">
        <f t="shared" si="11"/>
        <v>INR  Five Hundred &amp; Eighty Six  and Paise Fifty Six Only</v>
      </c>
      <c r="IA163" s="21">
        <v>17.05</v>
      </c>
      <c r="IB163" s="21" t="s">
        <v>191</v>
      </c>
      <c r="ID163" s="21">
        <v>1</v>
      </c>
      <c r="IE163" s="22" t="s">
        <v>197</v>
      </c>
      <c r="IF163" s="22"/>
      <c r="IG163" s="22"/>
      <c r="IH163" s="22"/>
      <c r="II163" s="22"/>
    </row>
    <row r="164" spans="1:243" s="21" customFormat="1" ht="132" customHeight="1">
      <c r="A164" s="60">
        <v>17.06</v>
      </c>
      <c r="B164" s="73" t="s">
        <v>192</v>
      </c>
      <c r="C164" s="34"/>
      <c r="D164" s="74">
        <v>1.5</v>
      </c>
      <c r="E164" s="75" t="s">
        <v>195</v>
      </c>
      <c r="F164" s="61">
        <v>1954.84</v>
      </c>
      <c r="G164" s="46"/>
      <c r="H164" s="40"/>
      <c r="I164" s="41" t="s">
        <v>33</v>
      </c>
      <c r="J164" s="42">
        <f t="shared" si="8"/>
        <v>1</v>
      </c>
      <c r="K164" s="40" t="s">
        <v>34</v>
      </c>
      <c r="L164" s="40" t="s">
        <v>4</v>
      </c>
      <c r="M164" s="43"/>
      <c r="N164" s="52"/>
      <c r="O164" s="52"/>
      <c r="P164" s="53"/>
      <c r="Q164" s="52"/>
      <c r="R164" s="52"/>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5">
        <f t="shared" si="9"/>
        <v>2932.26</v>
      </c>
      <c r="BB164" s="54">
        <f t="shared" si="10"/>
        <v>2932.26</v>
      </c>
      <c r="BC164" s="59" t="str">
        <f t="shared" si="11"/>
        <v>INR  Two Thousand Nine Hundred &amp; Thirty Two  and Paise Twenty Six Only</v>
      </c>
      <c r="IA164" s="21">
        <v>17.06</v>
      </c>
      <c r="IB164" s="76" t="s">
        <v>192</v>
      </c>
      <c r="ID164" s="21">
        <v>1.5</v>
      </c>
      <c r="IE164" s="22" t="s">
        <v>195</v>
      </c>
      <c r="IF164" s="22"/>
      <c r="IG164" s="22"/>
      <c r="IH164" s="22"/>
      <c r="II164" s="22"/>
    </row>
    <row r="165" spans="1:243" s="21" customFormat="1" ht="49.5" customHeight="1">
      <c r="A165" s="60">
        <v>17.07</v>
      </c>
      <c r="B165" s="73" t="s">
        <v>193</v>
      </c>
      <c r="C165" s="34"/>
      <c r="D165" s="74">
        <v>14</v>
      </c>
      <c r="E165" s="75" t="s">
        <v>195</v>
      </c>
      <c r="F165" s="61">
        <v>1648.05</v>
      </c>
      <c r="G165" s="46"/>
      <c r="H165" s="40"/>
      <c r="I165" s="41" t="s">
        <v>33</v>
      </c>
      <c r="J165" s="42">
        <f t="shared" si="8"/>
        <v>1</v>
      </c>
      <c r="K165" s="40" t="s">
        <v>34</v>
      </c>
      <c r="L165" s="40" t="s">
        <v>4</v>
      </c>
      <c r="M165" s="43"/>
      <c r="N165" s="52"/>
      <c r="O165" s="52"/>
      <c r="P165" s="53"/>
      <c r="Q165" s="52"/>
      <c r="R165" s="52"/>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5">
        <f t="shared" si="9"/>
        <v>23072.7</v>
      </c>
      <c r="BB165" s="54">
        <f t="shared" si="10"/>
        <v>23072.7</v>
      </c>
      <c r="BC165" s="59" t="str">
        <f t="shared" si="11"/>
        <v>INR  Twenty Three Thousand  &amp;Seventy Two  and Paise Seventy Only</v>
      </c>
      <c r="IA165" s="21">
        <v>17.07</v>
      </c>
      <c r="IB165" s="76" t="s">
        <v>193</v>
      </c>
      <c r="ID165" s="21">
        <v>14</v>
      </c>
      <c r="IE165" s="22" t="s">
        <v>195</v>
      </c>
      <c r="IF165" s="22"/>
      <c r="IG165" s="22"/>
      <c r="IH165" s="22"/>
      <c r="II165" s="22"/>
    </row>
    <row r="166" spans="1:243" s="21" customFormat="1" ht="409.5">
      <c r="A166" s="60">
        <v>17.08</v>
      </c>
      <c r="B166" s="73" t="s">
        <v>194</v>
      </c>
      <c r="C166" s="34"/>
      <c r="D166" s="74">
        <v>1</v>
      </c>
      <c r="E166" s="75" t="s">
        <v>197</v>
      </c>
      <c r="F166" s="61">
        <v>130202.31</v>
      </c>
      <c r="G166" s="46"/>
      <c r="H166" s="40"/>
      <c r="I166" s="41" t="s">
        <v>33</v>
      </c>
      <c r="J166" s="42">
        <f t="shared" si="8"/>
        <v>1</v>
      </c>
      <c r="K166" s="40" t="s">
        <v>34</v>
      </c>
      <c r="L166" s="40" t="s">
        <v>4</v>
      </c>
      <c r="M166" s="43"/>
      <c r="N166" s="52"/>
      <c r="O166" s="52"/>
      <c r="P166" s="53"/>
      <c r="Q166" s="52"/>
      <c r="R166" s="52"/>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5">
        <f t="shared" si="9"/>
        <v>130202.31</v>
      </c>
      <c r="BB166" s="54">
        <f t="shared" si="10"/>
        <v>130202.31</v>
      </c>
      <c r="BC166" s="59" t="str">
        <f t="shared" si="11"/>
        <v>INR  One Lakh Thirty Thousand Two Hundred &amp; Two  and Paise Thirty One Only</v>
      </c>
      <c r="IA166" s="21">
        <v>17.08</v>
      </c>
      <c r="IB166" s="76" t="s">
        <v>194</v>
      </c>
      <c r="ID166" s="21">
        <v>1</v>
      </c>
      <c r="IE166" s="22" t="s">
        <v>197</v>
      </c>
      <c r="IF166" s="22"/>
      <c r="IG166" s="22"/>
      <c r="IH166" s="22"/>
      <c r="II166" s="22"/>
    </row>
    <row r="167" spans="1:55" ht="42.75">
      <c r="A167" s="47" t="s">
        <v>35</v>
      </c>
      <c r="B167" s="48"/>
      <c r="C167" s="49"/>
      <c r="D167" s="35"/>
      <c r="E167" s="35"/>
      <c r="F167" s="35"/>
      <c r="G167" s="35"/>
      <c r="H167" s="50"/>
      <c r="I167" s="50"/>
      <c r="J167" s="50"/>
      <c r="K167" s="50"/>
      <c r="L167" s="5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58">
        <f>SUM(BA13:BA166)</f>
        <v>658968.69</v>
      </c>
      <c r="BB167" s="58">
        <f>SUM(BB13:BB166)</f>
        <v>658968.69</v>
      </c>
      <c r="BC167" s="59" t="str">
        <f>SpellNumber($E$2,BB167)</f>
        <v>INR  Six Lakh Fifty Eight Thousand Nine Hundred &amp; Sixty Eight  and Paise Sixty Nine Only</v>
      </c>
    </row>
    <row r="168" spans="1:55" ht="46.5" customHeight="1">
      <c r="A168" s="24" t="s">
        <v>36</v>
      </c>
      <c r="B168" s="25"/>
      <c r="C168" s="26"/>
      <c r="D168" s="27"/>
      <c r="E168" s="36" t="s">
        <v>45</v>
      </c>
      <c r="F168" s="37"/>
      <c r="G168" s="28"/>
      <c r="H168" s="29"/>
      <c r="I168" s="29"/>
      <c r="J168" s="29"/>
      <c r="K168" s="30"/>
      <c r="L168" s="31"/>
      <c r="M168" s="32"/>
      <c r="N168" s="33"/>
      <c r="O168" s="21"/>
      <c r="P168" s="21"/>
      <c r="Q168" s="21"/>
      <c r="R168" s="21"/>
      <c r="S168" s="21"/>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56">
        <f>IF(ISBLANK(F168),0,IF(E168="Excess (+)",ROUND(BA167+(BA167*F168),2),IF(E168="Less (-)",ROUND(BA167+(BA167*F168*(-1)),2),IF(E168="At Par",BA167,0))))</f>
        <v>0</v>
      </c>
      <c r="BB168" s="57">
        <f>ROUND(BA168,0)</f>
        <v>0</v>
      </c>
      <c r="BC168" s="39" t="str">
        <f>SpellNumber($E$2,BB168)</f>
        <v>INR Zero Only</v>
      </c>
    </row>
    <row r="169" spans="1:55" ht="45.75" customHeight="1">
      <c r="A169" s="23" t="s">
        <v>37</v>
      </c>
      <c r="B169" s="23"/>
      <c r="C169" s="63" t="str">
        <f>SpellNumber($E$2,BB168)</f>
        <v>INR Zero Only</v>
      </c>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row>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80" ht="15"/>
    <row r="1781" ht="15"/>
    <row r="1782" ht="15"/>
    <row r="1783" ht="15"/>
    <row r="1784" ht="15"/>
    <row r="1785" ht="15"/>
    <row r="1786" ht="15"/>
    <row r="1787" ht="15"/>
    <row r="1788"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8" ht="15"/>
    <row r="1859" ht="15"/>
    <row r="1860" ht="15"/>
    <row r="1861" ht="15"/>
    <row r="1862" ht="15"/>
    <row r="1863" ht="15"/>
    <row r="1864" ht="15"/>
    <row r="1865" ht="15"/>
    <row r="1866" ht="15"/>
    <row r="1867" ht="15"/>
    <row r="1868" ht="15"/>
    <row r="1869" ht="15"/>
    <row r="1871" ht="15"/>
    <row r="1872" ht="15"/>
    <row r="1873" ht="15"/>
    <row r="1874" ht="15"/>
    <row r="1875" ht="15"/>
    <row r="1876" ht="15"/>
    <row r="1878" ht="15"/>
    <row r="1879" ht="15"/>
    <row r="1880" ht="15"/>
    <row r="1882" ht="15"/>
    <row r="1883" ht="15"/>
    <row r="1884" ht="15"/>
    <row r="1885" ht="15"/>
    <row r="1886" ht="15"/>
    <row r="1887" ht="15"/>
    <row r="1888" ht="15"/>
    <row r="1889" ht="15"/>
    <row r="1890" ht="15"/>
    <row r="1892" ht="15"/>
    <row r="1893" ht="15"/>
    <row r="1894" ht="15"/>
    <row r="1895" ht="15"/>
    <row r="1896" ht="15"/>
    <row r="1897" ht="15"/>
    <row r="1899" ht="15"/>
    <row r="1900" ht="15"/>
    <row r="1901" ht="15"/>
    <row r="1902" ht="15"/>
    <row r="1903" ht="15"/>
    <row r="1904" ht="15"/>
    <row r="1905" ht="15"/>
    <row r="1907" ht="15"/>
    <row r="1908" ht="15"/>
    <row r="1909" ht="15"/>
    <row r="1910" ht="15"/>
    <row r="1912" ht="15"/>
    <row r="1914" ht="15"/>
    <row r="1915" ht="15"/>
    <row r="1916" ht="15"/>
    <row r="1917" ht="15"/>
    <row r="1918" ht="15"/>
    <row r="1919" ht="15"/>
    <row r="1920" ht="15"/>
    <row r="1921" ht="15"/>
    <row r="1923" ht="15"/>
    <row r="1924" ht="15"/>
    <row r="1925" ht="15"/>
    <row r="1927" ht="15"/>
    <row r="1928" ht="15"/>
    <row r="1929" ht="15"/>
    <row r="1931" ht="15"/>
    <row r="1933" ht="15"/>
    <row r="1934" ht="15"/>
    <row r="1936" ht="15"/>
    <row r="1937" ht="15"/>
    <row r="1938" ht="15"/>
    <row r="1939" ht="15"/>
    <row r="1940" ht="15"/>
    <row r="1941" ht="15"/>
    <row r="1942" ht="15"/>
    <row r="1943" ht="15"/>
  </sheetData>
  <sheetProtection password="8F23" sheet="1"/>
  <mergeCells count="82">
    <mergeCell ref="D149:BC149"/>
    <mergeCell ref="D151:BC151"/>
    <mergeCell ref="D153:BC153"/>
    <mergeCell ref="D155:BC155"/>
    <mergeCell ref="D156:BC156"/>
    <mergeCell ref="D158:BC158"/>
    <mergeCell ref="D137:BC137"/>
    <mergeCell ref="D139:BC139"/>
    <mergeCell ref="D141:BC141"/>
    <mergeCell ref="D145:BC145"/>
    <mergeCell ref="D146:BC146"/>
    <mergeCell ref="D147:BC147"/>
    <mergeCell ref="D127:BC127"/>
    <mergeCell ref="D129:BC129"/>
    <mergeCell ref="D130:BC130"/>
    <mergeCell ref="D133:BC133"/>
    <mergeCell ref="D134:BC134"/>
    <mergeCell ref="D135:BC135"/>
    <mergeCell ref="D114:BC114"/>
    <mergeCell ref="D116:BC116"/>
    <mergeCell ref="D120:BC120"/>
    <mergeCell ref="D121:BC121"/>
    <mergeCell ref="D124:BC124"/>
    <mergeCell ref="D125:BC125"/>
    <mergeCell ref="D99:BC99"/>
    <mergeCell ref="D101:BC101"/>
    <mergeCell ref="D102:BC102"/>
    <mergeCell ref="D106:BC106"/>
    <mergeCell ref="D107:BC107"/>
    <mergeCell ref="D112:BC112"/>
    <mergeCell ref="D85:BC85"/>
    <mergeCell ref="D87:BC87"/>
    <mergeCell ref="D89:BC89"/>
    <mergeCell ref="D91:BC91"/>
    <mergeCell ref="D94:BC94"/>
    <mergeCell ref="D96:BC96"/>
    <mergeCell ref="D74:BC74"/>
    <mergeCell ref="D75:BC75"/>
    <mergeCell ref="D77:BC77"/>
    <mergeCell ref="D80:BC80"/>
    <mergeCell ref="D81:BC81"/>
    <mergeCell ref="D83:BC83"/>
    <mergeCell ref="D64:BC64"/>
    <mergeCell ref="D66:BC66"/>
    <mergeCell ref="D67:BC67"/>
    <mergeCell ref="D68:BC68"/>
    <mergeCell ref="D70:BC70"/>
    <mergeCell ref="D72:BC72"/>
    <mergeCell ref="D48:BC48"/>
    <mergeCell ref="D50:BC50"/>
    <mergeCell ref="D53:BC53"/>
    <mergeCell ref="D55:BC55"/>
    <mergeCell ref="D57:BC57"/>
    <mergeCell ref="D61:BC61"/>
    <mergeCell ref="D37:BC37"/>
    <mergeCell ref="D40:BC40"/>
    <mergeCell ref="D41:BC41"/>
    <mergeCell ref="D43:BC43"/>
    <mergeCell ref="D44:BC44"/>
    <mergeCell ref="D46:BC46"/>
    <mergeCell ref="D28:BC28"/>
    <mergeCell ref="D29:BC29"/>
    <mergeCell ref="D31:BC31"/>
    <mergeCell ref="D34:BC34"/>
    <mergeCell ref="D33:BC33"/>
    <mergeCell ref="D35:BC35"/>
    <mergeCell ref="D16:BC16"/>
    <mergeCell ref="D17:BC17"/>
    <mergeCell ref="D20:BC20"/>
    <mergeCell ref="D22:BC22"/>
    <mergeCell ref="D24:BC24"/>
    <mergeCell ref="D26:BC26"/>
    <mergeCell ref="C169:BC169"/>
    <mergeCell ref="A1:L1"/>
    <mergeCell ref="A4:BC4"/>
    <mergeCell ref="A5:BC5"/>
    <mergeCell ref="A6:BC6"/>
    <mergeCell ref="A7:BC7"/>
    <mergeCell ref="A9:BC9"/>
    <mergeCell ref="D13:BC13"/>
    <mergeCell ref="B8:BC8"/>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8">
      <formula1>IF(E168="Select",-1,IF(E168="At Par",0,0))</formula1>
      <formula2>IF(E168="Select",-1,IF(E168="At Par",0,0.99))</formula2>
    </dataValidation>
    <dataValidation type="list" allowBlank="1" showErrorMessage="1" sqref="E16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8">
      <formula1>0</formula1>
      <formula2>IF(#REF!&lt;&gt;"Select",99.9,0)</formula2>
    </dataValidation>
    <dataValidation allowBlank="1" showInputMessage="1" showErrorMessage="1" promptTitle="Units" prompt="Please enter Units in text" sqref="D15:E15 D18:E19 D21:E21 D23:E23 D25:E25 D27:E27 D30:E30 D32:E32 D36:E36 D38:E39 D42:E42 D45:E45 D47:E47 D49:E49 D51:E52 D54:E54 D56:E56 D58:E60 D62:E63 D65:E65 D69:E69 D71:E71 D73:E73 D76:E76 D78:E79 D82:E82 D84:E84 D86:E86 D88:E88 D90:E90 D92:E93 D95:E95 D97:E98 D100:E100 D103:E105 D108:E111 D113:E113 D115:E115 D117:E119 D122:E123 D126:E126 D128:E128 D131:E132 D136:E136 D138:E138 D140:E140 D142:E144 D148:E148 D150:E150 D152:E152 D154:E154 D157:E157 D159:E166">
      <formula1>0</formula1>
      <formula2>0</formula2>
    </dataValidation>
    <dataValidation type="decimal" allowBlank="1" showInputMessage="1" showErrorMessage="1" promptTitle="Quantity" prompt="Please enter the Quantity for this item. " errorTitle="Invalid Entry" error="Only Numeric Values are allowed. " sqref="F15 F18:F19 F21 F23 F25 F27 F30 F32 F36 F38:F39 F42 F45 F47 F49 F51:F52 F54 F56 F58:F60 F62:F63 F65 F69 F71 F73 F76 F78:F79 F82 F84 F86 F88 F90 F92:F93 F95 F97:F98 F100 F103:F105 F108:F111 F113 F115 F117:F119 F122:F123 F126 F128 F131:F132 F136 F138 F140 F142:F144 F148 F150 F152 F154 F157 F159:F166">
      <formula1>0</formula1>
      <formula2>999999999999999</formula2>
    </dataValidation>
    <dataValidation type="list" allowBlank="1" showErrorMessage="1" sqref="D13:D14 K15 D16:D17 K18:K19 D20 K21 D22 K23 D24 K25 D26 K27 D28:D29 K30 D31 D33:D35 K32 K36 D37 K38:K39 D40:D41 K42 D43:D44 K45 D46 K47 D48 K49 D50 K51:K52 D53 K54 D55 K56 D57 K58:K60 D61 K62:K63 D64 K65 D66:D68 K69 D70 K71 D72 K73 D74:D75 K76 D77 K78:K79 D80:D81 K82 D83 K84 D85 K86 D87 K88 D89 K90 D91 K92:K93 D94 K95 D96 K97:K98 D99 K100 D101:D102 K103:K105 D106:D107 K108:K111 D112 K113 D114 K115 D116 K117:K119 D120:D121 K122:K123 D124:D125 K126 D127 K128 D129:D130 K131:K132 D133:D135 K136 D137 K138 D139 K140 D141 K142:K144 D145:D147 K148 D149 K150 D151 K152">
      <formula1>"Partial Conversion,Full Conversion"</formula1>
      <formula2>0</formula2>
    </dataValidation>
    <dataValidation type="list" allowBlank="1" showErrorMessage="1" sqref="D153 K154 D155:D156 K157 K159:K166 D15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1:H21 G23:H23 G25:H25 G27:H27 G30:H30 G32:H32 G36:H36 G38:H39 G42:H42 G45:H45 G47:H47 G49:H49 G51:H52 G54:H54 G56:H56 G58:H60 G62:H63 G65:H65 G69:H69 G71:H71 G73:H73 G76:H76 G78:H79 G82:H82 G84:H84 G86:H86 G88:H88 G90:H90 G92:H93 G95:H95 G97:H98 G100:H100 G103:H105 G108:H111 G113:H113 G115:H115 G117:H119 G122:H123 G126:H126 G128:H128 G131:H132 G136:H136 G138:H138 G140:H140 G142:H144 G148:H148 G150:H150 G152:H152 G154:H154 G157:H157 G159:H166">
      <formula1>0</formula1>
      <formula2>999999999999999</formula2>
    </dataValidation>
    <dataValidation allowBlank="1" showInputMessage="1" showErrorMessage="1" promptTitle="Addition / Deduction" prompt="Please Choose the correct One" sqref="J15 J18:J19 J21 J23 J25 J27 J30 J32 J36 J38:J39 J42 J45 J47 J49 J51:J52 J54 J56 J58:J60 J62:J63 J65 J69 J71 J73 J76 J78:J79 J82 J84 J86 J88 J90 J92:J93 J95 J97:J98 J100 J103:J105 J108:J111 J113 J115 J117:J119 J122:J123 J126 J128 J131:J132 J136 J138 J140 J142:J144 J148 J150 J152 J154 J157 J159:J166">
      <formula1>0</formula1>
      <formula2>0</formula2>
    </dataValidation>
    <dataValidation type="list" showErrorMessage="1" sqref="I15 I18:I19 I21 I23 I25 I27 I30 I32 I36 I38:I39 I42 I45 I47 I49 I51:I52 I54 I56 I58:I60 I62:I63 I65 I69 I71 I73 I76 I78:I79 I82 I84 I86 I88 I90 I92:I93 I95 I97:I98 I100 I103:I105 I108:I111 I113 I115 I117:I119 I122:I123 I126 I128 I131:I132 I136 I138 I140 I142:I144 I148 I150 I152 I154 I157 I159:I16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1:O21 N23:O23 N25:O25 N27:O27 N30:O30 N32:O32 N36:O36 N38:O39 N42:O42 N45:O45 N47:O47 N49:O49 N51:O52 N54:O54 N56:O56 N58:O60 N62:O63 N65:O65 N69:O69 N71:O71 N73:O73 N76:O76 N78:O79 N82:O82 N84:O84 N86:O86 N88:O88 N90:O90 N92:O93 N95:O95 N97:O98 N100:O100 N103:O105 N108:O111 N113:O113 N115:O115 N117:O119 N122:O123 N126:O126 N128:O128 N131:O132 N136:O136 N138:O138 N140:O140 N142:O144 N148:O148 N150:O150 N152:O152 N154:O154 N157:O157 N159:O16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1 R23 R25 R27 R30 R32 R36 R38:R39 R42 R45 R47 R49 R51:R52 R54 R56 R58:R60 R62:R63 R65 R69 R71 R73 R76 R78:R79 R82 R84 R86 R88 R90 R92:R93 R95 R97:R98 R100 R103:R105 R108:R111 R113 R115 R117:R119 R122:R123 R126 R128 R131:R132 R136 R138 R140 R142:R144 R148 R150 R152 R154 R157 R159:R16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1 Q23 Q25 Q27 Q30 Q32 Q36 Q38:Q39 Q42 Q45 Q47 Q49 Q51:Q52 Q54 Q56 Q58:Q60 Q62:Q63 Q65 Q69 Q71 Q73 Q76 Q78:Q79 Q82 Q84 Q86 Q88 Q90 Q92:Q93 Q95 Q97:Q98 Q100 Q103:Q105 Q108:Q111 Q113 Q115 Q117:Q119 Q122:Q123 Q126 Q128 Q131:Q132 Q136 Q138 Q140 Q142:Q144 Q148 Q150 Q152 Q154 Q157 Q159:Q16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1 M23 M25 M27 M30 M32 M36 M38:M39 M42 M45 M47 M49 M51:M52 M54 M56 M58:M60 M62:M63 M65 M69 M71 M73 M76 M78:M79 M82 M84 M86 M88 M90 M92:M93 M95 M97:M98 M100 M103:M105 M108:M111 M113 M115 M117:M119 M122:M123 M126 M128 M131:M132 M136 M138 M140 M142:M144 M148 M150 M152 M154 M157 M159:M166">
      <formula1>0</formula1>
      <formula2>999999999999999</formula2>
    </dataValidation>
    <dataValidation type="list" allowBlank="1" showInputMessage="1" showErrorMessage="1" sqref="L16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6 L16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66">
      <formula1>0</formula1>
      <formula2>0</formula2>
    </dataValidation>
    <dataValidation type="decimal" allowBlank="1" showErrorMessage="1" errorTitle="Invalid Entry" error="Only Numeric Values are allowed. " sqref="A13:A166">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1" t="s">
        <v>38</v>
      </c>
      <c r="F6" s="71"/>
      <c r="G6" s="71"/>
      <c r="H6" s="71"/>
      <c r="I6" s="71"/>
      <c r="J6" s="71"/>
      <c r="K6" s="71"/>
    </row>
    <row r="7" spans="5:11" ht="14.25">
      <c r="E7" s="72"/>
      <c r="F7" s="72"/>
      <c r="G7" s="72"/>
      <c r="H7" s="72"/>
      <c r="I7" s="72"/>
      <c r="J7" s="72"/>
      <c r="K7" s="72"/>
    </row>
    <row r="8" spans="5:11" ht="14.25">
      <c r="E8" s="72"/>
      <c r="F8" s="72"/>
      <c r="G8" s="72"/>
      <c r="H8" s="72"/>
      <c r="I8" s="72"/>
      <c r="J8" s="72"/>
      <c r="K8" s="72"/>
    </row>
    <row r="9" spans="5:11" ht="14.25">
      <c r="E9" s="72"/>
      <c r="F9" s="72"/>
      <c r="G9" s="72"/>
      <c r="H9" s="72"/>
      <c r="I9" s="72"/>
      <c r="J9" s="72"/>
      <c r="K9" s="72"/>
    </row>
    <row r="10" spans="5:11" ht="14.25">
      <c r="E10" s="72"/>
      <c r="F10" s="72"/>
      <c r="G10" s="72"/>
      <c r="H10" s="72"/>
      <c r="I10" s="72"/>
      <c r="J10" s="72"/>
      <c r="K10" s="72"/>
    </row>
    <row r="11" spans="5:11" ht="14.25">
      <c r="E11" s="72"/>
      <c r="F11" s="72"/>
      <c r="G11" s="72"/>
      <c r="H11" s="72"/>
      <c r="I11" s="72"/>
      <c r="J11" s="72"/>
      <c r="K11" s="72"/>
    </row>
    <row r="12" spans="5:11" ht="14.25">
      <c r="E12" s="72"/>
      <c r="F12" s="72"/>
      <c r="G12" s="72"/>
      <c r="H12" s="72"/>
      <c r="I12" s="72"/>
      <c r="J12" s="72"/>
      <c r="K12" s="72"/>
    </row>
    <row r="13" spans="5:11" ht="14.25">
      <c r="E13" s="72"/>
      <c r="F13" s="72"/>
      <c r="G13" s="72"/>
      <c r="H13" s="72"/>
      <c r="I13" s="72"/>
      <c r="J13" s="72"/>
      <c r="K13" s="72"/>
    </row>
    <row r="14" spans="5:11" ht="14.2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2022-06-28T11:24:59Z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