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'BoQ1'!$A$11:$BC$30</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<sst xmlns="http://schemas.openxmlformats.org/spreadsheetml/2006/main" count="215" uniqueCount="88">
  <si>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</si>
  <si>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</si>
  <si>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</si>
  <si>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</si>
  <si>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</si>
  <si>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</si>
  <si>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</si>
  <si>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</si>
  <si>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</si>
  <si>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</si>
  <si>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</si>
  <si>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</si>
  <si>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</si>
  <si>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</si>
  <si>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</si>
  <si>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</si>
  <si>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</si>
  <si>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</si>
  <si>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</si>
  <si>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</si>
  <si>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</si>
  <si>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</si>
  <si>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</si>
  <si>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</si>
  <si>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</si>
  <si>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</si>
  <si>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</si>
  <si>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</si>
  <si>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</si>
  <si>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</si>
  <si>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</si>
  <si>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</si>
  <si>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</si>
  <si>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</si>
  <si>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</si>
  <si>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</si>
  <si>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</si>
  <si>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</si>
  <si>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</si>
  <si>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</si>
  <si>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</si>
  <si>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</si>
  <si>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</si>
  <si>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</si>
  <si>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</si>
  <si>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</si>
  <si>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</si>
  <si>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</si>
  <si>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</si>
  <si>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</si>
  <si>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</si>
  <si>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</si>
  <si>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</si>
  <si>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</si>
  <si>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</si>
  <si>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</si>
  <si>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</si>
  <si>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</si>
  <si>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</si>
  <si>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</si>
  <si>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</si>
  <si>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r>
      <t xml:space="preserve">TOTAL AMOUNT  
           in
     </t>
    </r>
    <r>
      <rPr>
        <b/>
        <sz val="11"/>
        <color indexed="10"/>
        <rFont val="Arial"/>
        <family val="2"/>
      </rPr>
      <t xml:space="preserve"> Rs.      P</t>
    </r>
  </si>
  <si>
    <t>Tender Inviting Authority: Superintending Engineer, IWD, IIT, Kanpur</t>
  </si>
  <si>
    <t>Two or more coats on new work</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</si>
  <si>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</si>
  <si>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</si>
  <si>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</si>
  <si>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</si>
  <si>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</si>
  <si>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</si>
  <si>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</si>
  <si>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</si>
  <si>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item no.4</t>
  </si>
  <si>
    <t>item no.6</t>
  </si>
  <si>
    <t>item no.7</t>
  </si>
  <si>
    <t>item no.9</t>
  </si>
  <si>
    <t>item no.11</t>
  </si>
  <si>
    <t>item no.12</t>
  </si>
  <si>
    <t>item no.13</t>
  </si>
  <si>
    <t>item no.14</t>
  </si>
  <si>
    <t>item no.15</t>
  </si>
  <si>
    <t>Removing white or colour wash by scrapping and sand papering and preparing the surface smooth including necessary repairs to scratches etc. complete</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</si>
  <si>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</si>
  <si>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</si>
  <si>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</si>
  <si>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</si>
  <si>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Name of Work: Annual repairing painting white washing of house no 4062 with SQ and Garrage</t>
  </si>
  <si>
    <t>Contract No:   25/C/D2/2022-23/02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</si>
</sst>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0"/>
  <sheetViews>
    <sheetView showGridLines="0" zoomScale="85" zoomScaleNormal="85" zoomScalePageLayoutView="0" workbookViewId="0" topLeftCell="A1">
      <selection activeCell="BL14" sqref="BL1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1" t="s">
        <v>62</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8.25" customHeight="1">
      <c r="A5" s="71" t="s">
        <v>86</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87</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58.5" customHeight="1">
      <c r="A8" s="11" t="s">
        <v>50</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61</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53</v>
      </c>
      <c r="C13" s="39" t="s">
        <v>55</v>
      </c>
      <c r="D13" s="65"/>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7"/>
      <c r="IA13" s="22">
        <v>1</v>
      </c>
      <c r="IB13" s="22" t="s">
        <v>53</v>
      </c>
      <c r="IC13" s="22" t="s">
        <v>55</v>
      </c>
      <c r="IE13" s="23"/>
      <c r="IF13" s="23" t="s">
        <v>34</v>
      </c>
      <c r="IG13" s="23" t="s">
        <v>35</v>
      </c>
      <c r="IH13" s="23">
        <v>10</v>
      </c>
      <c r="II13" s="23" t="s">
        <v>36</v>
      </c>
    </row>
    <row r="14" spans="1:243" s="22" customFormat="1" ht="85.5">
      <c r="A14" s="59">
        <v>1.01</v>
      </c>
      <c r="B14" s="64" t="s">
        <v>64</v>
      </c>
      <c r="C14" s="39" t="s">
        <v>56</v>
      </c>
      <c r="D14" s="65"/>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7"/>
      <c r="IA14" s="22">
        <v>1.01</v>
      </c>
      <c r="IB14" s="22" t="s">
        <v>64</v>
      </c>
      <c r="IC14" s="22" t="s">
        <v>56</v>
      </c>
      <c r="IE14" s="23"/>
      <c r="IF14" s="23" t="s">
        <v>40</v>
      </c>
      <c r="IG14" s="23" t="s">
        <v>35</v>
      </c>
      <c r="IH14" s="23">
        <v>123.223</v>
      </c>
      <c r="II14" s="23" t="s">
        <v>37</v>
      </c>
    </row>
    <row r="15" spans="1:243" s="22" customFormat="1" ht="28.5">
      <c r="A15" s="59">
        <v>1.02</v>
      </c>
      <c r="B15" s="60" t="s">
        <v>63</v>
      </c>
      <c r="C15" s="39" t="s">
        <v>57</v>
      </c>
      <c r="D15" s="61">
        <v>92</v>
      </c>
      <c r="E15" s="62" t="s">
        <v>52</v>
      </c>
      <c r="F15" s="63">
        <v>81.32</v>
      </c>
      <c r="G15" s="40"/>
      <c r="H15" s="24"/>
      <c r="I15" s="47" t="s">
        <v>38</v>
      </c>
      <c r="J15" s="48">
        <f aca="true" t="shared" si="0" ref="J15:J27">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5:BA27">ROUND(total_amount_ba($B$2,$D$2,D15,F15,J15,K15,M15),0)</f>
        <v>7481</v>
      </c>
      <c r="BB15" s="54">
        <f aca="true" t="shared" si="2" ref="BB15:BB27">BA15+SUM(N15:AZ15)</f>
        <v>7481</v>
      </c>
      <c r="BC15" s="50" t="str">
        <f aca="true" t="shared" si="3" ref="BC15:BC27">SpellNumber(L15,BB15)</f>
        <v>INR  Seven Thousand Four Hundred &amp; Eighty One  Only</v>
      </c>
      <c r="IA15" s="22">
        <v>1.02</v>
      </c>
      <c r="IB15" s="22" t="s">
        <v>63</v>
      </c>
      <c r="IC15" s="22" t="s">
        <v>57</v>
      </c>
      <c r="ID15" s="22">
        <v>92</v>
      </c>
      <c r="IE15" s="23" t="s">
        <v>52</v>
      </c>
      <c r="IF15" s="23" t="s">
        <v>41</v>
      </c>
      <c r="IG15" s="23" t="s">
        <v>42</v>
      </c>
      <c r="IH15" s="23">
        <v>213</v>
      </c>
      <c r="II15" s="23" t="s">
        <v>37</v>
      </c>
    </row>
    <row r="16" spans="1:243" s="22" customFormat="1" ht="85.5">
      <c r="A16" s="59">
        <v>1.03</v>
      </c>
      <c r="B16" s="60" t="s">
        <v>66</v>
      </c>
      <c r="C16" s="39" t="s">
        <v>72</v>
      </c>
      <c r="D16" s="61">
        <v>92</v>
      </c>
      <c r="E16" s="62" t="s">
        <v>52</v>
      </c>
      <c r="F16" s="63">
        <v>108.59</v>
      </c>
      <c r="G16" s="40"/>
      <c r="H16" s="24"/>
      <c r="I16" s="47" t="s">
        <v>38</v>
      </c>
      <c r="J16" s="48">
        <f t="shared" si="0"/>
        <v>1</v>
      </c>
      <c r="K16" s="24" t="s">
        <v>39</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53"/>
      <c r="BA16" s="42">
        <f t="shared" si="1"/>
        <v>9990</v>
      </c>
      <c r="BB16" s="54">
        <f t="shared" si="2"/>
        <v>9990</v>
      </c>
      <c r="BC16" s="50" t="str">
        <f t="shared" si="3"/>
        <v>INR  Nine Thousand Nine Hundred &amp; Ninety  Only</v>
      </c>
      <c r="IA16" s="22">
        <v>1.03</v>
      </c>
      <c r="IB16" s="22" t="s">
        <v>66</v>
      </c>
      <c r="IC16" s="22" t="s">
        <v>72</v>
      </c>
      <c r="ID16" s="22">
        <v>92</v>
      </c>
      <c r="IE16" s="23" t="s">
        <v>52</v>
      </c>
      <c r="IF16" s="23"/>
      <c r="IG16" s="23"/>
      <c r="IH16" s="23"/>
      <c r="II16" s="23"/>
    </row>
    <row r="17" spans="1:243" s="22" customFormat="1" ht="28.5">
      <c r="A17" s="59">
        <v>1.04</v>
      </c>
      <c r="B17" s="60" t="s">
        <v>82</v>
      </c>
      <c r="C17" s="39" t="s">
        <v>58</v>
      </c>
      <c r="D17" s="65"/>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7"/>
      <c r="IA17" s="22">
        <v>1.04</v>
      </c>
      <c r="IB17" s="22" t="s">
        <v>82</v>
      </c>
      <c r="IC17" s="22" t="s">
        <v>58</v>
      </c>
      <c r="IE17" s="23"/>
      <c r="IF17" s="23"/>
      <c r="IG17" s="23"/>
      <c r="IH17" s="23"/>
      <c r="II17" s="23"/>
    </row>
    <row r="18" spans="1:243" s="22" customFormat="1" ht="28.5">
      <c r="A18" s="59">
        <v>1.05</v>
      </c>
      <c r="B18" s="60" t="s">
        <v>83</v>
      </c>
      <c r="C18" s="39" t="s">
        <v>73</v>
      </c>
      <c r="D18" s="61">
        <v>276</v>
      </c>
      <c r="E18" s="62" t="s">
        <v>52</v>
      </c>
      <c r="F18" s="63">
        <v>16.65</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 t="shared" si="1"/>
        <v>4595</v>
      </c>
      <c r="BB18" s="54">
        <f t="shared" si="2"/>
        <v>4595</v>
      </c>
      <c r="BC18" s="50" t="str">
        <f t="shared" si="3"/>
        <v>INR  Four Thousand Five Hundred &amp; Ninety Five  Only</v>
      </c>
      <c r="IA18" s="22">
        <v>1.05</v>
      </c>
      <c r="IB18" s="22" t="s">
        <v>83</v>
      </c>
      <c r="IC18" s="22" t="s">
        <v>73</v>
      </c>
      <c r="ID18" s="22">
        <v>276</v>
      </c>
      <c r="IE18" s="23" t="s">
        <v>52</v>
      </c>
      <c r="IF18" s="23"/>
      <c r="IG18" s="23"/>
      <c r="IH18" s="23"/>
      <c r="II18" s="23"/>
    </row>
    <row r="19" spans="1:243" s="22" customFormat="1" ht="71.25">
      <c r="A19" s="59">
        <v>1.06</v>
      </c>
      <c r="B19" s="60" t="s">
        <v>81</v>
      </c>
      <c r="C19" s="39" t="s">
        <v>74</v>
      </c>
      <c r="D19" s="61">
        <v>276</v>
      </c>
      <c r="E19" s="62" t="s">
        <v>52</v>
      </c>
      <c r="F19" s="63">
        <v>14.33</v>
      </c>
      <c r="G19" s="40"/>
      <c r="H19" s="24"/>
      <c r="I19" s="47" t="s">
        <v>38</v>
      </c>
      <c r="J19" s="48">
        <f t="shared" si="0"/>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3"/>
      <c r="BA19" s="42">
        <f t="shared" si="1"/>
        <v>3955</v>
      </c>
      <c r="BB19" s="54">
        <f t="shared" si="2"/>
        <v>3955</v>
      </c>
      <c r="BC19" s="50" t="str">
        <f t="shared" si="3"/>
        <v>INR  Three Thousand Nine Hundred &amp; Fifty Five  Only</v>
      </c>
      <c r="IA19" s="22">
        <v>1.06</v>
      </c>
      <c r="IB19" s="22" t="s">
        <v>81</v>
      </c>
      <c r="IC19" s="22" t="s">
        <v>74</v>
      </c>
      <c r="ID19" s="22">
        <v>276</v>
      </c>
      <c r="IE19" s="23" t="s">
        <v>52</v>
      </c>
      <c r="IF19" s="23"/>
      <c r="IG19" s="23"/>
      <c r="IH19" s="23"/>
      <c r="II19" s="23"/>
    </row>
    <row r="20" spans="1:243" s="22" customFormat="1" ht="30.75" customHeight="1">
      <c r="A20" s="59">
        <v>1.07</v>
      </c>
      <c r="B20" s="60" t="s">
        <v>84</v>
      </c>
      <c r="C20" s="39" t="s">
        <v>59</v>
      </c>
      <c r="D20" s="65"/>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7"/>
      <c r="IA20" s="22">
        <v>1.07</v>
      </c>
      <c r="IB20" s="22" t="s">
        <v>84</v>
      </c>
      <c r="IC20" s="22" t="s">
        <v>59</v>
      </c>
      <c r="IE20" s="23"/>
      <c r="IF20" s="23" t="s">
        <v>34</v>
      </c>
      <c r="IG20" s="23" t="s">
        <v>43</v>
      </c>
      <c r="IH20" s="23">
        <v>10</v>
      </c>
      <c r="II20" s="23" t="s">
        <v>37</v>
      </c>
    </row>
    <row r="21" spans="1:243" s="22" customFormat="1" ht="28.5">
      <c r="A21" s="59">
        <v>1.08</v>
      </c>
      <c r="B21" s="60" t="s">
        <v>85</v>
      </c>
      <c r="C21" s="39" t="s">
        <v>75</v>
      </c>
      <c r="D21" s="61">
        <v>280</v>
      </c>
      <c r="E21" s="62" t="s">
        <v>52</v>
      </c>
      <c r="F21" s="63">
        <v>49.8</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 t="shared" si="1"/>
        <v>13944</v>
      </c>
      <c r="BB21" s="54">
        <f t="shared" si="2"/>
        <v>13944</v>
      </c>
      <c r="BC21" s="50" t="str">
        <f t="shared" si="3"/>
        <v>INR  Thirteen Thousand Nine Hundred &amp; Forty Four  Only</v>
      </c>
      <c r="IA21" s="22">
        <v>1.08</v>
      </c>
      <c r="IB21" s="22" t="s">
        <v>85</v>
      </c>
      <c r="IC21" s="22" t="s">
        <v>75</v>
      </c>
      <c r="ID21" s="22">
        <v>280</v>
      </c>
      <c r="IE21" s="23" t="s">
        <v>52</v>
      </c>
      <c r="IF21" s="23"/>
      <c r="IG21" s="23"/>
      <c r="IH21" s="23"/>
      <c r="II21" s="23"/>
    </row>
    <row r="22" spans="1:243" s="22" customFormat="1" ht="85.5">
      <c r="A22" s="59">
        <v>1.09</v>
      </c>
      <c r="B22" s="60" t="s">
        <v>67</v>
      </c>
      <c r="C22" s="39" t="s">
        <v>60</v>
      </c>
      <c r="D22" s="61">
        <v>92</v>
      </c>
      <c r="E22" s="62" t="s">
        <v>52</v>
      </c>
      <c r="F22" s="63">
        <v>18.28</v>
      </c>
      <c r="G22" s="40"/>
      <c r="H22" s="24"/>
      <c r="I22" s="47" t="s">
        <v>38</v>
      </c>
      <c r="J22" s="48">
        <f t="shared" si="0"/>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3"/>
      <c r="BA22" s="42">
        <f t="shared" si="1"/>
        <v>1682</v>
      </c>
      <c r="BB22" s="54">
        <f t="shared" si="2"/>
        <v>1682</v>
      </c>
      <c r="BC22" s="50" t="str">
        <f t="shared" si="3"/>
        <v>INR  One Thousand Six Hundred &amp; Eighty Two  Only</v>
      </c>
      <c r="IA22" s="22">
        <v>1.09</v>
      </c>
      <c r="IB22" s="22" t="s">
        <v>67</v>
      </c>
      <c r="IC22" s="22" t="s">
        <v>60</v>
      </c>
      <c r="ID22" s="22">
        <v>92</v>
      </c>
      <c r="IE22" s="23" t="s">
        <v>52</v>
      </c>
      <c r="IF22" s="23" t="s">
        <v>40</v>
      </c>
      <c r="IG22" s="23" t="s">
        <v>35</v>
      </c>
      <c r="IH22" s="23">
        <v>123.223</v>
      </c>
      <c r="II22" s="23" t="s">
        <v>37</v>
      </c>
    </row>
    <row r="23" spans="1:243" s="22" customFormat="1" ht="57">
      <c r="A23" s="59">
        <v>1.1</v>
      </c>
      <c r="B23" s="60" t="s">
        <v>65</v>
      </c>
      <c r="C23" s="39" t="s">
        <v>76</v>
      </c>
      <c r="D23" s="65"/>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7"/>
      <c r="IA23" s="22">
        <v>1.1</v>
      </c>
      <c r="IB23" s="22" t="s">
        <v>65</v>
      </c>
      <c r="IC23" s="22" t="s">
        <v>76</v>
      </c>
      <c r="IE23" s="23"/>
      <c r="IF23" s="23" t="s">
        <v>44</v>
      </c>
      <c r="IG23" s="23" t="s">
        <v>45</v>
      </c>
      <c r="IH23" s="23">
        <v>10</v>
      </c>
      <c r="II23" s="23" t="s">
        <v>37</v>
      </c>
    </row>
    <row r="24" spans="1:243" s="22" customFormat="1" ht="28.5">
      <c r="A24" s="59">
        <v>1.11</v>
      </c>
      <c r="B24" s="60" t="s">
        <v>68</v>
      </c>
      <c r="C24" s="39" t="s">
        <v>77</v>
      </c>
      <c r="D24" s="61">
        <v>266</v>
      </c>
      <c r="E24" s="62" t="s">
        <v>52</v>
      </c>
      <c r="F24" s="63">
        <v>75.88</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 t="shared" si="1"/>
        <v>20184</v>
      </c>
      <c r="BB24" s="54">
        <f t="shared" si="2"/>
        <v>20184</v>
      </c>
      <c r="BC24" s="50" t="str">
        <f t="shared" si="3"/>
        <v>INR  Twenty Thousand One Hundred &amp; Eighty Four  Only</v>
      </c>
      <c r="IA24" s="22">
        <v>1.11</v>
      </c>
      <c r="IB24" s="22" t="s">
        <v>68</v>
      </c>
      <c r="IC24" s="22" t="s">
        <v>77</v>
      </c>
      <c r="ID24" s="22">
        <v>266</v>
      </c>
      <c r="IE24" s="23" t="s">
        <v>52</v>
      </c>
      <c r="IF24" s="23"/>
      <c r="IG24" s="23"/>
      <c r="IH24" s="23"/>
      <c r="II24" s="23"/>
    </row>
    <row r="25" spans="1:243" s="22" customFormat="1" ht="15.75">
      <c r="A25" s="59">
        <v>2</v>
      </c>
      <c r="B25" s="60" t="s">
        <v>69</v>
      </c>
      <c r="C25" s="39" t="s">
        <v>78</v>
      </c>
      <c r="D25" s="65"/>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7"/>
      <c r="IA25" s="22">
        <v>2</v>
      </c>
      <c r="IB25" s="22" t="s">
        <v>69</v>
      </c>
      <c r="IC25" s="22" t="s">
        <v>78</v>
      </c>
      <c r="IE25" s="23"/>
      <c r="IF25" s="23" t="s">
        <v>41</v>
      </c>
      <c r="IG25" s="23" t="s">
        <v>42</v>
      </c>
      <c r="IH25" s="23">
        <v>213</v>
      </c>
      <c r="II25" s="23" t="s">
        <v>37</v>
      </c>
    </row>
    <row r="26" spans="1:243" s="22" customFormat="1" ht="142.5">
      <c r="A26" s="59">
        <v>2.01</v>
      </c>
      <c r="B26" s="60" t="s">
        <v>70</v>
      </c>
      <c r="C26" s="39" t="s">
        <v>79</v>
      </c>
      <c r="D26" s="65"/>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7"/>
      <c r="IA26" s="22">
        <v>2.01</v>
      </c>
      <c r="IB26" s="22" t="s">
        <v>70</v>
      </c>
      <c r="IC26" s="22" t="s">
        <v>79</v>
      </c>
      <c r="IE26" s="23"/>
      <c r="IF26" s="23"/>
      <c r="IG26" s="23"/>
      <c r="IH26" s="23"/>
      <c r="II26" s="23"/>
    </row>
    <row r="27" spans="1:243" s="22" customFormat="1" ht="28.5">
      <c r="A27" s="59">
        <v>2.02</v>
      </c>
      <c r="B27" s="60" t="s">
        <v>71</v>
      </c>
      <c r="C27" s="39" t="s">
        <v>80</v>
      </c>
      <c r="D27" s="61">
        <v>3</v>
      </c>
      <c r="E27" s="62" t="s">
        <v>52</v>
      </c>
      <c r="F27" s="63">
        <v>419.11</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 t="shared" si="1"/>
        <v>1257</v>
      </c>
      <c r="BB27" s="54">
        <f t="shared" si="2"/>
        <v>1257</v>
      </c>
      <c r="BC27" s="50" t="str">
        <f t="shared" si="3"/>
        <v>INR  One Thousand Two Hundred &amp; Fifty Seven  Only</v>
      </c>
      <c r="IA27" s="22">
        <v>2.02</v>
      </c>
      <c r="IB27" s="22" t="s">
        <v>71</v>
      </c>
      <c r="IC27" s="22" t="s">
        <v>80</v>
      </c>
      <c r="ID27" s="22">
        <v>3</v>
      </c>
      <c r="IE27" s="23" t="s">
        <v>52</v>
      </c>
      <c r="IF27" s="23"/>
      <c r="IG27" s="23"/>
      <c r="IH27" s="23"/>
      <c r="II27" s="23"/>
    </row>
    <row r="28" spans="1:55" ht="28.5">
      <c r="A28" s="25" t="s">
        <v>46</v>
      </c>
      <c r="B28" s="26"/>
      <c r="C28" s="27"/>
      <c r="D28" s="43"/>
      <c r="E28" s="43"/>
      <c r="F28" s="43"/>
      <c r="G28" s="43"/>
      <c r="H28" s="55"/>
      <c r="I28" s="55"/>
      <c r="J28" s="55"/>
      <c r="K28" s="55"/>
      <c r="L28" s="56"/>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57">
        <f>SUM(BA13:BA27)</f>
        <v>63088</v>
      </c>
      <c r="BB28" s="58">
        <f>SUM(BB13:BB27)</f>
        <v>63088</v>
      </c>
      <c r="BC28" s="50" t="str">
        <f>SpellNumber(L28,BB28)</f>
        <v>  Sixty Three Thousand  &amp;Eighty Eight  Only</v>
      </c>
    </row>
    <row r="29" spans="1:55" ht="33" customHeight="1">
      <c r="A29" s="26" t="s">
        <v>47</v>
      </c>
      <c r="B29" s="28"/>
      <c r="C29" s="29"/>
      <c r="D29" s="30"/>
      <c r="E29" s="44" t="s">
        <v>54</v>
      </c>
      <c r="F29" s="45"/>
      <c r="G29" s="31"/>
      <c r="H29" s="32"/>
      <c r="I29" s="32"/>
      <c r="J29" s="32"/>
      <c r="K29" s="33"/>
      <c r="L29" s="34"/>
      <c r="M29" s="35"/>
      <c r="N29" s="36"/>
      <c r="O29" s="22"/>
      <c r="P29" s="22"/>
      <c r="Q29" s="22"/>
      <c r="R29" s="22"/>
      <c r="S29" s="22"/>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7">
        <f>IF(ISBLANK(F29),0,IF(E29="Excess (+)",ROUND(BA28+(BA28*F29),2),IF(E29="Less (-)",ROUND(BA28+(BA28*F29*(-1)),2),IF(E29="At Par",BA28,0))))</f>
        <v>0</v>
      </c>
      <c r="BB29" s="38">
        <f>ROUND(BA29,0)</f>
        <v>0</v>
      </c>
      <c r="BC29" s="21" t="str">
        <f>SpellNumber($E$2,BB29)</f>
        <v>INR Zero Only</v>
      </c>
    </row>
    <row r="30" spans="1:55" ht="18">
      <c r="A30" s="25" t="s">
        <v>48</v>
      </c>
      <c r="B30" s="25"/>
      <c r="C30" s="69" t="str">
        <f>SpellNumber($E$2,BB29)</f>
        <v>INR Zero Only</v>
      </c>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row>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3" ht="15"/>
    <row r="304" ht="15"/>
    <row r="305" ht="15"/>
    <row r="306" ht="15"/>
    <row r="307" ht="15"/>
    <row r="308" ht="15"/>
    <row r="311" ht="15"/>
    <row r="312" ht="15"/>
    <row r="313" ht="15"/>
    <row r="314" ht="15"/>
    <row r="315" ht="15"/>
    <row r="316" ht="15"/>
    <row r="317" ht="15"/>
    <row r="319" ht="15"/>
    <row r="320" ht="15"/>
    <row r="321" ht="15"/>
    <row r="322" ht="15"/>
    <row r="323" ht="15"/>
    <row r="324" ht="15"/>
    <row r="325" ht="15"/>
    <row r="326" ht="15"/>
  </sheetData>
  <sheetProtection password="9E83" sheet="1"/>
  <autoFilter ref="A11:BC30"/>
  <mergeCells count="15">
    <mergeCell ref="C30:BC30"/>
    <mergeCell ref="A1:L1"/>
    <mergeCell ref="A4:BC4"/>
    <mergeCell ref="A5:BC5"/>
    <mergeCell ref="A6:BC6"/>
    <mergeCell ref="A7:BC7"/>
    <mergeCell ref="B8:BC8"/>
    <mergeCell ref="D13:BC13"/>
    <mergeCell ref="D14:BC14"/>
    <mergeCell ref="D17:BC17"/>
    <mergeCell ref="D20:BC20"/>
    <mergeCell ref="D23:BC23"/>
    <mergeCell ref="D25:BC25"/>
    <mergeCell ref="D26:BC26"/>
    <mergeCell ref="A9:BC9"/>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9">
      <formula1>IF(E29="Select",-1,IF(E29="At Par",0,0))</formula1>
      <formula2>IF(E29="Select",-1,IF(E29="At Par",0,0.99))</formula2>
    </dataValidation>
    <dataValidation type="list" allowBlank="1" showErrorMessage="1" sqref="E2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9">
      <formula1>0</formula1>
      <formula2>99.9</formula2>
    </dataValidation>
    <dataValidation type="list" allowBlank="1" showErrorMessage="1" sqref="D13:D14 K15:K16 D17 K18:K19 D20 K21:K22 D23 K24 D25:D26 K27">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6 G18:H19 G21:H22 G24:H24 G27:H27">
      <formula1>0</formula1>
      <formula2>999999999999999</formula2>
    </dataValidation>
    <dataValidation allowBlank="1" showInputMessage="1" showErrorMessage="1" promptTitle="Addition / Deduction" prompt="Please Choose the correct One" sqref="J15:J16 J18:J19 J21:J22 J24 J27">
      <formula1>0</formula1>
      <formula2>0</formula2>
    </dataValidation>
    <dataValidation type="list" showErrorMessage="1" sqref="I15:I16 I18:I19 I21:I22 I24 I2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8:O19 N21:O22 N24:O24 N27:O2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8:R19 R21:R22 R24 R2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8:Q19 Q21:Q22 Q24 Q2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8:M19 M21:M22 M24 M27">
      <formula1>0</formula1>
      <formula2>999999999999999</formula2>
    </dataValidation>
    <dataValidation type="decimal" allowBlank="1" showInputMessage="1" showErrorMessage="1" promptTitle="Quantity" prompt="Please enter the Quantity for this item. " errorTitle="Invalid Entry" error="Only Numeric Values are allowed. " sqref="D15:D16 D18:D19 D21:D22 D24 D27">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F16 F18:F19 F21:F22 F24 F27">
      <formula1>0</formula1>
      <formula2>999999999999999</formula2>
    </dataValidation>
    <dataValidation type="list" allowBlank="1" showInputMessage="1" showErrorMessage="1" sqref="L25 L13 L14 L15 L16 L17 L18 L19 L20 L21 L22 L23 L24 L27 L26">
      <formula1>"INR"</formula1>
    </dataValidation>
    <dataValidation allowBlank="1" showInputMessage="1" showErrorMessage="1" promptTitle="Itemcode/Make" prompt="Please enter text" sqref="C13:C27">
      <formula1>0</formula1>
      <formula2>0</formula2>
    </dataValidation>
    <dataValidation type="decimal" allowBlank="1" showInputMessage="1" showErrorMessage="1" errorTitle="Invalid Entry" error="Only Numeric Values are allowed. " sqref="A13:A27">
      <formula1>0</formula1>
      <formula2>999999999999999</formula2>
    </dataValidation>
  </dataValidations>
  <printOptions/>
  <pageMargins left="0.45" right="0.2" top="0.5" bottom="0.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2022-06-27T10:53:33Z</cp:lastPrinted>
  <dcterms:created xsi:type="dcterms:W3CDTF">2009-01-30T06:42:42Z</dcterms:created>
  <dcterms:modified xsi:type="dcterms:W3CDTF">2022-07-08T10:45:45Z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