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 windowWidth="16380" windowHeight="789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'BoQ1'!$A$11:$BC$17</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<sst xmlns="http://schemas.openxmlformats.org/spreadsheetml/2006/main" count="113" uniqueCount="57">
  <si>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</si>
  <si>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</si>
  <si>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</si>
  <si>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</si>
  <si>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</si>
  <si>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</si>
  <si>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</si>
  <si>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</si>
  <si>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</si>
  <si>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</si>
  <si>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</si>
  <si>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</si>
  <si>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</si>
  <si>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</si>
  <si>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</si>
  <si>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</si>
  <si>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</si>
  <si>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</si>
  <si>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</si>
  <si>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</si>
  <si>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</si>
  <si>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</si>
  <si>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</si>
  <si>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</si>
  <si>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</si>
  <si>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</si>
  <si>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</si>
  <si>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</si>
  <si>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</si>
  <si>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</si>
  <si>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</si>
  <si>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</si>
  <si>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</si>
  <si>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</si>
  <si>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</si>
  <si>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</si>
  <si>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</si>
  <si>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</si>
  <si>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</si>
  <si>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</si>
  <si>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</si>
  <si>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</si>
  <si>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</si>
  <si>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</si>
  <si>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</si>
  <si>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</si>
  <si>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</si>
  <si>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</si>
  <si>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Select</t>
  </si>
  <si>
    <t>item no.1</t>
  </si>
  <si>
    <t>item no.2</t>
  </si>
  <si>
    <r>
      <t xml:space="preserve">TOTAL AMOUNT  
           in
     </t>
    </r>
    <r>
      <rPr>
        <b/>
        <sz val="11"/>
        <color indexed="10"/>
        <rFont val="Arial"/>
        <family val="2"/>
      </rPr>
      <t xml:space="preserve"> Rs.      P</t>
    </r>
  </si>
  <si>
    <t>Tender Inviting Authority: Superintending Engineer, IWD, IIT, Kanpur</t>
  </si>
  <si>
    <t>WATER PROOFING</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</si>
  <si>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</si>
  <si>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Contract No:   12/C/D2/2022-23/01</t>
  </si>
  <si>
    <t>Name of Work: Water proofing treatment on curve surface at Auditorium hall terrace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</si>
</sst>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7"/>
  <sheetViews>
    <sheetView showGridLines="0" zoomScale="85" zoomScaleNormal="85" zoomScalePageLayoutView="0" workbookViewId="0" topLeftCell="A1">
      <selection activeCell="B14" sqref="B1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6" t="str">
        <f>B2&amp;" BoQ"</f>
        <v>Percentage BoQ</v>
      </c>
      <c r="B1" s="66"/>
      <c r="C1" s="66"/>
      <c r="D1" s="66"/>
      <c r="E1" s="66"/>
      <c r="F1" s="66"/>
      <c r="G1" s="66"/>
      <c r="H1" s="66"/>
      <c r="I1" s="66"/>
      <c r="J1" s="66"/>
      <c r="K1" s="66"/>
      <c r="L1" s="6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7" t="s">
        <v>52</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IE4" s="10"/>
      <c r="IF4" s="10"/>
      <c r="IG4" s="10"/>
      <c r="IH4" s="10"/>
      <c r="II4" s="10"/>
    </row>
    <row r="5" spans="1:243" s="9" customFormat="1" ht="38.25" customHeight="1">
      <c r="A5" s="67" t="s">
        <v>56</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IE5" s="10"/>
      <c r="IF5" s="10"/>
      <c r="IG5" s="10"/>
      <c r="IH5" s="10"/>
      <c r="II5" s="10"/>
    </row>
    <row r="6" spans="1:243" s="9" customFormat="1" ht="30.75" customHeight="1">
      <c r="A6" s="67" t="s">
        <v>55</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IE6" s="10"/>
      <c r="IF6" s="10"/>
      <c r="IG6" s="10"/>
      <c r="IH6" s="10"/>
      <c r="II6" s="10"/>
    </row>
    <row r="7" spans="1:243" s="9" customFormat="1" ht="29.25" customHeight="1" hidden="1">
      <c r="A7" s="68" t="s">
        <v>7</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IE7" s="10"/>
      <c r="IF7" s="10"/>
      <c r="IG7" s="10"/>
      <c r="IH7" s="10"/>
      <c r="II7" s="10"/>
    </row>
    <row r="8" spans="1:243" s="12" customFormat="1" ht="58.5" customHeight="1">
      <c r="A8" s="11" t="s">
        <v>45</v>
      </c>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IE8" s="13"/>
      <c r="IF8" s="13"/>
      <c r="IG8" s="13"/>
      <c r="IH8" s="13"/>
      <c r="II8" s="13"/>
    </row>
    <row r="9" spans="1:243" s="14" customFormat="1" ht="61.5" customHeight="1">
      <c r="A9" s="64" t="s">
        <v>8</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46</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51</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3" t="s">
        <v>53</v>
      </c>
      <c r="C13" s="39" t="s">
        <v>49</v>
      </c>
      <c r="D13" s="70"/>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2"/>
      <c r="IA13" s="22">
        <v>1</v>
      </c>
      <c r="IB13" s="22" t="s">
        <v>53</v>
      </c>
      <c r="IC13" s="22" t="s">
        <v>49</v>
      </c>
      <c r="IE13" s="23"/>
      <c r="IF13" s="23" t="s">
        <v>34</v>
      </c>
      <c r="IG13" s="23" t="s">
        <v>35</v>
      </c>
      <c r="IH13" s="23">
        <v>10</v>
      </c>
      <c r="II13" s="23" t="s">
        <v>36</v>
      </c>
    </row>
    <row r="14" spans="1:243" s="22" customFormat="1" ht="299.25">
      <c r="A14" s="59">
        <v>1.01</v>
      </c>
      <c r="B14" s="63" t="s">
        <v>54</v>
      </c>
      <c r="C14" s="39" t="s">
        <v>50</v>
      </c>
      <c r="D14" s="60">
        <v>1204</v>
      </c>
      <c r="E14" s="61" t="s">
        <v>47</v>
      </c>
      <c r="F14" s="62">
        <v>415.73</v>
      </c>
      <c r="G14" s="40"/>
      <c r="H14" s="24"/>
      <c r="I14" s="47" t="s">
        <v>38</v>
      </c>
      <c r="J14" s="48">
        <f>IF(I14="Less(-)",-1,1)</f>
        <v>1</v>
      </c>
      <c r="K14" s="24" t="s">
        <v>39</v>
      </c>
      <c r="L14" s="24" t="s">
        <v>4</v>
      </c>
      <c r="M14" s="41"/>
      <c r="N14" s="24"/>
      <c r="O14" s="24"/>
      <c r="P14" s="46"/>
      <c r="Q14" s="24"/>
      <c r="R14" s="24"/>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53"/>
      <c r="BA14" s="42">
        <f>ROUND(total_amount_ba($B$2,$D$2,D14,F14,J14,K14,M14),0)</f>
        <v>500539</v>
      </c>
      <c r="BB14" s="54">
        <f>BA14+SUM(N14:AZ14)</f>
        <v>500539</v>
      </c>
      <c r="BC14" s="50" t="str">
        <f>SpellNumber(L14,BB14)</f>
        <v>INR  Five Lakh Five Hundred &amp; Thirty Nine  Only</v>
      </c>
      <c r="IA14" s="22">
        <v>1.01</v>
      </c>
      <c r="IB14" s="22" t="s">
        <v>54</v>
      </c>
      <c r="IC14" s="22" t="s">
        <v>50</v>
      </c>
      <c r="ID14" s="22">
        <v>1204</v>
      </c>
      <c r="IE14" s="23" t="s">
        <v>47</v>
      </c>
      <c r="IF14" s="23" t="s">
        <v>40</v>
      </c>
      <c r="IG14" s="23" t="s">
        <v>35</v>
      </c>
      <c r="IH14" s="23">
        <v>123.223</v>
      </c>
      <c r="II14" s="23" t="s">
        <v>37</v>
      </c>
    </row>
    <row r="15" spans="1:55" ht="28.5">
      <c r="A15" s="25" t="s">
        <v>41</v>
      </c>
      <c r="B15" s="26"/>
      <c r="C15" s="27"/>
      <c r="D15" s="43"/>
      <c r="E15" s="43"/>
      <c r="F15" s="43"/>
      <c r="G15" s="43"/>
      <c r="H15" s="55"/>
      <c r="I15" s="55"/>
      <c r="J15" s="55"/>
      <c r="K15" s="55"/>
      <c r="L15" s="56"/>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57">
        <f>SUM(BA13:BA14)</f>
        <v>500539</v>
      </c>
      <c r="BB15" s="58">
        <f>SUM(BB13:BB14)</f>
        <v>500539</v>
      </c>
      <c r="BC15" s="50" t="str">
        <f>SpellNumber(L15,BB15)</f>
        <v>  Five Lakh Five Hundred &amp; Thirty Nine  Only</v>
      </c>
    </row>
    <row r="16" spans="1:55" ht="43.5" customHeight="1">
      <c r="A16" s="26" t="s">
        <v>42</v>
      </c>
      <c r="B16" s="28"/>
      <c r="C16" s="29"/>
      <c r="D16" s="30"/>
      <c r="E16" s="44" t="s">
        <v>48</v>
      </c>
      <c r="F16" s="45"/>
      <c r="G16" s="31"/>
      <c r="H16" s="32"/>
      <c r="I16" s="32"/>
      <c r="J16" s="32"/>
      <c r="K16" s="33"/>
      <c r="L16" s="34"/>
      <c r="M16" s="35"/>
      <c r="N16" s="36"/>
      <c r="O16" s="22"/>
      <c r="P16" s="22"/>
      <c r="Q16" s="22"/>
      <c r="R16" s="22"/>
      <c r="S16" s="22"/>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7">
        <f>IF(ISBLANK(F16),0,IF(E16="Excess (+)",ROUND(BA15+(BA15*F16),2),IF(E16="Less (-)",ROUND(BA15+(BA15*F16*(-1)),2),IF(E16="At Par",BA15,0))))</f>
        <v>0</v>
      </c>
      <c r="BB16" s="38">
        <f>ROUND(BA16,0)</f>
        <v>0</v>
      </c>
      <c r="BC16" s="21" t="str">
        <f>SpellNumber($E$2,BB16)</f>
        <v>INR Zero Only</v>
      </c>
    </row>
    <row r="17" spans="1:55" ht="18">
      <c r="A17" s="25" t="s">
        <v>43</v>
      </c>
      <c r="B17" s="25"/>
      <c r="C17" s="65" t="str">
        <f>SpellNumber($E$2,BB16)</f>
        <v>INR Zero Only</v>
      </c>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row>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sheetData>
  <sheetProtection password="9E83" sheet="1"/>
  <autoFilter ref="A11:BC17"/>
  <mergeCells count="9">
    <mergeCell ref="A9:BC9"/>
    <mergeCell ref="C17:BC17"/>
    <mergeCell ref="A1:L1"/>
    <mergeCell ref="A4:BC4"/>
    <mergeCell ref="A5:BC5"/>
    <mergeCell ref="A6:BC6"/>
    <mergeCell ref="A7:BC7"/>
    <mergeCell ref="B8:BC8"/>
    <mergeCell ref="D13:BC13"/>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type="list" allowBlank="1" showErrorMessage="1" sqref="E1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allowBlank="1" showErrorMessage="1" sqref="D13 K14">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4:H14">
      <formula1>0</formula1>
      <formula2>999999999999999</formula2>
    </dataValidation>
    <dataValidation allowBlank="1" showInputMessage="1" showErrorMessage="1" promptTitle="Addition / Deduction" prompt="Please Choose the correct One" sqref="J14">
      <formula1>0</formula1>
      <formula2>0</formula2>
    </dataValidation>
    <dataValidation type="list" showErrorMessage="1" sqref="I1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type="decimal" allowBlank="1" showInputMessage="1" showErrorMessage="1" promptTitle="Quantity" prompt="Please enter the Quantity for this item. " errorTitle="Invalid Entry" error="Only Numeric Values are allowed. " sqref="D14">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
      <formula1>0</formula1>
      <formula2>999999999999999</formula2>
    </dataValidation>
    <dataValidation type="list" allowBlank="1" showInputMessage="1" showErrorMessage="1" sqref="L14 L13">
      <formula1>"INR"</formula1>
    </dataValidation>
    <dataValidation allowBlank="1" showInputMessage="1" showErrorMessage="1" promptTitle="Itemcode/Make" prompt="Please enter text" sqref="C13:C14">
      <formula1>0</formula1>
      <formula2>0</formula2>
    </dataValidation>
    <dataValidation type="decimal" allowBlank="1" showInputMessage="1" showErrorMessage="1" errorTitle="Invalid Entry" error="Only Numeric Values are allowed. " sqref="A13:A14">
      <formula1>0</formula1>
      <formula2>999999999999999</formula2>
    </dataValidation>
  </dataValidations>
  <printOptions/>
  <pageMargins left="0.45" right="0.2" top="0.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3" t="s">
        <v>44</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2022-03-25T07:00:05Z</cp:lastPrinted>
  <dcterms:created xsi:type="dcterms:W3CDTF">2009-01-30T06:42:42Z</dcterms:created>
  <dcterms:modified xsi:type="dcterms:W3CDTF">2022-05-30T07:40:01Z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