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<sst xmlns="http://schemas.openxmlformats.org/spreadsheetml/2006/main" count="341" uniqueCount="109">
  <si>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</si>
  <si>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</si>
  <si>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</si>
  <si>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</si>
  <si>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</si>
  <si>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</si>
  <si>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</si>
  <si>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</si>
  <si>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</si>
  <si>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</si>
  <si>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</si>
  <si>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</si>
  <si>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</si>
  <si>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</si>
  <si>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</si>
  <si>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</si>
  <si>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</si>
  <si>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</si>
  <si>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</si>
  <si>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</si>
  <si>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</si>
  <si>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</si>
  <si>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</si>
  <si>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</si>
  <si>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</si>
  <si>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</si>
  <si>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</si>
  <si>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</si>
  <si>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</si>
  <si>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</si>
  <si>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</si>
  <si>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</si>
  <si>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</si>
  <si>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</si>
  <si>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</si>
  <si>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</si>
  <si>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</si>
  <si>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</si>
  <si>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</si>
  <si>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</si>
  <si>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</si>
  <si>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</si>
  <si>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</si>
  <si>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</si>
  <si>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</si>
  <si>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</si>
  <si>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</si>
  <si>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</si>
  <si>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</si>
  <si>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</si>
  <si>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</si>
  <si>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</si>
  <si>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kg</t>
  </si>
  <si>
    <t>Under 20 cm wide</t>
  </si>
  <si>
    <t>CONCRETE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</si>
  <si>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</si>
  <si>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09/C/D3/2022-23</t>
  </si>
  <si>
    <t>Name of Work: Widening of Old SAC crossing to avoid conflicts</t>
  </si>
  <si>
    <t>CARRIAGE OF MATERIALS</t>
  </si>
  <si>
    <t>By Mechanical Transport including loading,unloading and stacking</t>
  </si>
  <si>
    <t>Earth Lead - 2 km</t>
  </si>
  <si>
    <t>EARTH WORK</t>
  </si>
  <si>
    <t>All kinds of soil.</t>
  </si>
  <si>
    <t>Surface dressing of the ground including removing vegetation and in-equalities not exceeding 15 cm deep and disposal of rubbish, lead up to 50 m and lift up to 1.5 m.</t>
  </si>
  <si>
    <t>All kinds of soil</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</si>
  <si>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</si>
  <si>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</si>
  <si>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</si>
  <si>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</si>
  <si>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REINFORCED CEMENT CONCRETE</t>
  </si>
  <si>
    <t>Centering and shuttering including strutting, propping etc. and removal of form for</t>
  </si>
  <si>
    <t>Edges of slabs and breaks in floors and walls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</si>
  <si>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(zone-III)derived  from  natural  sources : 3  graded  stone  aggregate 20   mm   nominal   size derived  from   natural  sources).</t>
  </si>
  <si>
    <t>Steel reinforcement for R.C.C. work including straightening, cutting, bending, placing in position and binding all complete upto plinth level.</t>
  </si>
  <si>
    <t>FINISHING</t>
  </si>
  <si>
    <t>12 mm cement plaster of mix :</t>
  </si>
  <si>
    <t>15 mm cement plaster on rough side of single or half brick wall of mix:</t>
  </si>
  <si>
    <t>Neat cement punning.</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</si>
  <si>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</si>
  <si>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</si>
  <si>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</si>
  <si>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brick work manually/ by mechanical means including stacking of serviceable material and disposal of unserviceable material within 50 metres lead as per direction of Engineer-in-charge.</t>
  </si>
  <si>
    <t>Dismantling steel work manually/ by mechanical means in built up sections without dismembering and stacking within 50 metres lead as per direction of Engineer-in-charge.</t>
  </si>
  <si>
    <t>ROAD WORK</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</si>
  <si>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earthwith lead upto 50 metres.</t>
  </si>
  <si>
    <t>Cutting road and making good the same including supply of extra quantities of materials i.e. aggregate, moorum screening, red bajri and labour required.</t>
  </si>
  <si>
    <t>bituminous portion</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</si>
  <si>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 Note:- Cement content considered in M-30 is @ 340 kg/cum. Excess/ less cement used as per design mix is payable/ recoverable separately.</t>
  </si>
  <si>
    <t>Cement concrete prepared with Ready mixing machine</t>
  </si>
  <si>
    <t>Providing and laying in position bitumen hot sealing compound for expansion joints etc.</t>
  </si>
  <si>
    <t>Using grade 'A' sealing compound.</t>
  </si>
  <si>
    <t>Painting runway/taxi track/apron marking with adequate nos of coats to give uniform finish with road marking paint of superior make as approved by the Engineer-in-charge, i/c cleaning the surface of ail dirt, scales, oil, grease and other foreign material etc. and lining out complete.</t>
  </si>
  <si>
    <t>New work (Two or more coats)</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</si>
  <si>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t>
  </si>
  <si>
    <t>With material conforming to Grade-I (size range 75 mm to 0.075 mm) having CBR Value-30</t>
  </si>
  <si>
    <t>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</si>
  <si>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</si>
  <si>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Engineer-in-charge. (Old CC paver blocks shall be supplied by the department free of cost).</t>
  </si>
  <si>
    <t>DRAINAGE</t>
  </si>
  <si>
    <t>Extra for depth for manholes :</t>
  </si>
  <si>
    <t>Size 90x80 cm</t>
  </si>
  <si>
    <t>With common burnt clay F.P.S. (non modular) bricks of class designation 7.5</t>
  </si>
  <si>
    <t>Size 120x90 cm</t>
  </si>
  <si>
    <t>MINOR CIVIL MAINTENANCE WORK:</t>
  </si>
  <si>
    <t>sqm.</t>
  </si>
  <si>
    <t>per cm depth per cm width per metre length</t>
  </si>
  <si>
    <t>cum.</t>
  </si>
  <si>
    <t>Earth work in surface excavation not exceeding 30 cm in depth but exceeding 1.5 m in width as well as 10 sqm on plan including getting out and disposal of excavated earth upto 50 m and lift upto 1.5 m, as directed by Engineer-in- Charge:</t>
  </si>
  <si>
    <t>Steel form work with sturdy M.S. channel sections mentioned in item 16.43.2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</si>
</sst>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1"/>
  <sheetViews>
    <sheetView showGridLines="0" view="pageBreakPreview" zoomScaleNormal="85" zoomScaleSheetLayoutView="100" zoomScalePageLayoutView="0" workbookViewId="0" topLeftCell="A65">
      <selection activeCell="D48" sqref="D48:BC4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57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56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49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58</v>
      </c>
      <c r="C13" s="33"/>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58</v>
      </c>
      <c r="IE13" s="22"/>
      <c r="IF13" s="22"/>
      <c r="IG13" s="22"/>
      <c r="IH13" s="22"/>
      <c r="II13" s="22"/>
    </row>
    <row r="14" spans="1:243" s="21" customFormat="1" ht="31.5">
      <c r="A14" s="57">
        <v>1.01</v>
      </c>
      <c r="B14" s="58" t="s">
        <v>59</v>
      </c>
      <c r="C14" s="33"/>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59</v>
      </c>
      <c r="IE14" s="22"/>
      <c r="IF14" s="22"/>
      <c r="IG14" s="22"/>
      <c r="IH14" s="22"/>
      <c r="II14" s="22"/>
    </row>
    <row r="15" spans="1:243" s="21" customFormat="1" ht="28.5">
      <c r="A15" s="57">
        <v>1.02</v>
      </c>
      <c r="B15" s="58" t="s">
        <v>60</v>
      </c>
      <c r="C15" s="33"/>
      <c r="D15" s="33">
        <v>300</v>
      </c>
      <c r="E15" s="59" t="s">
        <v>46</v>
      </c>
      <c r="F15" s="60">
        <v>178.85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53655</v>
      </c>
      <c r="BB15" s="51">
        <f>BA15+SUM(N15:AZ15)</f>
        <v>53655</v>
      </c>
      <c r="BC15" s="56" t="str">
        <f>SpellNumber(L15,BB15)</f>
        <v>INR  Fifty Three Thousand Six Hundred &amp; Fifty Five  Only</v>
      </c>
      <c r="IA15" s="21">
        <v>1.02</v>
      </c>
      <c r="IB15" s="21" t="s">
        <v>60</v>
      </c>
      <c r="ID15" s="21">
        <v>300</v>
      </c>
      <c r="IE15" s="22" t="s">
        <v>46</v>
      </c>
      <c r="IF15" s="22"/>
      <c r="IG15" s="22"/>
      <c r="IH15" s="22"/>
      <c r="II15" s="22"/>
    </row>
    <row r="16" spans="1:243" s="21" customFormat="1" ht="15.75">
      <c r="A16" s="57">
        <v>2</v>
      </c>
      <c r="B16" s="58" t="s">
        <v>61</v>
      </c>
      <c r="C16" s="33"/>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61</v>
      </c>
      <c r="IE16" s="22"/>
      <c r="IF16" s="22"/>
      <c r="IG16" s="22"/>
      <c r="IH16" s="22"/>
      <c r="II16" s="22"/>
    </row>
    <row r="17" spans="1:243" s="21" customFormat="1" ht="78" customHeight="1">
      <c r="A17" s="57">
        <v>2.01</v>
      </c>
      <c r="B17" s="58" t="s">
        <v>107</v>
      </c>
      <c r="C17" s="33"/>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A17" s="21">
        <v>2.01</v>
      </c>
      <c r="IB17" s="21" t="s">
        <v>107</v>
      </c>
      <c r="IE17" s="22"/>
      <c r="IF17" s="22"/>
      <c r="IG17" s="22"/>
      <c r="IH17" s="22"/>
      <c r="II17" s="22"/>
    </row>
    <row r="18" spans="1:243" s="21" customFormat="1" ht="28.5" customHeight="1">
      <c r="A18" s="57">
        <v>2.02</v>
      </c>
      <c r="B18" s="58" t="s">
        <v>62</v>
      </c>
      <c r="C18" s="33"/>
      <c r="D18" s="33">
        <v>1000</v>
      </c>
      <c r="E18" s="59" t="s">
        <v>46</v>
      </c>
      <c r="F18" s="60">
        <v>93.82</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93820</v>
      </c>
      <c r="BB18" s="51">
        <f>BA18+SUM(N18:AZ18)</f>
        <v>93820</v>
      </c>
      <c r="BC18" s="56" t="str">
        <f>SpellNumber(L18,BB18)</f>
        <v>INR  Ninety Three Thousand Eight Hundred &amp; Twenty  Only</v>
      </c>
      <c r="IA18" s="21">
        <v>2.02</v>
      </c>
      <c r="IB18" s="21" t="s">
        <v>62</v>
      </c>
      <c r="ID18" s="21">
        <v>1000</v>
      </c>
      <c r="IE18" s="22" t="s">
        <v>46</v>
      </c>
      <c r="IF18" s="22"/>
      <c r="IG18" s="22"/>
      <c r="IH18" s="22"/>
      <c r="II18" s="22"/>
    </row>
    <row r="19" spans="1:243" s="21" customFormat="1" ht="78.75">
      <c r="A19" s="57">
        <v>2.03</v>
      </c>
      <c r="B19" s="58" t="s">
        <v>63</v>
      </c>
      <c r="C19" s="33"/>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2.03</v>
      </c>
      <c r="IB19" s="21" t="s">
        <v>63</v>
      </c>
      <c r="IE19" s="22"/>
      <c r="IF19" s="22"/>
      <c r="IG19" s="22"/>
      <c r="IH19" s="22"/>
      <c r="II19" s="22"/>
    </row>
    <row r="20" spans="1:243" s="21" customFormat="1" ht="33" customHeight="1">
      <c r="A20" s="57">
        <v>2.04</v>
      </c>
      <c r="B20" s="58" t="s">
        <v>64</v>
      </c>
      <c r="C20" s="33"/>
      <c r="D20" s="33">
        <v>800</v>
      </c>
      <c r="E20" s="59" t="s">
        <v>43</v>
      </c>
      <c r="F20" s="60">
        <v>24.68</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19744</v>
      </c>
      <c r="BB20" s="51">
        <f>BA20+SUM(N20:AZ20)</f>
        <v>19744</v>
      </c>
      <c r="BC20" s="56" t="str">
        <f>SpellNumber(L20,BB20)</f>
        <v>INR  Nineteen Thousand Seven Hundred &amp; Forty Four  Only</v>
      </c>
      <c r="IA20" s="21">
        <v>2.04</v>
      </c>
      <c r="IB20" s="21" t="s">
        <v>64</v>
      </c>
      <c r="ID20" s="21">
        <v>800</v>
      </c>
      <c r="IE20" s="22" t="s">
        <v>43</v>
      </c>
      <c r="IF20" s="22"/>
      <c r="IG20" s="22"/>
      <c r="IH20" s="22"/>
      <c r="II20" s="22"/>
    </row>
    <row r="21" spans="1:243" s="21" customFormat="1" ht="18" customHeight="1">
      <c r="A21" s="57">
        <v>3</v>
      </c>
      <c r="B21" s="58" t="s">
        <v>54</v>
      </c>
      <c r="C21" s="33"/>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A21" s="21">
        <v>3</v>
      </c>
      <c r="IB21" s="21" t="s">
        <v>54</v>
      </c>
      <c r="IE21" s="22"/>
      <c r="IF21" s="22"/>
      <c r="IG21" s="22"/>
      <c r="IH21" s="22"/>
      <c r="II21" s="22"/>
    </row>
    <row r="22" spans="1:243" s="21" customFormat="1" ht="48.75" customHeight="1">
      <c r="A22" s="57">
        <v>3.01</v>
      </c>
      <c r="B22" s="58" t="s">
        <v>65</v>
      </c>
      <c r="C22" s="33"/>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3.01</v>
      </c>
      <c r="IB22" s="21" t="s">
        <v>65</v>
      </c>
      <c r="IE22" s="22"/>
      <c r="IF22" s="22"/>
      <c r="IG22" s="22"/>
      <c r="IH22" s="22"/>
      <c r="II22" s="22"/>
    </row>
    <row r="23" spans="1:243" s="21" customFormat="1" ht="78.75">
      <c r="A23" s="57">
        <v>3.02</v>
      </c>
      <c r="B23" s="58" t="s">
        <v>66</v>
      </c>
      <c r="C23" s="33"/>
      <c r="D23" s="33">
        <v>100</v>
      </c>
      <c r="E23" s="59" t="s">
        <v>46</v>
      </c>
      <c r="F23" s="60">
        <v>5546.73</v>
      </c>
      <c r="G23" s="43"/>
      <c r="H23" s="37"/>
      <c r="I23" s="38" t="s">
        <v>33</v>
      </c>
      <c r="J23" s="39">
        <f>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total_amount_ba($B$2,$D$2,D23,F23,J23,K23,M23)</f>
        <v>554673</v>
      </c>
      <c r="BB23" s="51">
        <f>BA23+SUM(N23:AZ23)</f>
        <v>554673</v>
      </c>
      <c r="BC23" s="56" t="str">
        <f>SpellNumber(L23,BB23)</f>
        <v>INR  Five Lakh Fifty Four Thousand Six Hundred &amp; Seventy Three  Only</v>
      </c>
      <c r="IA23" s="21">
        <v>3.02</v>
      </c>
      <c r="IB23" s="21" t="s">
        <v>66</v>
      </c>
      <c r="ID23" s="21">
        <v>100</v>
      </c>
      <c r="IE23" s="22" t="s">
        <v>46</v>
      </c>
      <c r="IF23" s="22"/>
      <c r="IG23" s="22"/>
      <c r="IH23" s="22"/>
      <c r="II23" s="22"/>
    </row>
    <row r="24" spans="1:243" s="21" customFormat="1" ht="93.75" customHeight="1">
      <c r="A24" s="57">
        <v>3.03</v>
      </c>
      <c r="B24" s="58" t="s">
        <v>67</v>
      </c>
      <c r="C24" s="33"/>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A24" s="21">
        <v>3.03</v>
      </c>
      <c r="IB24" s="21" t="s">
        <v>67</v>
      </c>
      <c r="IE24" s="22"/>
      <c r="IF24" s="22"/>
      <c r="IG24" s="22"/>
      <c r="IH24" s="22"/>
      <c r="II24" s="22"/>
    </row>
    <row r="25" spans="1:243" s="21" customFormat="1" ht="78.75">
      <c r="A25" s="57">
        <v>3.04</v>
      </c>
      <c r="B25" s="58" t="s">
        <v>68</v>
      </c>
      <c r="C25" s="33"/>
      <c r="D25" s="33">
        <v>15</v>
      </c>
      <c r="E25" s="59" t="s">
        <v>46</v>
      </c>
      <c r="F25" s="60">
        <v>7129.02</v>
      </c>
      <c r="G25" s="43"/>
      <c r="H25" s="37"/>
      <c r="I25" s="38" t="s">
        <v>33</v>
      </c>
      <c r="J25" s="39">
        <f aca="true" t="shared" si="0" ref="J25:J68">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1" ref="BA25:BA68">total_amount_ba($B$2,$D$2,D25,F25,J25,K25,M25)</f>
        <v>106935.3</v>
      </c>
      <c r="BB25" s="51">
        <f aca="true" t="shared" si="2" ref="BB25:BB68">BA25+SUM(N25:AZ25)</f>
        <v>106935.3</v>
      </c>
      <c r="BC25" s="56" t="str">
        <f aca="true" t="shared" si="3" ref="BC25:BC68">SpellNumber(L25,BB25)</f>
        <v>INR  One Lakh Six Thousand Nine Hundred &amp; Thirty Five  and Paise Thirty Only</v>
      </c>
      <c r="IA25" s="21">
        <v>3.04</v>
      </c>
      <c r="IB25" s="21" t="s">
        <v>68</v>
      </c>
      <c r="ID25" s="21">
        <v>15</v>
      </c>
      <c r="IE25" s="22" t="s">
        <v>46</v>
      </c>
      <c r="IF25" s="22"/>
      <c r="IG25" s="22"/>
      <c r="IH25" s="22"/>
      <c r="II25" s="22"/>
    </row>
    <row r="26" spans="1:243" s="21" customFormat="1" ht="16.5" customHeight="1">
      <c r="A26" s="57">
        <v>4</v>
      </c>
      <c r="B26" s="58" t="s">
        <v>69</v>
      </c>
      <c r="C26" s="33"/>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4</v>
      </c>
      <c r="IB26" s="21" t="s">
        <v>69</v>
      </c>
      <c r="IE26" s="22"/>
      <c r="IF26" s="22"/>
      <c r="IG26" s="22"/>
      <c r="IH26" s="22"/>
      <c r="II26" s="22"/>
    </row>
    <row r="27" spans="1:243" s="21" customFormat="1" ht="47.25">
      <c r="A27" s="57">
        <v>4.01</v>
      </c>
      <c r="B27" s="58" t="s">
        <v>70</v>
      </c>
      <c r="C27" s="33"/>
      <c r="D27" s="68"/>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IA27" s="21">
        <v>4.01</v>
      </c>
      <c r="IB27" s="21" t="s">
        <v>70</v>
      </c>
      <c r="IE27" s="22"/>
      <c r="IF27" s="22"/>
      <c r="IG27" s="22"/>
      <c r="IH27" s="22"/>
      <c r="II27" s="22"/>
    </row>
    <row r="28" spans="1:243" s="21" customFormat="1" ht="18" customHeight="1">
      <c r="A28" s="57">
        <v>4.02</v>
      </c>
      <c r="B28" s="58" t="s">
        <v>71</v>
      </c>
      <c r="C28" s="33"/>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4.02</v>
      </c>
      <c r="IB28" s="21" t="s">
        <v>71</v>
      </c>
      <c r="IE28" s="22"/>
      <c r="IF28" s="22"/>
      <c r="IG28" s="22"/>
      <c r="IH28" s="22"/>
      <c r="II28" s="22"/>
    </row>
    <row r="29" spans="1:243" s="21" customFormat="1" ht="31.5" customHeight="1">
      <c r="A29" s="61">
        <v>4.03</v>
      </c>
      <c r="B29" s="58" t="s">
        <v>53</v>
      </c>
      <c r="C29" s="33"/>
      <c r="D29" s="33">
        <v>400</v>
      </c>
      <c r="E29" s="59" t="s">
        <v>44</v>
      </c>
      <c r="F29" s="60">
        <v>159.49</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63796</v>
      </c>
      <c r="BB29" s="51">
        <f t="shared" si="2"/>
        <v>63796</v>
      </c>
      <c r="BC29" s="56" t="str">
        <f t="shared" si="3"/>
        <v>INR  Sixty Three Thousand Seven Hundred &amp; Ninety Six  Only</v>
      </c>
      <c r="IA29" s="21">
        <v>4.03</v>
      </c>
      <c r="IB29" s="21" t="s">
        <v>53</v>
      </c>
      <c r="ID29" s="21">
        <v>400</v>
      </c>
      <c r="IE29" s="22" t="s">
        <v>44</v>
      </c>
      <c r="IF29" s="22"/>
      <c r="IG29" s="22"/>
      <c r="IH29" s="22"/>
      <c r="II29" s="22"/>
    </row>
    <row r="30" spans="1:243" s="21" customFormat="1" ht="189">
      <c r="A30" s="57">
        <v>4.04</v>
      </c>
      <c r="B30" s="58" t="s">
        <v>72</v>
      </c>
      <c r="C30" s="33"/>
      <c r="D30" s="33">
        <v>2</v>
      </c>
      <c r="E30" s="59" t="s">
        <v>46</v>
      </c>
      <c r="F30" s="60">
        <v>11908.68</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23817.36</v>
      </c>
      <c r="BB30" s="51">
        <f t="shared" si="2"/>
        <v>23817.36</v>
      </c>
      <c r="BC30" s="56" t="str">
        <f t="shared" si="3"/>
        <v>INR  Twenty Three Thousand Eight Hundred &amp; Seventeen  and Paise Thirty Six Only</v>
      </c>
      <c r="IA30" s="21">
        <v>4.04</v>
      </c>
      <c r="IB30" s="21" t="s">
        <v>72</v>
      </c>
      <c r="ID30" s="21">
        <v>2</v>
      </c>
      <c r="IE30" s="22" t="s">
        <v>46</v>
      </c>
      <c r="IF30" s="22"/>
      <c r="IG30" s="22"/>
      <c r="IH30" s="22"/>
      <c r="II30" s="22"/>
    </row>
    <row r="31" spans="1:243" s="21" customFormat="1" ht="63">
      <c r="A31" s="57">
        <v>4.05</v>
      </c>
      <c r="B31" s="58" t="s">
        <v>73</v>
      </c>
      <c r="C31" s="33"/>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4.05</v>
      </c>
      <c r="IB31" s="21" t="s">
        <v>73</v>
      </c>
      <c r="IE31" s="22"/>
      <c r="IF31" s="22"/>
      <c r="IG31" s="22"/>
      <c r="IH31" s="22"/>
      <c r="II31" s="22"/>
    </row>
    <row r="32" spans="1:243" s="21" customFormat="1" ht="31.5">
      <c r="A32" s="57">
        <v>4.06</v>
      </c>
      <c r="B32" s="58" t="s">
        <v>51</v>
      </c>
      <c r="C32" s="33"/>
      <c r="D32" s="33">
        <v>5000</v>
      </c>
      <c r="E32" s="59" t="s">
        <v>52</v>
      </c>
      <c r="F32" s="60">
        <v>78.61</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393050</v>
      </c>
      <c r="BB32" s="51">
        <f t="shared" si="2"/>
        <v>393050</v>
      </c>
      <c r="BC32" s="56" t="str">
        <f t="shared" si="3"/>
        <v>INR  Three Lakh Ninety Three Thousand  &amp;Fifty  Only</v>
      </c>
      <c r="IA32" s="21">
        <v>4.06</v>
      </c>
      <c r="IB32" s="21" t="s">
        <v>51</v>
      </c>
      <c r="ID32" s="21">
        <v>5000</v>
      </c>
      <c r="IE32" s="22" t="s">
        <v>52</v>
      </c>
      <c r="IF32" s="22"/>
      <c r="IG32" s="22"/>
      <c r="IH32" s="22"/>
      <c r="II32" s="22"/>
    </row>
    <row r="33" spans="1:243" s="21" customFormat="1" ht="17.25" customHeight="1">
      <c r="A33" s="57">
        <v>5</v>
      </c>
      <c r="B33" s="58" t="s">
        <v>74</v>
      </c>
      <c r="C33" s="33"/>
      <c r="D33" s="68"/>
      <c r="E33" s="68"/>
      <c r="F33" s="68"/>
      <c r="G33" s="68"/>
      <c r="H33" s="68"/>
      <c r="I33" s="68"/>
      <c r="J33" s="68"/>
      <c r="K33" s="68"/>
      <c r="L33" s="68"/>
      <c r="M33" s="68"/>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IA33" s="21">
        <v>5</v>
      </c>
      <c r="IB33" s="21" t="s">
        <v>74</v>
      </c>
      <c r="IE33" s="22"/>
      <c r="IF33" s="22"/>
      <c r="IG33" s="22"/>
      <c r="IH33" s="22"/>
      <c r="II33" s="22"/>
    </row>
    <row r="34" spans="1:243" s="21" customFormat="1" ht="18.75" customHeight="1">
      <c r="A34" s="57">
        <v>5.01</v>
      </c>
      <c r="B34" s="58" t="s">
        <v>75</v>
      </c>
      <c r="C34" s="33"/>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A34" s="21">
        <v>5.01</v>
      </c>
      <c r="IB34" s="21" t="s">
        <v>75</v>
      </c>
      <c r="IE34" s="22"/>
      <c r="IF34" s="22"/>
      <c r="IG34" s="22"/>
      <c r="IH34" s="22"/>
      <c r="II34" s="22"/>
    </row>
    <row r="35" spans="1:243" s="21" customFormat="1" ht="31.5" customHeight="1">
      <c r="A35" s="57">
        <v>5.02</v>
      </c>
      <c r="B35" s="58" t="s">
        <v>47</v>
      </c>
      <c r="C35" s="33"/>
      <c r="D35" s="33">
        <v>10</v>
      </c>
      <c r="E35" s="59" t="s">
        <v>43</v>
      </c>
      <c r="F35" s="60">
        <v>258.09</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2580.9</v>
      </c>
      <c r="BB35" s="51">
        <f t="shared" si="2"/>
        <v>2580.9</v>
      </c>
      <c r="BC35" s="56" t="str">
        <f t="shared" si="3"/>
        <v>INR  Two Thousand Five Hundred &amp; Eighty  and Paise Ninety Only</v>
      </c>
      <c r="IA35" s="21">
        <v>5.02</v>
      </c>
      <c r="IB35" s="21" t="s">
        <v>47</v>
      </c>
      <c r="ID35" s="21">
        <v>10</v>
      </c>
      <c r="IE35" s="22" t="s">
        <v>43</v>
      </c>
      <c r="IF35" s="22"/>
      <c r="IG35" s="22"/>
      <c r="IH35" s="22"/>
      <c r="II35" s="22"/>
    </row>
    <row r="36" spans="1:243" s="21" customFormat="1" ht="31.5">
      <c r="A36" s="57">
        <v>5.03</v>
      </c>
      <c r="B36" s="58" t="s">
        <v>76</v>
      </c>
      <c r="C36" s="33"/>
      <c r="D36" s="68"/>
      <c r="E36" s="68"/>
      <c r="F36" s="68"/>
      <c r="G36" s="68"/>
      <c r="H36" s="68"/>
      <c r="I36" s="68"/>
      <c r="J36" s="68"/>
      <c r="K36" s="68"/>
      <c r="L36" s="6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IA36" s="21">
        <v>5.03</v>
      </c>
      <c r="IB36" s="21" t="s">
        <v>76</v>
      </c>
      <c r="IE36" s="22"/>
      <c r="IF36" s="22"/>
      <c r="IG36" s="22"/>
      <c r="IH36" s="22"/>
      <c r="II36" s="22"/>
    </row>
    <row r="37" spans="1:243" s="21" customFormat="1" ht="31.5" customHeight="1">
      <c r="A37" s="57">
        <v>5.04</v>
      </c>
      <c r="B37" s="58" t="s">
        <v>47</v>
      </c>
      <c r="C37" s="33"/>
      <c r="D37" s="33">
        <v>10</v>
      </c>
      <c r="E37" s="59" t="s">
        <v>43</v>
      </c>
      <c r="F37" s="60">
        <v>297.33</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2973.3</v>
      </c>
      <c r="BB37" s="51">
        <f t="shared" si="2"/>
        <v>2973.3</v>
      </c>
      <c r="BC37" s="56" t="str">
        <f t="shared" si="3"/>
        <v>INR  Two Thousand Nine Hundred &amp; Seventy Three  and Paise Thirty Only</v>
      </c>
      <c r="IA37" s="21">
        <v>5.04</v>
      </c>
      <c r="IB37" s="21" t="s">
        <v>47</v>
      </c>
      <c r="ID37" s="21">
        <v>10</v>
      </c>
      <c r="IE37" s="22" t="s">
        <v>43</v>
      </c>
      <c r="IF37" s="22"/>
      <c r="IG37" s="22"/>
      <c r="IH37" s="22"/>
      <c r="II37" s="22"/>
    </row>
    <row r="38" spans="1:243" s="21" customFormat="1" ht="31.5" customHeight="1">
      <c r="A38" s="57">
        <v>5.05</v>
      </c>
      <c r="B38" s="58" t="s">
        <v>77</v>
      </c>
      <c r="C38" s="33"/>
      <c r="D38" s="33">
        <v>10</v>
      </c>
      <c r="E38" s="59" t="s">
        <v>43</v>
      </c>
      <c r="F38" s="60">
        <v>59.45</v>
      </c>
      <c r="G38" s="43"/>
      <c r="H38" s="37"/>
      <c r="I38" s="38" t="s">
        <v>33</v>
      </c>
      <c r="J38" s="39">
        <f t="shared" si="0"/>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594.5</v>
      </c>
      <c r="BB38" s="51">
        <f t="shared" si="2"/>
        <v>594.5</v>
      </c>
      <c r="BC38" s="56" t="str">
        <f t="shared" si="3"/>
        <v>INR  Five Hundred &amp; Ninety Four  and Paise Fifty Only</v>
      </c>
      <c r="IA38" s="21">
        <v>5.05</v>
      </c>
      <c r="IB38" s="21" t="s">
        <v>77</v>
      </c>
      <c r="ID38" s="21">
        <v>10</v>
      </c>
      <c r="IE38" s="22" t="s">
        <v>43</v>
      </c>
      <c r="IF38" s="22"/>
      <c r="IG38" s="22"/>
      <c r="IH38" s="22"/>
      <c r="II38" s="22"/>
    </row>
    <row r="39" spans="1:243" s="21" customFormat="1" ht="18" customHeight="1">
      <c r="A39" s="57">
        <v>6</v>
      </c>
      <c r="B39" s="58" t="s">
        <v>78</v>
      </c>
      <c r="C39" s="33"/>
      <c r="D39" s="68"/>
      <c r="E39" s="68"/>
      <c r="F39" s="68"/>
      <c r="G39" s="68"/>
      <c r="H39" s="68"/>
      <c r="I39" s="68"/>
      <c r="J39" s="68"/>
      <c r="K39" s="68"/>
      <c r="L39" s="68"/>
      <c r="M39" s="68"/>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IA39" s="21">
        <v>6</v>
      </c>
      <c r="IB39" s="21" t="s">
        <v>78</v>
      </c>
      <c r="IE39" s="22"/>
      <c r="IF39" s="22"/>
      <c r="IG39" s="22"/>
      <c r="IH39" s="22"/>
      <c r="II39" s="22"/>
    </row>
    <row r="40" spans="1:243" s="21" customFormat="1" ht="78.75">
      <c r="A40" s="61">
        <v>6.01</v>
      </c>
      <c r="B40" s="58" t="s">
        <v>79</v>
      </c>
      <c r="C40" s="33"/>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IA40" s="21">
        <v>6.01</v>
      </c>
      <c r="IB40" s="21" t="s">
        <v>79</v>
      </c>
      <c r="IE40" s="22"/>
      <c r="IF40" s="22"/>
      <c r="IG40" s="22"/>
      <c r="IH40" s="22"/>
      <c r="II40" s="22"/>
    </row>
    <row r="41" spans="1:243" s="21" customFormat="1" ht="31.5" customHeight="1">
      <c r="A41" s="57">
        <v>6.02</v>
      </c>
      <c r="B41" s="58" t="s">
        <v>80</v>
      </c>
      <c r="C41" s="33"/>
      <c r="D41" s="33">
        <v>1</v>
      </c>
      <c r="E41" s="59" t="s">
        <v>46</v>
      </c>
      <c r="F41" s="60">
        <v>1086.89</v>
      </c>
      <c r="G41" s="43"/>
      <c r="H41" s="37"/>
      <c r="I41" s="38" t="s">
        <v>33</v>
      </c>
      <c r="J41" s="39">
        <f t="shared" si="0"/>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1086.89</v>
      </c>
      <c r="BB41" s="51">
        <f t="shared" si="2"/>
        <v>1086.89</v>
      </c>
      <c r="BC41" s="56" t="str">
        <f t="shared" si="3"/>
        <v>INR  One Thousand  &amp;Eighty Six  and Paise Eighty Nine Only</v>
      </c>
      <c r="IA41" s="21">
        <v>6.02</v>
      </c>
      <c r="IB41" s="21" t="s">
        <v>80</v>
      </c>
      <c r="ID41" s="21">
        <v>1</v>
      </c>
      <c r="IE41" s="22" t="s">
        <v>46</v>
      </c>
      <c r="IF41" s="22"/>
      <c r="IG41" s="22"/>
      <c r="IH41" s="22"/>
      <c r="II41" s="22"/>
    </row>
    <row r="42" spans="1:243" s="21" customFormat="1" ht="94.5">
      <c r="A42" s="57">
        <v>6.03</v>
      </c>
      <c r="B42" s="58" t="s">
        <v>81</v>
      </c>
      <c r="C42" s="33"/>
      <c r="D42" s="68"/>
      <c r="E42" s="68"/>
      <c r="F42" s="68"/>
      <c r="G42" s="68"/>
      <c r="H42" s="68"/>
      <c r="I42" s="68"/>
      <c r="J42" s="68"/>
      <c r="K42" s="68"/>
      <c r="L42" s="68"/>
      <c r="M42" s="68"/>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IA42" s="21">
        <v>6.03</v>
      </c>
      <c r="IB42" s="21" t="s">
        <v>81</v>
      </c>
      <c r="IE42" s="22"/>
      <c r="IF42" s="22"/>
      <c r="IG42" s="22"/>
      <c r="IH42" s="22"/>
      <c r="II42" s="22"/>
    </row>
    <row r="43" spans="1:243" s="21" customFormat="1" ht="31.5" customHeight="1">
      <c r="A43" s="57">
        <v>6.04</v>
      </c>
      <c r="B43" s="58" t="s">
        <v>48</v>
      </c>
      <c r="C43" s="33"/>
      <c r="D43" s="33">
        <v>1</v>
      </c>
      <c r="E43" s="59" t="s">
        <v>46</v>
      </c>
      <c r="F43" s="60">
        <v>1489.22</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1489.22</v>
      </c>
      <c r="BB43" s="51">
        <f t="shared" si="2"/>
        <v>1489.22</v>
      </c>
      <c r="BC43" s="56" t="str">
        <f t="shared" si="3"/>
        <v>INR  One Thousand Four Hundred &amp; Eighty Nine  and Paise Twenty Two Only</v>
      </c>
      <c r="IA43" s="21">
        <v>6.04</v>
      </c>
      <c r="IB43" s="21" t="s">
        <v>48</v>
      </c>
      <c r="ID43" s="21">
        <v>1</v>
      </c>
      <c r="IE43" s="22" t="s">
        <v>46</v>
      </c>
      <c r="IF43" s="22"/>
      <c r="IG43" s="22"/>
      <c r="IH43" s="22"/>
      <c r="II43" s="22"/>
    </row>
    <row r="44" spans="1:243" s="21" customFormat="1" ht="78.75">
      <c r="A44" s="57">
        <v>6.05</v>
      </c>
      <c r="B44" s="58" t="s">
        <v>82</v>
      </c>
      <c r="C44" s="33"/>
      <c r="D44" s="33">
        <v>100</v>
      </c>
      <c r="E44" s="59" t="s">
        <v>52</v>
      </c>
      <c r="F44" s="60">
        <v>2.81</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281</v>
      </c>
      <c r="BB44" s="51">
        <f t="shared" si="2"/>
        <v>281</v>
      </c>
      <c r="BC44" s="56" t="str">
        <f t="shared" si="3"/>
        <v>INR  Two Hundred &amp; Eighty One  Only</v>
      </c>
      <c r="IA44" s="21">
        <v>6.05</v>
      </c>
      <c r="IB44" s="21" t="s">
        <v>82</v>
      </c>
      <c r="ID44" s="21">
        <v>100</v>
      </c>
      <c r="IE44" s="22" t="s">
        <v>52</v>
      </c>
      <c r="IF44" s="22"/>
      <c r="IG44" s="22"/>
      <c r="IH44" s="22"/>
      <c r="II44" s="22"/>
    </row>
    <row r="45" spans="1:243" s="21" customFormat="1" ht="141.75">
      <c r="A45" s="57">
        <v>6.06</v>
      </c>
      <c r="B45" s="58" t="s">
        <v>55</v>
      </c>
      <c r="C45" s="33"/>
      <c r="D45" s="33">
        <v>20</v>
      </c>
      <c r="E45" s="59" t="s">
        <v>46</v>
      </c>
      <c r="F45" s="60">
        <v>192.33</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3846.6</v>
      </c>
      <c r="BB45" s="51">
        <f t="shared" si="2"/>
        <v>3846.6</v>
      </c>
      <c r="BC45" s="56" t="str">
        <f t="shared" si="3"/>
        <v>INR  Three Thousand Eight Hundred &amp; Forty Six  and Paise Sixty Only</v>
      </c>
      <c r="IA45" s="21">
        <v>6.06</v>
      </c>
      <c r="IB45" s="21" t="s">
        <v>55</v>
      </c>
      <c r="ID45" s="21">
        <v>20</v>
      </c>
      <c r="IE45" s="22" t="s">
        <v>46</v>
      </c>
      <c r="IF45" s="22"/>
      <c r="IG45" s="22"/>
      <c r="IH45" s="22"/>
      <c r="II45" s="22"/>
    </row>
    <row r="46" spans="1:243" s="21" customFormat="1" ht="18" customHeight="1">
      <c r="A46" s="57">
        <v>7</v>
      </c>
      <c r="B46" s="58" t="s">
        <v>83</v>
      </c>
      <c r="C46" s="33"/>
      <c r="D46" s="68"/>
      <c r="E46" s="68"/>
      <c r="F46" s="68"/>
      <c r="G46" s="68"/>
      <c r="H46" s="68"/>
      <c r="I46" s="68"/>
      <c r="J46" s="68"/>
      <c r="K46" s="68"/>
      <c r="L46" s="68"/>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IA46" s="21">
        <v>7</v>
      </c>
      <c r="IB46" s="21" t="s">
        <v>83</v>
      </c>
      <c r="IE46" s="22"/>
      <c r="IF46" s="22"/>
      <c r="IG46" s="22"/>
      <c r="IH46" s="22"/>
      <c r="II46" s="22"/>
    </row>
    <row r="47" spans="1:243" s="21" customFormat="1" ht="127.5" customHeight="1">
      <c r="A47" s="57">
        <v>7.01</v>
      </c>
      <c r="B47" s="58" t="s">
        <v>84</v>
      </c>
      <c r="C47" s="33"/>
      <c r="D47" s="33">
        <v>989.85</v>
      </c>
      <c r="E47" s="59" t="s">
        <v>104</v>
      </c>
      <c r="F47" s="60">
        <v>158.26</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156653.66</v>
      </c>
      <c r="BB47" s="51">
        <f t="shared" si="2"/>
        <v>156653.66</v>
      </c>
      <c r="BC47" s="56" t="str">
        <f t="shared" si="3"/>
        <v>INR  One Lakh Fifty Six Thousand Six Hundred &amp; Fifty Three  and Paise Sixty Six Only</v>
      </c>
      <c r="IA47" s="21">
        <v>7.01</v>
      </c>
      <c r="IB47" s="67" t="s">
        <v>84</v>
      </c>
      <c r="ID47" s="21">
        <v>989.85</v>
      </c>
      <c r="IE47" s="22" t="s">
        <v>104</v>
      </c>
      <c r="IF47" s="22"/>
      <c r="IG47" s="22"/>
      <c r="IH47" s="22"/>
      <c r="II47" s="22"/>
    </row>
    <row r="48" spans="1:243" s="21" customFormat="1" ht="78.75">
      <c r="A48" s="57">
        <v>7.02</v>
      </c>
      <c r="B48" s="58" t="s">
        <v>85</v>
      </c>
      <c r="C48" s="33"/>
      <c r="D48" s="68"/>
      <c r="E48" s="68"/>
      <c r="F48" s="68"/>
      <c r="G48" s="68"/>
      <c r="H48" s="68"/>
      <c r="I48" s="68"/>
      <c r="J48" s="68"/>
      <c r="K48" s="68"/>
      <c r="L48" s="68"/>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IA48" s="21">
        <v>7.02</v>
      </c>
      <c r="IB48" s="21" t="s">
        <v>85</v>
      </c>
      <c r="IE48" s="22"/>
      <c r="IF48" s="22"/>
      <c r="IG48" s="22"/>
      <c r="IH48" s="22"/>
      <c r="II48" s="22"/>
    </row>
    <row r="49" spans="1:243" s="21" customFormat="1" ht="42.75">
      <c r="A49" s="57">
        <v>7.03</v>
      </c>
      <c r="B49" s="58" t="s">
        <v>86</v>
      </c>
      <c r="C49" s="33"/>
      <c r="D49" s="33">
        <v>20</v>
      </c>
      <c r="E49" s="59" t="s">
        <v>46</v>
      </c>
      <c r="F49" s="60">
        <v>3224.16</v>
      </c>
      <c r="G49" s="43"/>
      <c r="H49" s="37"/>
      <c r="I49" s="38" t="s">
        <v>33</v>
      </c>
      <c r="J49" s="39">
        <f t="shared" si="0"/>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1"/>
        <v>64483.2</v>
      </c>
      <c r="BB49" s="51">
        <f t="shared" si="2"/>
        <v>64483.2</v>
      </c>
      <c r="BC49" s="56" t="str">
        <f t="shared" si="3"/>
        <v>INR  Sixty Four Thousand Four Hundred &amp; Eighty Three  and Paise Twenty Only</v>
      </c>
      <c r="IA49" s="21">
        <v>7.03</v>
      </c>
      <c r="IB49" s="21" t="s">
        <v>86</v>
      </c>
      <c r="ID49" s="21">
        <v>20</v>
      </c>
      <c r="IE49" s="22" t="s">
        <v>46</v>
      </c>
      <c r="IF49" s="22"/>
      <c r="IG49" s="22"/>
      <c r="IH49" s="22"/>
      <c r="II49" s="22"/>
    </row>
    <row r="50" spans="1:243" s="21" customFormat="1" ht="409.5">
      <c r="A50" s="57">
        <v>7.04</v>
      </c>
      <c r="B50" s="58" t="s">
        <v>87</v>
      </c>
      <c r="C50" s="33"/>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IA50" s="21">
        <v>7.04</v>
      </c>
      <c r="IB50" s="21" t="s">
        <v>87</v>
      </c>
      <c r="IE50" s="22"/>
      <c r="IF50" s="22"/>
      <c r="IG50" s="22"/>
      <c r="IH50" s="22"/>
      <c r="II50" s="22"/>
    </row>
    <row r="51" spans="1:243" s="21" customFormat="1" ht="51" customHeight="1">
      <c r="A51" s="57">
        <v>7.05</v>
      </c>
      <c r="B51" s="58" t="s">
        <v>88</v>
      </c>
      <c r="C51" s="33"/>
      <c r="D51" s="33">
        <v>300</v>
      </c>
      <c r="E51" s="59" t="s">
        <v>46</v>
      </c>
      <c r="F51" s="60">
        <v>8773.91</v>
      </c>
      <c r="G51" s="43"/>
      <c r="H51" s="37"/>
      <c r="I51" s="38" t="s">
        <v>33</v>
      </c>
      <c r="J51" s="39">
        <f t="shared" si="0"/>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1"/>
        <v>2632173</v>
      </c>
      <c r="BB51" s="51">
        <f t="shared" si="2"/>
        <v>2632173</v>
      </c>
      <c r="BC51" s="56" t="str">
        <f t="shared" si="3"/>
        <v>INR  Twenty Six Lakh Thirty Two Thousand One Hundred &amp; Seventy Three  Only</v>
      </c>
      <c r="IA51" s="21">
        <v>7.05</v>
      </c>
      <c r="IB51" s="21" t="s">
        <v>88</v>
      </c>
      <c r="ID51" s="21">
        <v>300</v>
      </c>
      <c r="IE51" s="22" t="s">
        <v>46</v>
      </c>
      <c r="IF51" s="22"/>
      <c r="IG51" s="22"/>
      <c r="IH51" s="22"/>
      <c r="II51" s="22"/>
    </row>
    <row r="52" spans="1:243" s="21" customFormat="1" ht="47.25">
      <c r="A52" s="57">
        <v>7.06</v>
      </c>
      <c r="B52" s="58" t="s">
        <v>89</v>
      </c>
      <c r="C52" s="33"/>
      <c r="D52" s="68"/>
      <c r="E52" s="68"/>
      <c r="F52" s="68"/>
      <c r="G52" s="68"/>
      <c r="H52" s="68"/>
      <c r="I52" s="68"/>
      <c r="J52" s="68"/>
      <c r="K52" s="68"/>
      <c r="L52" s="68"/>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IA52" s="21">
        <v>7.06</v>
      </c>
      <c r="IB52" s="21" t="s">
        <v>89</v>
      </c>
      <c r="IE52" s="22"/>
      <c r="IF52" s="22"/>
      <c r="IG52" s="22"/>
      <c r="IH52" s="22"/>
      <c r="II52" s="22"/>
    </row>
    <row r="53" spans="1:243" s="21" customFormat="1" ht="33" customHeight="1">
      <c r="A53" s="57">
        <v>7.07</v>
      </c>
      <c r="B53" s="58" t="s">
        <v>90</v>
      </c>
      <c r="C53" s="33"/>
      <c r="D53" s="33">
        <v>1000</v>
      </c>
      <c r="E53" s="59" t="s">
        <v>105</v>
      </c>
      <c r="F53" s="60">
        <v>6.58</v>
      </c>
      <c r="G53" s="43"/>
      <c r="H53" s="37"/>
      <c r="I53" s="38" t="s">
        <v>33</v>
      </c>
      <c r="J53" s="39">
        <f t="shared" si="0"/>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1"/>
        <v>6580</v>
      </c>
      <c r="BB53" s="51">
        <f t="shared" si="2"/>
        <v>6580</v>
      </c>
      <c r="BC53" s="56" t="str">
        <f t="shared" si="3"/>
        <v>INR  Six Thousand Five Hundred &amp; Eighty  Only</v>
      </c>
      <c r="IA53" s="21">
        <v>7.07</v>
      </c>
      <c r="IB53" s="21" t="s">
        <v>90</v>
      </c>
      <c r="ID53" s="21">
        <v>1000</v>
      </c>
      <c r="IE53" s="22" t="s">
        <v>105</v>
      </c>
      <c r="IF53" s="22"/>
      <c r="IG53" s="22"/>
      <c r="IH53" s="22"/>
      <c r="II53" s="22"/>
    </row>
    <row r="54" spans="1:243" s="21" customFormat="1" ht="126">
      <c r="A54" s="57">
        <v>7.08</v>
      </c>
      <c r="B54" s="58" t="s">
        <v>91</v>
      </c>
      <c r="C54" s="33"/>
      <c r="D54" s="68"/>
      <c r="E54" s="68"/>
      <c r="F54" s="68"/>
      <c r="G54" s="68"/>
      <c r="H54" s="68"/>
      <c r="I54" s="68"/>
      <c r="J54" s="68"/>
      <c r="K54" s="68"/>
      <c r="L54" s="68"/>
      <c r="M54" s="68"/>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IA54" s="21">
        <v>7.08</v>
      </c>
      <c r="IB54" s="21" t="s">
        <v>91</v>
      </c>
      <c r="IE54" s="22"/>
      <c r="IF54" s="22"/>
      <c r="IG54" s="22"/>
      <c r="IH54" s="22"/>
      <c r="II54" s="22"/>
    </row>
    <row r="55" spans="1:243" s="21" customFormat="1" ht="42.75">
      <c r="A55" s="57">
        <v>7.09</v>
      </c>
      <c r="B55" s="58" t="s">
        <v>92</v>
      </c>
      <c r="C55" s="33"/>
      <c r="D55" s="33">
        <v>60</v>
      </c>
      <c r="E55" s="59" t="s">
        <v>43</v>
      </c>
      <c r="F55" s="60">
        <v>138.97</v>
      </c>
      <c r="G55" s="43"/>
      <c r="H55" s="37"/>
      <c r="I55" s="38" t="s">
        <v>33</v>
      </c>
      <c r="J55" s="39">
        <f t="shared" si="0"/>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1"/>
        <v>8338.2</v>
      </c>
      <c r="BB55" s="51">
        <f t="shared" si="2"/>
        <v>8338.2</v>
      </c>
      <c r="BC55" s="56" t="str">
        <f t="shared" si="3"/>
        <v>INR  Eight Thousand Three Hundred &amp; Thirty Eight  and Paise Twenty Only</v>
      </c>
      <c r="IA55" s="21">
        <v>7.09</v>
      </c>
      <c r="IB55" s="21" t="s">
        <v>92</v>
      </c>
      <c r="ID55" s="21">
        <v>60</v>
      </c>
      <c r="IE55" s="22" t="s">
        <v>43</v>
      </c>
      <c r="IF55" s="22"/>
      <c r="IG55" s="22"/>
      <c r="IH55" s="22"/>
      <c r="II55" s="22"/>
    </row>
    <row r="56" spans="1:243" s="21" customFormat="1" ht="204.75">
      <c r="A56" s="61">
        <v>7.1</v>
      </c>
      <c r="B56" s="58" t="s">
        <v>93</v>
      </c>
      <c r="C56" s="33"/>
      <c r="D56" s="68"/>
      <c r="E56" s="68"/>
      <c r="F56" s="68"/>
      <c r="G56" s="68"/>
      <c r="H56" s="68"/>
      <c r="I56" s="68"/>
      <c r="J56" s="68"/>
      <c r="K56" s="68"/>
      <c r="L56" s="68"/>
      <c r="M56" s="68"/>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IA56" s="21">
        <v>7.1</v>
      </c>
      <c r="IB56" s="21" t="s">
        <v>93</v>
      </c>
      <c r="IE56" s="22"/>
      <c r="IF56" s="22"/>
      <c r="IG56" s="22"/>
      <c r="IH56" s="22"/>
      <c r="II56" s="22"/>
    </row>
    <row r="57" spans="1:243" s="21" customFormat="1" ht="47.25">
      <c r="A57" s="57">
        <v>7.11</v>
      </c>
      <c r="B57" s="58" t="s">
        <v>94</v>
      </c>
      <c r="C57" s="33"/>
      <c r="D57" s="33">
        <v>200</v>
      </c>
      <c r="E57" s="59" t="s">
        <v>106</v>
      </c>
      <c r="F57" s="60">
        <v>2330.64</v>
      </c>
      <c r="G57" s="43"/>
      <c r="H57" s="37"/>
      <c r="I57" s="38" t="s">
        <v>33</v>
      </c>
      <c r="J57" s="39">
        <f t="shared" si="0"/>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1"/>
        <v>466128</v>
      </c>
      <c r="BB57" s="51">
        <f t="shared" si="2"/>
        <v>466128</v>
      </c>
      <c r="BC57" s="56" t="str">
        <f t="shared" si="3"/>
        <v>INR  Four Lakh Sixty Six Thousand One Hundred &amp; Twenty Eight  Only</v>
      </c>
      <c r="IA57" s="21">
        <v>7.11</v>
      </c>
      <c r="IB57" s="21" t="s">
        <v>94</v>
      </c>
      <c r="ID57" s="21">
        <v>200</v>
      </c>
      <c r="IE57" s="22" t="s">
        <v>106</v>
      </c>
      <c r="IF57" s="22"/>
      <c r="IG57" s="22"/>
      <c r="IH57" s="22"/>
      <c r="II57" s="22"/>
    </row>
    <row r="58" spans="1:243" s="21" customFormat="1" ht="141.75">
      <c r="A58" s="57">
        <v>7.12</v>
      </c>
      <c r="B58" s="58" t="s">
        <v>95</v>
      </c>
      <c r="C58" s="33"/>
      <c r="D58" s="33">
        <v>350</v>
      </c>
      <c r="E58" s="59" t="s">
        <v>44</v>
      </c>
      <c r="F58" s="60">
        <v>28.41</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9943.5</v>
      </c>
      <c r="BB58" s="51">
        <f t="shared" si="2"/>
        <v>9943.5</v>
      </c>
      <c r="BC58" s="56" t="str">
        <f t="shared" si="3"/>
        <v>INR  Nine Thousand Nine Hundred &amp; Forty Three  and Paise Fifty Only</v>
      </c>
      <c r="IA58" s="21">
        <v>7.12</v>
      </c>
      <c r="IB58" s="21" t="s">
        <v>95</v>
      </c>
      <c r="ID58" s="21">
        <v>350</v>
      </c>
      <c r="IE58" s="22" t="s">
        <v>44</v>
      </c>
      <c r="IF58" s="22"/>
      <c r="IG58" s="22"/>
      <c r="IH58" s="22"/>
      <c r="II58" s="22"/>
    </row>
    <row r="59" spans="1:243" s="21" customFormat="1" ht="157.5">
      <c r="A59" s="57">
        <v>7.13</v>
      </c>
      <c r="B59" s="58" t="s">
        <v>96</v>
      </c>
      <c r="C59" s="33"/>
      <c r="D59" s="33">
        <v>200</v>
      </c>
      <c r="E59" s="59" t="s">
        <v>43</v>
      </c>
      <c r="F59" s="60">
        <v>95.27</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19054</v>
      </c>
      <c r="BB59" s="51">
        <f t="shared" si="2"/>
        <v>19054</v>
      </c>
      <c r="BC59" s="56" t="str">
        <f t="shared" si="3"/>
        <v>INR  Nineteen Thousand  &amp;Fifty Four  Only</v>
      </c>
      <c r="IA59" s="21">
        <v>7.13</v>
      </c>
      <c r="IB59" s="21" t="s">
        <v>96</v>
      </c>
      <c r="ID59" s="21">
        <v>200</v>
      </c>
      <c r="IE59" s="22" t="s">
        <v>43</v>
      </c>
      <c r="IF59" s="22"/>
      <c r="IG59" s="22"/>
      <c r="IH59" s="22"/>
      <c r="II59" s="22"/>
    </row>
    <row r="60" spans="1:243" s="21" customFormat="1" ht="173.25">
      <c r="A60" s="57">
        <v>7.14</v>
      </c>
      <c r="B60" s="58" t="s">
        <v>97</v>
      </c>
      <c r="C60" s="33"/>
      <c r="D60" s="33">
        <v>200</v>
      </c>
      <c r="E60" s="59" t="s">
        <v>43</v>
      </c>
      <c r="F60" s="60">
        <v>317.67</v>
      </c>
      <c r="G60" s="43"/>
      <c r="H60" s="37"/>
      <c r="I60" s="38" t="s">
        <v>33</v>
      </c>
      <c r="J60" s="39">
        <f t="shared" si="0"/>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1"/>
        <v>63534</v>
      </c>
      <c r="BB60" s="51">
        <f t="shared" si="2"/>
        <v>63534</v>
      </c>
      <c r="BC60" s="56" t="str">
        <f t="shared" si="3"/>
        <v>INR  Sixty Three Thousand Five Hundred &amp; Thirty Four  Only</v>
      </c>
      <c r="IA60" s="21">
        <v>7.14</v>
      </c>
      <c r="IB60" s="21" t="s">
        <v>97</v>
      </c>
      <c r="ID60" s="21">
        <v>200</v>
      </c>
      <c r="IE60" s="22" t="s">
        <v>43</v>
      </c>
      <c r="IF60" s="22"/>
      <c r="IG60" s="22"/>
      <c r="IH60" s="22"/>
      <c r="II60" s="22"/>
    </row>
    <row r="61" spans="1:243" s="21" customFormat="1" ht="15.75">
      <c r="A61" s="57">
        <v>8</v>
      </c>
      <c r="B61" s="58" t="s">
        <v>98</v>
      </c>
      <c r="C61" s="33"/>
      <c r="D61" s="68"/>
      <c r="E61" s="68"/>
      <c r="F61" s="68"/>
      <c r="G61" s="68"/>
      <c r="H61" s="68"/>
      <c r="I61" s="68"/>
      <c r="J61" s="68"/>
      <c r="K61" s="68"/>
      <c r="L61" s="68"/>
      <c r="M61" s="68"/>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IA61" s="21">
        <v>8</v>
      </c>
      <c r="IB61" s="21" t="s">
        <v>98</v>
      </c>
      <c r="IE61" s="22"/>
      <c r="IF61" s="22"/>
      <c r="IG61" s="22"/>
      <c r="IH61" s="22"/>
      <c r="II61" s="22"/>
    </row>
    <row r="62" spans="1:243" s="21" customFormat="1" ht="15.75">
      <c r="A62" s="57">
        <v>8.01</v>
      </c>
      <c r="B62" s="58" t="s">
        <v>99</v>
      </c>
      <c r="C62" s="33"/>
      <c r="D62" s="68"/>
      <c r="E62" s="68"/>
      <c r="F62" s="68"/>
      <c r="G62" s="68"/>
      <c r="H62" s="68"/>
      <c r="I62" s="68"/>
      <c r="J62" s="68"/>
      <c r="K62" s="68"/>
      <c r="L62" s="68"/>
      <c r="M62" s="68"/>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IA62" s="21">
        <v>8.01</v>
      </c>
      <c r="IB62" s="21" t="s">
        <v>99</v>
      </c>
      <c r="IE62" s="22"/>
      <c r="IF62" s="22"/>
      <c r="IG62" s="22"/>
      <c r="IH62" s="22"/>
      <c r="II62" s="22"/>
    </row>
    <row r="63" spans="1:243" s="21" customFormat="1" ht="15.75">
      <c r="A63" s="57">
        <v>8.02</v>
      </c>
      <c r="B63" s="58" t="s">
        <v>100</v>
      </c>
      <c r="C63" s="33"/>
      <c r="D63" s="68"/>
      <c r="E63" s="68"/>
      <c r="F63" s="68"/>
      <c r="G63" s="68"/>
      <c r="H63" s="68"/>
      <c r="I63" s="68"/>
      <c r="J63" s="68"/>
      <c r="K63" s="68"/>
      <c r="L63" s="68"/>
      <c r="M63" s="68"/>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IA63" s="21">
        <v>8.02</v>
      </c>
      <c r="IB63" s="21" t="s">
        <v>100</v>
      </c>
      <c r="IE63" s="22"/>
      <c r="IF63" s="22"/>
      <c r="IG63" s="22"/>
      <c r="IH63" s="22"/>
      <c r="II63" s="22"/>
    </row>
    <row r="64" spans="1:243" s="21" customFormat="1" ht="33" customHeight="1">
      <c r="A64" s="57">
        <v>8.03</v>
      </c>
      <c r="B64" s="58" t="s">
        <v>101</v>
      </c>
      <c r="C64" s="33"/>
      <c r="D64" s="33">
        <v>1</v>
      </c>
      <c r="E64" s="59" t="s">
        <v>44</v>
      </c>
      <c r="F64" s="60">
        <v>7126.22</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7126.22</v>
      </c>
      <c r="BB64" s="51">
        <f t="shared" si="2"/>
        <v>7126.22</v>
      </c>
      <c r="BC64" s="56" t="str">
        <f t="shared" si="3"/>
        <v>INR  Seven Thousand One Hundred &amp; Twenty Six  and Paise Twenty Two Only</v>
      </c>
      <c r="IA64" s="21">
        <v>8.03</v>
      </c>
      <c r="IB64" s="21" t="s">
        <v>101</v>
      </c>
      <c r="ID64" s="21">
        <v>1</v>
      </c>
      <c r="IE64" s="22" t="s">
        <v>44</v>
      </c>
      <c r="IF64" s="22"/>
      <c r="IG64" s="22"/>
      <c r="IH64" s="22"/>
      <c r="II64" s="22"/>
    </row>
    <row r="65" spans="1:243" s="21" customFormat="1" ht="15.75">
      <c r="A65" s="57">
        <v>8.04</v>
      </c>
      <c r="B65" s="58" t="s">
        <v>102</v>
      </c>
      <c r="C65" s="33"/>
      <c r="D65" s="68"/>
      <c r="E65" s="68"/>
      <c r="F65" s="68"/>
      <c r="G65" s="68"/>
      <c r="H65" s="68"/>
      <c r="I65" s="68"/>
      <c r="J65" s="68"/>
      <c r="K65" s="68"/>
      <c r="L65" s="68"/>
      <c r="M65" s="68"/>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IA65" s="21">
        <v>8.04</v>
      </c>
      <c r="IB65" s="21" t="s">
        <v>102</v>
      </c>
      <c r="IE65" s="22"/>
      <c r="IF65" s="22"/>
      <c r="IG65" s="22"/>
      <c r="IH65" s="22"/>
      <c r="II65" s="22"/>
    </row>
    <row r="66" spans="1:243" s="21" customFormat="1" ht="31.5" customHeight="1">
      <c r="A66" s="57">
        <v>8.05</v>
      </c>
      <c r="B66" s="58" t="s">
        <v>101</v>
      </c>
      <c r="C66" s="33"/>
      <c r="D66" s="33">
        <v>1</v>
      </c>
      <c r="E66" s="59" t="s">
        <v>44</v>
      </c>
      <c r="F66" s="60">
        <v>8543.84</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8543.84</v>
      </c>
      <c r="BB66" s="51">
        <f t="shared" si="2"/>
        <v>8543.84</v>
      </c>
      <c r="BC66" s="56" t="str">
        <f t="shared" si="3"/>
        <v>INR  Eight Thousand Five Hundred &amp; Forty Three  and Paise Eighty Four Only</v>
      </c>
      <c r="IA66" s="21">
        <v>8.05</v>
      </c>
      <c r="IB66" s="21" t="s">
        <v>101</v>
      </c>
      <c r="ID66" s="21">
        <v>1</v>
      </c>
      <c r="IE66" s="22" t="s">
        <v>44</v>
      </c>
      <c r="IF66" s="22"/>
      <c r="IG66" s="22"/>
      <c r="IH66" s="22"/>
      <c r="II66" s="22"/>
    </row>
    <row r="67" spans="1:243" s="21" customFormat="1" ht="15.75">
      <c r="A67" s="57">
        <v>9</v>
      </c>
      <c r="B67" s="58" t="s">
        <v>103</v>
      </c>
      <c r="C67" s="33"/>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9</v>
      </c>
      <c r="IB67" s="21" t="s">
        <v>103</v>
      </c>
      <c r="IE67" s="22"/>
      <c r="IF67" s="22"/>
      <c r="IG67" s="22"/>
      <c r="IH67" s="22"/>
      <c r="II67" s="22"/>
    </row>
    <row r="68" spans="1:243" s="21" customFormat="1" ht="47.25">
      <c r="A68" s="57">
        <v>9.01</v>
      </c>
      <c r="B68" s="58" t="s">
        <v>108</v>
      </c>
      <c r="C68" s="33"/>
      <c r="D68" s="33">
        <v>1</v>
      </c>
      <c r="E68" s="59" t="s">
        <v>106</v>
      </c>
      <c r="F68" s="60">
        <v>803.02</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total_amount_ba($B$2,$D$2,D68,F68,J68,K68,M68)</f>
        <v>803.02</v>
      </c>
      <c r="BB68" s="51">
        <f t="shared" si="2"/>
        <v>803.02</v>
      </c>
      <c r="BC68" s="56" t="str">
        <f t="shared" si="3"/>
        <v>INR  Eight Hundred &amp; Three  and Paise Two Only</v>
      </c>
      <c r="IA68" s="21">
        <v>9.01</v>
      </c>
      <c r="IB68" s="21" t="s">
        <v>108</v>
      </c>
      <c r="ID68" s="21">
        <v>1</v>
      </c>
      <c r="IE68" s="22" t="s">
        <v>106</v>
      </c>
      <c r="IF68" s="22"/>
      <c r="IG68" s="22"/>
      <c r="IH68" s="22"/>
      <c r="II68" s="22"/>
    </row>
    <row r="69" spans="1:55" ht="57">
      <c r="A69" s="44" t="s">
        <v>35</v>
      </c>
      <c r="B69" s="45"/>
      <c r="C69" s="46"/>
      <c r="D69" s="65"/>
      <c r="E69" s="65"/>
      <c r="F69" s="65"/>
      <c r="G69" s="34"/>
      <c r="H69" s="47"/>
      <c r="I69" s="47"/>
      <c r="J69" s="47"/>
      <c r="K69" s="47"/>
      <c r="L69" s="48"/>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55">
        <f>SUM(BA13:BA68)</f>
        <v>4765703.71</v>
      </c>
      <c r="BB69" s="55">
        <f>SUM(BB13:BB68)</f>
        <v>4765703.71</v>
      </c>
      <c r="BC69" s="66" t="str">
        <f>SpellNumber($E$2,BB69)</f>
        <v>INR  Forty Seven Lakh Sixty Five Thousand Seven Hundred &amp; Three  and Paise Seventy One Only</v>
      </c>
    </row>
    <row r="70" spans="1:55" ht="46.5" customHeight="1">
      <c r="A70" s="24" t="s">
        <v>36</v>
      </c>
      <c r="B70" s="25"/>
      <c r="C70" s="26"/>
      <c r="D70" s="62"/>
      <c r="E70" s="63" t="s">
        <v>45</v>
      </c>
      <c r="F70" s="64"/>
      <c r="G70" s="27"/>
      <c r="H70" s="28"/>
      <c r="I70" s="28"/>
      <c r="J70" s="28"/>
      <c r="K70" s="29"/>
      <c r="L70" s="30"/>
      <c r="M70" s="31"/>
      <c r="N70" s="32"/>
      <c r="O70" s="21"/>
      <c r="P70" s="21"/>
      <c r="Q70" s="21"/>
      <c r="R70" s="21"/>
      <c r="S70" s="21"/>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53">
        <f>IF(ISBLANK(F70),0,IF(E70="Excess (+)",ROUND(BA69+(BA69*F70),2),IF(E70="Less (-)",ROUND(BA69+(BA69*F70*(-1)),2),IF(E70="At Par",BA69,0))))</f>
        <v>0</v>
      </c>
      <c r="BB70" s="54">
        <f>ROUND(BA70,0)</f>
        <v>0</v>
      </c>
      <c r="BC70" s="36" t="str">
        <f>SpellNumber($E$2,BB70)</f>
        <v>INR Zero Only</v>
      </c>
    </row>
    <row r="71" spans="1:55" ht="45.75" customHeight="1">
      <c r="A71" s="23" t="s">
        <v>37</v>
      </c>
      <c r="B71" s="23"/>
      <c r="C71" s="70" t="str">
        <f>SpellNumber($E$2,BB70)</f>
        <v>INR Zero Only</v>
      </c>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row>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9" ht="15"/>
    <row r="2080" ht="15"/>
    <row r="2081" ht="15"/>
    <row r="2082" ht="15"/>
    <row r="2083" ht="15"/>
    <row r="2084" ht="15"/>
    <row r="2085" ht="15"/>
    <row r="2086" ht="15"/>
    <row r="2087" ht="15"/>
    <row r="2088" ht="15"/>
    <row r="2089" ht="15"/>
    <row r="2090" ht="15"/>
    <row r="2091" ht="15"/>
    <row r="2092" ht="15"/>
    <row r="2093" ht="15"/>
    <row r="2094" ht="15"/>
    <row r="2095" ht="15"/>
  </sheetData>
  <sheetProtection password="8F23" sheet="1"/>
  <mergeCells count="37">
    <mergeCell ref="C71:BC71"/>
    <mergeCell ref="A1:L1"/>
    <mergeCell ref="A4:BC4"/>
    <mergeCell ref="A5:BC5"/>
    <mergeCell ref="A6:BC6"/>
    <mergeCell ref="A7:BC7"/>
    <mergeCell ref="A9:BC9"/>
    <mergeCell ref="D13:BC13"/>
    <mergeCell ref="B8:BC8"/>
    <mergeCell ref="D14:BC14"/>
    <mergeCell ref="D16:BC16"/>
    <mergeCell ref="D17:BC17"/>
    <mergeCell ref="D19:BC19"/>
    <mergeCell ref="D21:BC21"/>
    <mergeCell ref="D22:BC22"/>
    <mergeCell ref="D24:BC24"/>
    <mergeCell ref="D26:BC26"/>
    <mergeCell ref="D27:BC27"/>
    <mergeCell ref="D28:BC28"/>
    <mergeCell ref="D31:BC31"/>
    <mergeCell ref="D33:BC33"/>
    <mergeCell ref="D34:BC34"/>
    <mergeCell ref="D36:BC36"/>
    <mergeCell ref="D39:BC39"/>
    <mergeCell ref="D40:BC40"/>
    <mergeCell ref="D42:BC42"/>
    <mergeCell ref="D46:BC46"/>
    <mergeCell ref="D48:BC48"/>
    <mergeCell ref="D65:BC65"/>
    <mergeCell ref="D67:BC67"/>
    <mergeCell ref="D52:BC52"/>
    <mergeCell ref="D50:BC50"/>
    <mergeCell ref="D54:BC54"/>
    <mergeCell ref="D56:BC56"/>
    <mergeCell ref="D61:BC61"/>
    <mergeCell ref="D62:BC62"/>
    <mergeCell ref="D63:BC6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list" allowBlank="1" showErrorMessage="1" sqref="E7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IF(#REF!&lt;&gt;"Select",99.9,0)</formula2>
    </dataValidation>
    <dataValidation allowBlank="1" showInputMessage="1" showErrorMessage="1" promptTitle="Units" prompt="Please enter Units in text" sqref="D15:E15 D18:E18 D20:E20 D23:E23 D25:E25 D29:E30 D32:E32 D35:E35 D37:E38 D41:E41 D43:E45 D47:E47 D49:E49 D68:E68 D55:E55 D57:E60 D64:E64 D66:E66 D51:E51 D53:E53">
      <formula1>0</formula1>
      <formula2>0</formula2>
    </dataValidation>
    <dataValidation type="decimal" allowBlank="1" showInputMessage="1" showErrorMessage="1" promptTitle="Quantity" prompt="Please enter the Quantity for this item. " errorTitle="Invalid Entry" error="Only Numeric Values are allowed. " sqref="F15 F18 F20 F23 F25 F29:F30 F32 F35 F37:F38 F41 F43:F45 F47 F49 F68 F55 F57:F60 F64 F66 F51 F53">
      <formula1>0</formula1>
      <formula2>999999999999999</formula2>
    </dataValidation>
    <dataValidation type="list" allowBlank="1" showErrorMessage="1" sqref="D13:D14 K15 D16:D17 K18 D19 K20 D21:D22 K23 D24 K25 D26:D28 K29:K30 D31 K32 D33:D34 K35 D36 K37:K38 D39:D40 K41 D42 K43:K45 D46 K47 D48 K49 D50 D67 D54 K55 D56 K57:K60 D61:D63 K64 D65 K66 K68 K51 K53 D5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5:H25 G29:H30 G32:H32 G35:H35 G37:H38 G41:H41 G43:H45 G47:H47 G49:H49 G68:H68 G55:H55 G57:H60 G64:H64 G66:H66 G51:H51 G53:H53">
      <formula1>0</formula1>
      <formula2>999999999999999</formula2>
    </dataValidation>
    <dataValidation allowBlank="1" showInputMessage="1" showErrorMessage="1" promptTitle="Addition / Deduction" prompt="Please Choose the correct One" sqref="J15 J18 J20 J23 J25 J29:J30 J32 J35 J37:J38 J41 J43:J45 J47 J49 J68 J55 J57:J60 J64 J66 J51 J53">
      <formula1>0</formula1>
      <formula2>0</formula2>
    </dataValidation>
    <dataValidation type="list" showErrorMessage="1" sqref="I15 I18 I20 I23 I25 I29:I30 I32 I35 I37:I38 I41 I43:I45 I47 I49 I68 I55 I57:I60 I64 I66 I51 I5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5:O25 N29:O30 N32:O32 N35:O35 N37:O38 N41:O41 N43:O45 N47:O47 N49:O49 N68:O68 N55:O55 N57:O60 N64:O64 N66:O66 N51:O51 N53:O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 R29:R30 R32 R35 R37:R38 R41 R43:R45 R47 R49 R68 R55 R57:R60 R64 R66 R51 R5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 Q29:Q30 Q32 Q35 Q37:Q38 Q41 Q43:Q45 Q47 Q49 Q68 Q55 Q57:Q60 Q64 Q66 Q51 Q5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 M29:M30 M32 M35 M37:M38 M41 M43:M45 M47 M49 M68 M55 M57:M60 M64 M66 M51 M53">
      <formula1>0</formula1>
      <formula2>999999999999999</formula2>
    </dataValidation>
    <dataValidation type="list" allowBlank="1" showInputMessage="1" showErrorMessage="1" sqref="L63 L64 L65 L66 L13 L14 L15 L16 L17 L18 L19 L20 L21 L22 L23 L24 L25 L26 L27 L28 L29 L30 L31 L32 L33 L34 L35 L36 L37 L38 L39 L40 L41 L42 L43 L44 L45 L46 L47 L48 L49 L50 L51 L52 L53 L54 L55 L56 L57 L58 L59 L60 L61 L62 L68 L6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8">
      <formula1>0</formula1>
      <formula2>0</formula2>
    </dataValidation>
    <dataValidation type="decimal" allowBlank="1" showErrorMessage="1" errorTitle="Invalid Entry" error="Only Numeric Values are allowed. " sqref="A13:A6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2022-05-18T11:37:37Z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