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nm._FilterDatabase" localSheetId="0" hidden="1">'BoQ1'!$A$11:$BC$211</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'BoQ1'!$A$1:$BC$211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<sst xmlns="http://schemas.openxmlformats.org/spreadsheetml/2006/main" count="1409" uniqueCount="437">
  <si>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</si>
  <si>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</si>
  <si>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</si>
  <si>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</si>
  <si>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</si>
  <si>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</si>
  <si>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</si>
  <si>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</si>
  <si>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</si>
  <si>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</si>
  <si>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</si>
  <si>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</si>
  <si>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</si>
  <si>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</si>
  <si>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</si>
  <si>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</si>
  <si>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</si>
  <si>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</si>
  <si>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</si>
  <si>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</si>
  <si>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</si>
  <si>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</si>
  <si>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</si>
  <si>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</si>
  <si>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</si>
  <si>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</si>
  <si>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</si>
  <si>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</si>
  <si>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</si>
  <si>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</si>
  <si>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</si>
  <si>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</si>
  <si>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</si>
  <si>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</si>
  <si>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</si>
  <si>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</si>
  <si>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</si>
  <si>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</si>
  <si>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</si>
  <si>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</si>
  <si>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</si>
  <si>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</si>
  <si>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</si>
  <si>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</si>
  <si>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</si>
  <si>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</si>
  <si>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</si>
  <si>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</si>
  <si>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</si>
  <si>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</si>
  <si>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</si>
  <si>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</si>
  <si>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</si>
  <si>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</si>
  <si>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</si>
  <si>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</si>
  <si>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</si>
  <si>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</si>
  <si>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</si>
  <si>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</si>
  <si>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</si>
  <si>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</si>
  <si>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</si>
  <si>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</si>
  <si>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</si>
  <si>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</si>
  <si>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</si>
  <si>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</si>
  <si>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</si>
  <si>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</si>
  <si>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</si>
  <si>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MASONRY WORK</t>
  </si>
  <si>
    <t>ROOFING</t>
  </si>
  <si>
    <t>metre</t>
  </si>
  <si>
    <t>Tender Inviting Authority: Superintending Engineer, IWD, IIT, Kanpur</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</si>
  <si>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</si>
  <si>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WOOD AND PVC WORK</t>
  </si>
  <si>
    <t>6 mm cement plaster of mix :</t>
  </si>
  <si>
    <t>1:3 (1 cement : 3 fine sand)</t>
  </si>
  <si>
    <t>Painting with synthetic enamel paint of approved brand and manufacture to give an even shade :</t>
  </si>
  <si>
    <t>Two or more coats on new work</t>
  </si>
  <si>
    <t>MINOR CIVIL MAINTENANCE WORK:</t>
  </si>
  <si>
    <t>CLADDING WORK</t>
  </si>
  <si>
    <t>Providing wood work in frames of doors, windows, clerestory windows and other frames, wrought framed and fixed in position with hold fast lugs or with dash fasteners of required dia &amp; length (hold fast lugs or dash fastener shall be paid for separately).</t>
  </si>
  <si>
    <t>Sal wood</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</si>
  <si>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</si>
  <si>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</si>
  <si>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</si>
  <si>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</si>
  <si>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</si>
  <si>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</si>
  <si>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</si>
  <si>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</si>
  <si>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</si>
  <si>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</si>
  <si>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</si>
  <si>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DISMANTLING AND DEMOLISHING</t>
  </si>
  <si>
    <t>Dismantling doors, windows and clerestory windows (steel or wood) shutter including chowkhats, architrave, holdfasts etc. complete and stacking within 50 metres lead :</t>
  </si>
  <si>
    <t>SANITARY INSTALLATIONS</t>
  </si>
  <si>
    <t>Providing and fixing 600x450 mm beveled edge mirror of superior glass (of approved quality) complete with 6 mm thick hard board ground fixed to wooden cleats with C.P. brass screws and washers complete.</t>
  </si>
  <si>
    <t>WATER SUPPLY</t>
  </si>
  <si>
    <t>Providing and fixing G.I. pipes complete with G.I. fittings and clamps, i/c cutting and making good the walls etc. Internal work - Exposed on wall</t>
  </si>
  <si>
    <t>15 mm dia nominal bore</t>
  </si>
  <si>
    <t>20 mm dia nominal bore</t>
  </si>
  <si>
    <t>Providing and fixing gun metal gate valve with C.I. wheel of approved quality (screwed end) :</t>
  </si>
  <si>
    <t>20 mm nominal bore</t>
  </si>
  <si>
    <t>15 mm nominal bore</t>
  </si>
  <si>
    <t>Providing and fixing C.P. brass long body bib cock of approved quality conforming to IS standards and weighing not less than 690 gms.</t>
  </si>
  <si>
    <t>Providing and fixing C.P. brass stop cock (concealed) of standard design and of approved make conforming to IS:8931.</t>
  </si>
  <si>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</si>
  <si>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</si>
  <si>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</si>
  <si>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</si>
  <si>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</si>
  <si>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</si>
  <si>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</si>
  <si>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</si>
  <si>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</si>
  <si>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</si>
  <si>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</si>
  <si>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</si>
  <si>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</si>
  <si>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</si>
  <si>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</si>
  <si>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</si>
  <si>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</si>
  <si>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</si>
  <si>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</si>
  <si>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</si>
  <si>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</si>
  <si>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</si>
  <si>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</si>
  <si>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</si>
  <si>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</si>
  <si>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</si>
  <si>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</si>
  <si>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</si>
  <si>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</si>
  <si>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</si>
  <si>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</si>
  <si>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</si>
  <si>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</si>
  <si>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</si>
  <si>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</si>
  <si>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</si>
  <si>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</si>
  <si>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</si>
  <si>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</si>
  <si>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</si>
  <si>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</si>
  <si>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</si>
  <si>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</si>
  <si>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</si>
  <si>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</si>
  <si>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</si>
  <si>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</si>
  <si>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</si>
  <si>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</si>
  <si>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</si>
  <si>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</si>
  <si>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</si>
  <si>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</si>
  <si>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</si>
  <si>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</si>
  <si>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</si>
  <si>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</si>
  <si>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</si>
  <si>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</si>
  <si>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</si>
  <si>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</si>
  <si>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</si>
  <si>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</si>
  <si>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</si>
  <si>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</si>
  <si>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</si>
  <si>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</si>
  <si>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</si>
  <si>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</si>
  <si>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</si>
  <si>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</si>
  <si>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</si>
  <si>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</si>
  <si>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</si>
  <si>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</si>
  <si>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CARRIAGE OF MATERIALS</t>
  </si>
  <si>
    <t>By Mechanical Transport including loading,unloading and stacking</t>
  </si>
  <si>
    <t>Lime, moorum, building rubbish Lead - 2 km</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</si>
  <si>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</si>
  <si>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</si>
  <si>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</si>
  <si>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Brick work with common burnt clay F.P.S. (non modular) bricks of class designation 7.5 in superstructure above plinth level up to floor V level in all shapes and sizes in :</t>
  </si>
  <si>
    <t>Cement mortar 1:6 (1 cement : 6 coarse sand)</t>
  </si>
  <si>
    <t>Providing and fixing glazed shutters for doors, windows and clerestory windows using 4 mm thick float glass panes, including ISI marked M.S. pressed butt hinges bright finished of required size with necessary screws.</t>
  </si>
  <si>
    <t>Second class teak wood</t>
  </si>
  <si>
    <t>35 mm thick</t>
  </si>
  <si>
    <t>Providing and fixing ISI marked oxidised M.S. tower bolt black finish, (Barrel type) with necessary screws etc. complete :</t>
  </si>
  <si>
    <t>100x10 mm</t>
  </si>
  <si>
    <t>Providing and fixing ISI marked oxidised M.S. handles conforming to IS:4992 with necessary screws etc. complete :</t>
  </si>
  <si>
    <t>100 mm</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</si>
  <si>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</si>
  <si>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</si>
  <si>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</si>
  <si>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STEEL WORK</t>
  </si>
  <si>
    <t>Structural steel work in single section, fixed with or without connecting plate, including cutting, hoisting, fixing in position and applying a priming coat of approved steel primer all complete.</t>
  </si>
  <si>
    <t>FLOORING</t>
  </si>
  <si>
    <t>15 mm cement plaster on rough side of single or half brick wall of mix:</t>
  </si>
  <si>
    <t>1:6 (1 cement: 6 coarse sand)</t>
  </si>
  <si>
    <t>15 mm cement plaster on rough side of single or half brick wall finished with a floating coat of neat cement of mix :</t>
  </si>
  <si>
    <t>1:4 (1 cement: 4 fine sand)</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</si>
  <si>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</si>
  <si>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</si>
  <si>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</si>
  <si>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Of area 3 sq. metres and below</t>
  </si>
  <si>
    <t>Dismantling old plaster or skirting raking out joints and cleaning the surface for plaster including disposal of rubbish to the dumping ground within 50 metres lead.</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</si>
  <si>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</si>
  <si>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</si>
  <si>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</si>
  <si>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</si>
  <si>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</si>
  <si>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Flat back wash basin of size 550x400 mm</t>
  </si>
  <si>
    <t>Providing and fixing soil, waste and vent pipes :</t>
  </si>
  <si>
    <t>100 mm dia</t>
  </si>
  <si>
    <t>75 mm diameter :</t>
  </si>
  <si>
    <t>Providing and fixing plain bend of required degree.</t>
  </si>
  <si>
    <t>Providing and fixing collar :</t>
  </si>
  <si>
    <t>Providing lead caulked joints to sand cast iron/centrifugally cast (spun) iron pipes and fittings of diameter :</t>
  </si>
  <si>
    <t>75 mm</t>
  </si>
  <si>
    <t>Providing and fixing trap of self cleansing design with screwed down or hinged grating with or without vent arm complete, including cost of cutting and making good the walls and floors :</t>
  </si>
  <si>
    <t>100 mm inlet and 100 mm outlet</t>
  </si>
  <si>
    <t>100 mm inlet and 75 mm outlet</t>
  </si>
  <si>
    <t>Providing and fixing G.I. Pipes complete with G.I. fittings and clamps, i/c making good the walls etc. concealed pipe, including painting with anti corrosive bitumastic paint, cutting chases and making good the wall :</t>
  </si>
  <si>
    <t>Providing and fixing G.I. pipes complete with G.I. fittings including trenching and refilling etc. External work</t>
  </si>
  <si>
    <t>32 mm dia nominal bore</t>
  </si>
  <si>
    <t>Providing and fixing C.P. brass bib cock of approved quality conforming to IS:8931 :</t>
  </si>
  <si>
    <t>Cutting holes up to 30x30 cm in walls including making good the same:</t>
  </si>
  <si>
    <t>With common burnt clay F.P.S. (non modular) bricks</t>
  </si>
  <si>
    <t>WATER PROOFING</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</si>
  <si>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</si>
  <si>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"P/F C.P brass towel rod complete with two C.P.brass brackets fixed to wooden cleats with C.P. brass screws of approved quality size of 600 x 20 mm. </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</si>
  <si>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</si>
  <si>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</si>
  <si>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</si>
  <si>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 xml:space="preserve">"Providing and fixing C.P. waste 32 mm dia of make L&amp;K for wash basin / sink. </t>
  </si>
  <si>
    <t>Extra for providing and fixing of 8mm to 9mm thick ceramic glazed wall tiles instead of 5mm thick ceramic glazed wall tiles.</t>
  </si>
  <si>
    <t xml:space="preserve">Providing and fixing C.P basin mixer of 15 mm nominal bore (L&amp;K) make for one piece only
</t>
  </si>
  <si>
    <t xml:space="preserve">Providind and fixing C.P. hand spray (heath faucet) with push button control and flexible hose connection with C.P hook of L&amp;K make or approved equivalent complete in all respects.
</t>
  </si>
  <si>
    <t>Cum</t>
  </si>
  <si>
    <t>Each</t>
  </si>
  <si>
    <t>EARTH WORK</t>
  </si>
  <si>
    <t>Earth work in excavation by mechanical means (Hydraulic excavator)/manual means over areas (exceeding 30 cm in depth, 1.5 m in width as well as 10 sqm on plan) including getting out and disposal of excavated earth lead upto 50 m and lift upto 1.5 m, as directed by Engineer-in-charge.</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</si>
  <si>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</si>
  <si>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</si>
  <si>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Pipes, cables etc. exceeding 80 mm dia. but not exceeding 300 mm dia</t>
  </si>
  <si>
    <t>Centering and shuttering including strutting, propping etc. and removal of form work for :</t>
  </si>
  <si>
    <t>Foundations, footings, bases for columns</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</si>
  <si>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</si>
  <si>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</si>
  <si>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1:1.5:3 (1 cement : 1.5 coarse sand (zone-III) derived from  natural sources : 3 graded stone aggregate 20 mm nominal  size derived from natural sources).</t>
  </si>
  <si>
    <t>Foundations, footings, bases of columns, etc. for mass concrete</t>
  </si>
  <si>
    <t>Walls (any thickness) including attached pilasters, butteresses, plinth and string courses etc.</t>
  </si>
  <si>
    <t>Suspended floors, roofs, landings, balconies and access platform</t>
  </si>
  <si>
    <t>Stairs, (excluding landings) except spiral-staircases</t>
  </si>
  <si>
    <t>Cold twisted bars</t>
  </si>
  <si>
    <t>Brick work with common burnt clay modular bricks of class designation 7.5 in foundation and plinth in:</t>
  </si>
  <si>
    <t>Cement Mortar 1:6 (1 cement : 6 coarse sand).</t>
  </si>
  <si>
    <t>Brick edging 7cm wide 11.4 cm deep to plinth protection with common burnt clay F.P.S. (non modular) bricks of class designation 7.5 including grouting with cement mortar 1:4 (1 cement : 4 fine sand).</t>
  </si>
  <si>
    <t xml:space="preserve">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 As per approved sample)(8-9mm thick,size 450*300mm) </t>
  </si>
  <si>
    <t>Steel work welded in built up sections/ framed work, including cutting, hoisting, fixing in position and applying a priming coat of approved steel primer using structural steel etc. as required.</t>
  </si>
  <si>
    <t>In gratings, frames,base plate with or without hole with appropiate size, guard bar, ladder, railings, brackets, gates and similar works</t>
  </si>
  <si>
    <t>Providing and fixing hand rail of approved size by welding etc. to steel ladder railing, balcony railing, staircase railing and similar works, including applying priming coat of approved steel primer.</t>
  </si>
  <si>
    <t>M.S. tube</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</si>
  <si>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</si>
  <si>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140 mm</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</si>
  <si>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</si>
  <si>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</si>
  <si>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</si>
  <si>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</si>
  <si>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 xml:space="preserve"> Size of Tile 600x600 mm (Double charge, As per approved Sample )</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</si>
  <si>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</si>
  <si>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Size of Tile 600x600 mm (Double charge, As per approved Sample )</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</si>
  <si>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</si>
  <si>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</si>
  <si>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110 mm diameter</t>
  </si>
  <si>
    <t>12 mm cement plaster of mix :</t>
  </si>
  <si>
    <t>Finishing walls with Premium Acrylic Smooth exterior paint with Silicone additives of required shade:</t>
  </si>
  <si>
    <t>New work (Two or more coats applied @ 1.43 ltr/10 sqm over and including priming coat of exterior primer applied @ 2.20 kg/10 sqm)</t>
  </si>
  <si>
    <t>White washing with lime to give an even shade :</t>
  </si>
  <si>
    <t>Old work (two or more coats)</t>
  </si>
  <si>
    <t>Distempering with 1st quality acrylic distember (Ready mix) having VOC content less than 50 grams/ litre  of approved brand and manufacture to give an even shade :</t>
  </si>
  <si>
    <t>Old work (one or more coats)</t>
  </si>
  <si>
    <t>Hacking of CC flooring including cleaning for surface etc. complete as per direction of the Engineer-in-Charge.</t>
  </si>
  <si>
    <t>Dismantling 15 to 40 mm dia G.I. pipe including stacking of dismantled pipes (within 50 metres lead) as per direction of Engineer-in-Charge.</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</si>
  <si>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</si>
  <si>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</si>
  <si>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</si>
  <si>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Dismantling tile work in floors and roofs laid in cement mortar including stacking material within 50 metres lead.</t>
  </si>
  <si>
    <t>For thickness of tiles 10 mm to 25 mm</t>
  </si>
  <si>
    <t>Demolishing mud phaska in terracing and disposal of material within 50 metres lead.</t>
  </si>
  <si>
    <t>Dismantling G.I. pipes (external work) including excavation and refilling trenches after taking out the pipes, manually/ by mechanical means including stacking of pipes within 50 metres lead as per direction of Engineer-in-charge :</t>
  </si>
  <si>
    <t>15 mm to 40 mm nominal bore</t>
  </si>
  <si>
    <t>Sand cast iron S&amp;S pipe as per IS: 1729</t>
  </si>
  <si>
    <t>Providing and fixing bend of required degree with access door, insertion rubber washer 3 mm thick, bolts and nuts complete.</t>
  </si>
  <si>
    <t>Sand cast iron S&amp;S as per IS - 1729</t>
  </si>
  <si>
    <t>Sand Cast Iron S&amp;S as per IS: 1729</t>
  </si>
  <si>
    <t>Sand Cast Iron S&amp;S as per IS- 1729</t>
  </si>
  <si>
    <t>Providing and fixing ball valve (brass) of approved quality, High or low pressure, with plastic floats complete :</t>
  </si>
  <si>
    <t>Painting G.I. pipes and fittings with two coats of anti-corrosive bitumastic paint of approved quality :</t>
  </si>
  <si>
    <t>20 mm diameter pipe</t>
  </si>
  <si>
    <t>Providing and fixing G.I. Union in G.I. pipe including cutting and threading the pipe and making long screws etc. complete (New work)  :</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</si>
  <si>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</si>
  <si>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</si>
  <si>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</si>
  <si>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DRAINAGE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</si>
  <si>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</si>
  <si>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</si>
  <si>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</si>
  <si>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</si>
  <si>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</si>
  <si>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R.C.C surface cleaning with wire brush and water</t>
  </si>
  <si>
    <t>Providing and fixing on wall face unplasticised Rigid PVC rain water pipes or pipe sleeve conforming to IS : 13592 Type A, including jointing with seal ring conforming to IS : 5382, leaving 10 mm gap for thermal expansion, (i) Single socketed pipes 50mm dia.</t>
  </si>
  <si>
    <t xml:space="preserve">Ffixing available G.I. pipes complete with G.I. fittings and clamps, i/c cutting and making good the walls etc. Internal work - Exposed on wall
20 mm dia nominal bore
</t>
  </si>
  <si>
    <t>Metre</t>
  </si>
  <si>
    <t>Name of Work: Renovation of one bath room with tiles,Providing vitrified tiles in Entrance area , verandah area  i/c Provision of Stair case for approachable roof in house no  484.</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</si>
  <si>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</si>
  <si>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</si>
  <si>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</si>
  <si>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</si>
  <si>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</si>
  <si>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</si>
  <si>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</si>
  <si>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</si>
  <si>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</si>
  <si>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</si>
  <si>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</si>
  <si>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</si>
  <si>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</si>
  <si>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</si>
  <si>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</si>
  <si>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</si>
  <si>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</si>
  <si>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</si>
  <si>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</si>
  <si>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</si>
  <si>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</si>
  <si>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</si>
  <si>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</si>
  <si>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</si>
  <si>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</si>
  <si>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</si>
  <si>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</si>
  <si>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</si>
  <si>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</si>
  <si>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</si>
  <si>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</si>
  <si>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</si>
  <si>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</si>
  <si>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</si>
  <si>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</si>
  <si>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</si>
  <si>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</si>
  <si>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</si>
  <si>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</si>
  <si>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</si>
  <si>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</si>
  <si>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</si>
  <si>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</si>
  <si>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</si>
  <si>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</si>
  <si>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</si>
  <si>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</si>
  <si>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</si>
  <si>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</si>
  <si>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</si>
  <si>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</si>
  <si>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</si>
  <si>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</si>
  <si>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</si>
  <si>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</si>
  <si>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</si>
  <si>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</si>
  <si>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</si>
  <si>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</si>
  <si>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</si>
  <si>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</si>
  <si>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</si>
  <si>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</si>
  <si>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</si>
  <si>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</si>
  <si>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</si>
  <si>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</si>
  <si>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</si>
  <si>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</si>
  <si>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</si>
  <si>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</si>
  <si>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</si>
  <si>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</si>
  <si>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</si>
  <si>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</si>
  <si>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</si>
  <si>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</si>
  <si>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</si>
  <si>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</si>
  <si>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</si>
  <si>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</si>
  <si>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</si>
  <si>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item no.166</t>
  </si>
  <si>
    <t>item no.167</t>
  </si>
  <si>
    <t>item no.168</t>
  </si>
  <si>
    <t>item no.169</t>
  </si>
  <si>
    <t>item no.170</t>
  </si>
  <si>
    <t>item no.171</t>
  </si>
  <si>
    <t>item no.172</t>
  </si>
  <si>
    <t>item no.173</t>
  </si>
  <si>
    <t>item no.174</t>
  </si>
  <si>
    <t>item no.175</t>
  </si>
  <si>
    <t>item no.176</t>
  </si>
  <si>
    <t>item no.177</t>
  </si>
  <si>
    <t>item no.178</t>
  </si>
  <si>
    <t>item no.179</t>
  </si>
  <si>
    <t>item no.180</t>
  </si>
  <si>
    <t>item no.181</t>
  </si>
  <si>
    <t>item no.182</t>
  </si>
  <si>
    <t>item no.183</t>
  </si>
  <si>
    <t>item no.184</t>
  </si>
  <si>
    <t>item no.185</t>
  </si>
  <si>
    <t>item no.186</t>
  </si>
  <si>
    <t>item no.187</t>
  </si>
  <si>
    <t>item no.188</t>
  </si>
  <si>
    <t>item no.189</t>
  </si>
  <si>
    <t>item no.190</t>
  </si>
  <si>
    <t>item no.191</t>
  </si>
  <si>
    <t>item no.192</t>
  </si>
  <si>
    <t>item no.193</t>
  </si>
  <si>
    <t>item no.194</t>
  </si>
  <si>
    <t>item no.195</t>
  </si>
  <si>
    <t>item no.196</t>
  </si>
  <si>
    <t>Contract No:   07/C/D2/2022-23/02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</si>
</sst>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9"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2" fontId="7" fillId="0" borderId="16" xfId="56" applyNumberFormat="1" applyFont="1" applyFill="1" applyBorder="1" applyAlignment="1" applyProtection="1">
      <alignment horizontal="right" vertical="top" wrapText="1"/>
      <protection locked="0"/>
    </xf>
    <xf numFmtId="2" fontId="7" fillId="0" borderId="16" xfId="58" applyNumberFormat="1" applyFont="1" applyFill="1" applyBorder="1" applyAlignment="1">
      <alignment horizontal="right" vertical="top"/>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2" fontId="60" fillId="0" borderId="0" xfId="0" applyNumberFormat="1" applyFont="1" applyFill="1" applyAlignment="1">
      <alignment horizontal="right"/>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0" fillId="0" borderId="0" xfId="56" applyNumberFormat="1" applyFill="1" applyAlignment="1">
      <alignment wrapText="1"/>
      <protection/>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OQ.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11"/>
  <sheetViews>
    <sheetView showGridLines="0" zoomScale="85" zoomScaleNormal="85" zoomScalePageLayoutView="0" workbookViewId="0" topLeftCell="A1">
      <selection activeCell="BI11" sqref="BI11"/>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9" t="str">
        <f>B2&amp;" BoQ"</f>
        <v>Percentage BoQ</v>
      </c>
      <c r="B1" s="79"/>
      <c r="C1" s="79"/>
      <c r="D1" s="79"/>
      <c r="E1" s="79"/>
      <c r="F1" s="79"/>
      <c r="G1" s="79"/>
      <c r="H1" s="79"/>
      <c r="I1" s="79"/>
      <c r="J1" s="79"/>
      <c r="K1" s="79"/>
      <c r="L1" s="7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80" t="s">
        <v>74</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10"/>
      <c r="IF4" s="10"/>
      <c r="IG4" s="10"/>
      <c r="IH4" s="10"/>
      <c r="II4" s="10"/>
    </row>
    <row r="5" spans="1:243" s="9" customFormat="1" ht="38.25" customHeight="1">
      <c r="A5" s="80" t="s">
        <v>322</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10"/>
      <c r="IF5" s="10"/>
      <c r="IG5" s="10"/>
      <c r="IH5" s="10"/>
      <c r="II5" s="10"/>
    </row>
    <row r="6" spans="1:243" s="9" customFormat="1" ht="30.75" customHeight="1">
      <c r="A6" s="80" t="s">
        <v>436</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10"/>
      <c r="IF6" s="10"/>
      <c r="IG6" s="10"/>
      <c r="IH6" s="10"/>
      <c r="II6" s="10"/>
    </row>
    <row r="7" spans="1:243" s="9" customFormat="1" ht="29.25" customHeight="1" hidden="1">
      <c r="A7" s="81" t="s">
        <v>7</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10"/>
      <c r="IF7" s="10"/>
      <c r="IG7" s="10"/>
      <c r="IH7" s="10"/>
      <c r="II7" s="10"/>
    </row>
    <row r="8" spans="1:243" s="12" customFormat="1" ht="58.5" customHeight="1">
      <c r="A8" s="11" t="s">
        <v>50</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IE8" s="13"/>
      <c r="IF8" s="13"/>
      <c r="IG8" s="13"/>
      <c r="IH8" s="13"/>
      <c r="II8" s="13"/>
    </row>
    <row r="9" spans="1:243" s="14" customFormat="1" ht="61.5" customHeight="1">
      <c r="A9" s="77" t="s">
        <v>8</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7">
        <v>4</v>
      </c>
      <c r="E12" s="57">
        <v>5</v>
      </c>
      <c r="F12" s="57">
        <v>6</v>
      </c>
      <c r="G12" s="57">
        <v>7</v>
      </c>
      <c r="H12" s="57">
        <v>8</v>
      </c>
      <c r="I12" s="57">
        <v>9</v>
      </c>
      <c r="J12" s="57">
        <v>10</v>
      </c>
      <c r="K12" s="57">
        <v>11</v>
      </c>
      <c r="L12" s="57">
        <v>12</v>
      </c>
      <c r="M12" s="57">
        <v>13</v>
      </c>
      <c r="N12" s="57">
        <v>14</v>
      </c>
      <c r="O12" s="57">
        <v>15</v>
      </c>
      <c r="P12" s="57">
        <v>16</v>
      </c>
      <c r="Q12" s="57">
        <v>17</v>
      </c>
      <c r="R12" s="57">
        <v>18</v>
      </c>
      <c r="S12" s="57">
        <v>19</v>
      </c>
      <c r="T12" s="57">
        <v>20</v>
      </c>
      <c r="U12" s="57">
        <v>21</v>
      </c>
      <c r="V12" s="57">
        <v>22</v>
      </c>
      <c r="W12" s="57">
        <v>23</v>
      </c>
      <c r="X12" s="57">
        <v>24</v>
      </c>
      <c r="Y12" s="57">
        <v>25</v>
      </c>
      <c r="Z12" s="57">
        <v>26</v>
      </c>
      <c r="AA12" s="57">
        <v>27</v>
      </c>
      <c r="AB12" s="57">
        <v>28</v>
      </c>
      <c r="AC12" s="57">
        <v>29</v>
      </c>
      <c r="AD12" s="57">
        <v>30</v>
      </c>
      <c r="AE12" s="57">
        <v>31</v>
      </c>
      <c r="AF12" s="57">
        <v>32</v>
      </c>
      <c r="AG12" s="57">
        <v>33</v>
      </c>
      <c r="AH12" s="57">
        <v>34</v>
      </c>
      <c r="AI12" s="57">
        <v>35</v>
      </c>
      <c r="AJ12" s="57">
        <v>36</v>
      </c>
      <c r="AK12" s="57">
        <v>37</v>
      </c>
      <c r="AL12" s="57">
        <v>38</v>
      </c>
      <c r="AM12" s="57">
        <v>39</v>
      </c>
      <c r="AN12" s="57">
        <v>40</v>
      </c>
      <c r="AO12" s="57">
        <v>41</v>
      </c>
      <c r="AP12" s="57">
        <v>42</v>
      </c>
      <c r="AQ12" s="57">
        <v>43</v>
      </c>
      <c r="AR12" s="57">
        <v>44</v>
      </c>
      <c r="AS12" s="57">
        <v>45</v>
      </c>
      <c r="AT12" s="57">
        <v>46</v>
      </c>
      <c r="AU12" s="57">
        <v>47</v>
      </c>
      <c r="AV12" s="57">
        <v>48</v>
      </c>
      <c r="AW12" s="57">
        <v>49</v>
      </c>
      <c r="AX12" s="57">
        <v>50</v>
      </c>
      <c r="AY12" s="57">
        <v>51</v>
      </c>
      <c r="AZ12" s="57">
        <v>52</v>
      </c>
      <c r="BA12" s="57">
        <v>7</v>
      </c>
      <c r="BB12" s="58">
        <v>54</v>
      </c>
      <c r="BC12" s="16">
        <v>8</v>
      </c>
      <c r="IE12" s="18"/>
      <c r="IF12" s="18"/>
      <c r="IG12" s="18"/>
      <c r="IH12" s="18"/>
      <c r="II12" s="18"/>
    </row>
    <row r="13" spans="1:243" s="22" customFormat="1" ht="16.5" customHeight="1">
      <c r="A13" s="66">
        <v>1</v>
      </c>
      <c r="B13" s="71" t="s">
        <v>184</v>
      </c>
      <c r="C13" s="39" t="s">
        <v>55</v>
      </c>
      <c r="D13" s="74"/>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6"/>
      <c r="IA13" s="22">
        <v>1</v>
      </c>
      <c r="IB13" s="22" t="s">
        <v>184</v>
      </c>
      <c r="IC13" s="22" t="s">
        <v>55</v>
      </c>
      <c r="IE13" s="23"/>
      <c r="IF13" s="23" t="s">
        <v>34</v>
      </c>
      <c r="IG13" s="23" t="s">
        <v>35</v>
      </c>
      <c r="IH13" s="23">
        <v>10</v>
      </c>
      <c r="II13" s="23" t="s">
        <v>36</v>
      </c>
    </row>
    <row r="14" spans="1:243" s="22" customFormat="1" ht="33.75" customHeight="1">
      <c r="A14" s="66">
        <v>1.01</v>
      </c>
      <c r="B14" s="71" t="s">
        <v>185</v>
      </c>
      <c r="C14" s="39" t="s">
        <v>56</v>
      </c>
      <c r="D14" s="74"/>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6"/>
      <c r="IA14" s="22">
        <v>1.01</v>
      </c>
      <c r="IB14" s="22" t="s">
        <v>185</v>
      </c>
      <c r="IC14" s="22" t="s">
        <v>56</v>
      </c>
      <c r="IE14" s="23"/>
      <c r="IF14" s="23" t="s">
        <v>40</v>
      </c>
      <c r="IG14" s="23" t="s">
        <v>35</v>
      </c>
      <c r="IH14" s="23">
        <v>123.223</v>
      </c>
      <c r="II14" s="23" t="s">
        <v>37</v>
      </c>
    </row>
    <row r="15" spans="1:243" s="22" customFormat="1" ht="28.5">
      <c r="A15" s="66">
        <v>1.02</v>
      </c>
      <c r="B15" s="67" t="s">
        <v>186</v>
      </c>
      <c r="C15" s="39" t="s">
        <v>57</v>
      </c>
      <c r="D15" s="68">
        <v>4.52</v>
      </c>
      <c r="E15" s="69" t="s">
        <v>64</v>
      </c>
      <c r="F15" s="70">
        <v>104.81</v>
      </c>
      <c r="G15" s="40"/>
      <c r="H15" s="24"/>
      <c r="I15" s="47" t="s">
        <v>38</v>
      </c>
      <c r="J15" s="48">
        <f aca="true" t="shared" si="0" ref="J15:J161">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9"/>
      <c r="BA15" s="42">
        <f aca="true" t="shared" si="1" ref="BA15:BA129">ROUND(total_amount_ba($B$2,$D$2,D15,F15,J15,K15,M15),0)</f>
        <v>474</v>
      </c>
      <c r="BB15" s="60">
        <f>BA15+SUM(N15:AZ15)</f>
        <v>474</v>
      </c>
      <c r="BC15" s="56" t="str">
        <f>SpellNumber(L15,BB15)</f>
        <v>INR  Four Hundred &amp; Seventy Four  Only</v>
      </c>
      <c r="IA15" s="22">
        <v>1.02</v>
      </c>
      <c r="IB15" s="22" t="s">
        <v>186</v>
      </c>
      <c r="IC15" s="22" t="s">
        <v>57</v>
      </c>
      <c r="ID15" s="22">
        <v>4.52</v>
      </c>
      <c r="IE15" s="23" t="s">
        <v>64</v>
      </c>
      <c r="IF15" s="23" t="s">
        <v>41</v>
      </c>
      <c r="IG15" s="23" t="s">
        <v>42</v>
      </c>
      <c r="IH15" s="23">
        <v>213</v>
      </c>
      <c r="II15" s="23" t="s">
        <v>37</v>
      </c>
    </row>
    <row r="16" spans="1:243" s="22" customFormat="1" ht="15.75">
      <c r="A16" s="66">
        <v>2</v>
      </c>
      <c r="B16" s="67" t="s">
        <v>248</v>
      </c>
      <c r="C16" s="39" t="s">
        <v>110</v>
      </c>
      <c r="D16" s="74"/>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6"/>
      <c r="IA16" s="22">
        <v>2</v>
      </c>
      <c r="IB16" s="22" t="s">
        <v>248</v>
      </c>
      <c r="IC16" s="22" t="s">
        <v>110</v>
      </c>
      <c r="IE16" s="23"/>
      <c r="IF16" s="23"/>
      <c r="IG16" s="23"/>
      <c r="IH16" s="23"/>
      <c r="II16" s="23"/>
    </row>
    <row r="17" spans="1:243" s="22" customFormat="1" ht="104.25" customHeight="1">
      <c r="A17" s="66">
        <v>2.01</v>
      </c>
      <c r="B17" s="67" t="s">
        <v>249</v>
      </c>
      <c r="C17" s="39" t="s">
        <v>58</v>
      </c>
      <c r="D17" s="74"/>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6"/>
      <c r="IA17" s="22">
        <v>2.01</v>
      </c>
      <c r="IB17" s="22" t="s">
        <v>249</v>
      </c>
      <c r="IC17" s="22" t="s">
        <v>58</v>
      </c>
      <c r="IE17" s="23"/>
      <c r="IF17" s="23"/>
      <c r="IG17" s="23"/>
      <c r="IH17" s="23"/>
      <c r="II17" s="23"/>
    </row>
    <row r="18" spans="1:243" s="22" customFormat="1" ht="28.5">
      <c r="A18" s="66">
        <v>2.02</v>
      </c>
      <c r="B18" s="67" t="s">
        <v>250</v>
      </c>
      <c r="C18" s="39" t="s">
        <v>111</v>
      </c>
      <c r="D18" s="68">
        <v>1.96</v>
      </c>
      <c r="E18" s="69" t="s">
        <v>64</v>
      </c>
      <c r="F18" s="70">
        <v>159.44</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9"/>
      <c r="BA18" s="42">
        <f t="shared" si="1"/>
        <v>313</v>
      </c>
      <c r="BB18" s="60">
        <f>BA18+SUM(N18:AZ18)</f>
        <v>313</v>
      </c>
      <c r="BC18" s="56" t="str">
        <f>SpellNumber(L18,BB18)</f>
        <v>INR  Three Hundred &amp; Thirteen  Only</v>
      </c>
      <c r="IA18" s="22">
        <v>2.02</v>
      </c>
      <c r="IB18" s="22" t="s">
        <v>250</v>
      </c>
      <c r="IC18" s="22" t="s">
        <v>111</v>
      </c>
      <c r="ID18" s="22">
        <v>1.96</v>
      </c>
      <c r="IE18" s="23" t="s">
        <v>64</v>
      </c>
      <c r="IF18" s="23"/>
      <c r="IG18" s="23"/>
      <c r="IH18" s="23"/>
      <c r="II18" s="23"/>
    </row>
    <row r="19" spans="1:243" s="22" customFormat="1" ht="171">
      <c r="A19" s="66">
        <v>2.03</v>
      </c>
      <c r="B19" s="67" t="s">
        <v>251</v>
      </c>
      <c r="C19" s="39" t="s">
        <v>112</v>
      </c>
      <c r="D19" s="74"/>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6"/>
      <c r="IA19" s="22">
        <v>2.03</v>
      </c>
      <c r="IB19" s="22" t="s">
        <v>251</v>
      </c>
      <c r="IC19" s="22" t="s">
        <v>112</v>
      </c>
      <c r="IE19" s="23"/>
      <c r="IF19" s="23"/>
      <c r="IG19" s="23"/>
      <c r="IH19" s="23"/>
      <c r="II19" s="23"/>
    </row>
    <row r="20" spans="1:243" s="22" customFormat="1" ht="19.5" customHeight="1">
      <c r="A20" s="66">
        <v>2.04</v>
      </c>
      <c r="B20" s="67" t="s">
        <v>250</v>
      </c>
      <c r="C20" s="39" t="s">
        <v>59</v>
      </c>
      <c r="D20" s="74"/>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6"/>
      <c r="IA20" s="22">
        <v>2.04</v>
      </c>
      <c r="IB20" s="22" t="s">
        <v>250</v>
      </c>
      <c r="IC20" s="22" t="s">
        <v>59</v>
      </c>
      <c r="IE20" s="23"/>
      <c r="IF20" s="23" t="s">
        <v>34</v>
      </c>
      <c r="IG20" s="23" t="s">
        <v>43</v>
      </c>
      <c r="IH20" s="23">
        <v>10</v>
      </c>
      <c r="II20" s="23" t="s">
        <v>37</v>
      </c>
    </row>
    <row r="21" spans="1:243" s="22" customFormat="1" ht="39" customHeight="1">
      <c r="A21" s="66">
        <v>2.05</v>
      </c>
      <c r="B21" s="67" t="s">
        <v>252</v>
      </c>
      <c r="C21" s="39" t="s">
        <v>113</v>
      </c>
      <c r="D21" s="68">
        <v>8.88</v>
      </c>
      <c r="E21" s="69" t="s">
        <v>73</v>
      </c>
      <c r="F21" s="70">
        <v>319.33</v>
      </c>
      <c r="G21" s="40"/>
      <c r="H21" s="24"/>
      <c r="I21" s="47" t="s">
        <v>38</v>
      </c>
      <c r="J21" s="48">
        <f t="shared" si="0"/>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9"/>
      <c r="BA21" s="42">
        <f t="shared" si="1"/>
        <v>2836</v>
      </c>
      <c r="BB21" s="60">
        <f>BA21+SUM(N21:AZ21)</f>
        <v>2836</v>
      </c>
      <c r="BC21" s="56" t="str">
        <f>SpellNumber(L21,BB21)</f>
        <v>INR  Two Thousand Eight Hundred &amp; Thirty Six  Only</v>
      </c>
      <c r="IA21" s="22">
        <v>2.05</v>
      </c>
      <c r="IB21" s="22" t="s">
        <v>252</v>
      </c>
      <c r="IC21" s="22" t="s">
        <v>113</v>
      </c>
      <c r="ID21" s="22">
        <v>8.88</v>
      </c>
      <c r="IE21" s="23" t="s">
        <v>73</v>
      </c>
      <c r="IF21" s="23"/>
      <c r="IG21" s="23"/>
      <c r="IH21" s="23"/>
      <c r="II21" s="23"/>
    </row>
    <row r="22" spans="1:243" s="22" customFormat="1" ht="15.75">
      <c r="A22" s="66">
        <v>3</v>
      </c>
      <c r="B22" s="67" t="s">
        <v>187</v>
      </c>
      <c r="C22" s="39" t="s">
        <v>60</v>
      </c>
      <c r="D22" s="74"/>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6"/>
      <c r="IA22" s="22">
        <v>3</v>
      </c>
      <c r="IB22" s="22" t="s">
        <v>187</v>
      </c>
      <c r="IC22" s="22" t="s">
        <v>60</v>
      </c>
      <c r="IE22" s="23"/>
      <c r="IF22" s="23" t="s">
        <v>40</v>
      </c>
      <c r="IG22" s="23" t="s">
        <v>35</v>
      </c>
      <c r="IH22" s="23">
        <v>123.223</v>
      </c>
      <c r="II22" s="23" t="s">
        <v>37</v>
      </c>
    </row>
    <row r="23" spans="1:243" s="22" customFormat="1" ht="71.25">
      <c r="A23" s="66">
        <v>3.01</v>
      </c>
      <c r="B23" s="67" t="s">
        <v>188</v>
      </c>
      <c r="C23" s="39" t="s">
        <v>114</v>
      </c>
      <c r="D23" s="74"/>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6"/>
      <c r="IA23" s="22">
        <v>3.01</v>
      </c>
      <c r="IB23" s="22" t="s">
        <v>188</v>
      </c>
      <c r="IC23" s="22" t="s">
        <v>114</v>
      </c>
      <c r="IE23" s="23"/>
      <c r="IF23" s="23" t="s">
        <v>44</v>
      </c>
      <c r="IG23" s="23" t="s">
        <v>45</v>
      </c>
      <c r="IH23" s="23">
        <v>10</v>
      </c>
      <c r="II23" s="23" t="s">
        <v>37</v>
      </c>
    </row>
    <row r="24" spans="1:243" s="22" customFormat="1" ht="71.25">
      <c r="A24" s="66">
        <v>3.02</v>
      </c>
      <c r="B24" s="67" t="s">
        <v>189</v>
      </c>
      <c r="C24" s="39" t="s">
        <v>115</v>
      </c>
      <c r="D24" s="68">
        <v>2.1</v>
      </c>
      <c r="E24" s="69" t="s">
        <v>64</v>
      </c>
      <c r="F24" s="70">
        <v>5952.3</v>
      </c>
      <c r="G24" s="40"/>
      <c r="H24" s="24"/>
      <c r="I24" s="47" t="s">
        <v>38</v>
      </c>
      <c r="J24" s="48">
        <f t="shared" si="0"/>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9"/>
      <c r="BA24" s="42">
        <f t="shared" si="1"/>
        <v>12500</v>
      </c>
      <c r="BB24" s="60">
        <f>BA24+SUM(N24:AZ24)</f>
        <v>12500</v>
      </c>
      <c r="BC24" s="56" t="str">
        <f>SpellNumber(L24,BB24)</f>
        <v>INR  Twelve Thousand Five Hundred    Only</v>
      </c>
      <c r="IA24" s="22">
        <v>3.02</v>
      </c>
      <c r="IB24" s="22" t="s">
        <v>189</v>
      </c>
      <c r="IC24" s="22" t="s">
        <v>115</v>
      </c>
      <c r="ID24" s="22">
        <v>2.1</v>
      </c>
      <c r="IE24" s="23" t="s">
        <v>64</v>
      </c>
      <c r="IF24" s="23"/>
      <c r="IG24" s="23"/>
      <c r="IH24" s="23"/>
      <c r="II24" s="23"/>
    </row>
    <row r="25" spans="1:243" s="22" customFormat="1" ht="42.75">
      <c r="A25" s="66">
        <v>3.03</v>
      </c>
      <c r="B25" s="67" t="s">
        <v>253</v>
      </c>
      <c r="C25" s="39" t="s">
        <v>116</v>
      </c>
      <c r="D25" s="74"/>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6"/>
      <c r="IA25" s="22">
        <v>3.03</v>
      </c>
      <c r="IB25" s="22" t="s">
        <v>253</v>
      </c>
      <c r="IC25" s="22" t="s">
        <v>116</v>
      </c>
      <c r="IE25" s="23"/>
      <c r="IF25" s="23" t="s">
        <v>41</v>
      </c>
      <c r="IG25" s="23" t="s">
        <v>42</v>
      </c>
      <c r="IH25" s="23">
        <v>213</v>
      </c>
      <c r="II25" s="23" t="s">
        <v>37</v>
      </c>
    </row>
    <row r="26" spans="1:243" s="22" customFormat="1" ht="28.5">
      <c r="A26" s="66">
        <v>3.04</v>
      </c>
      <c r="B26" s="67" t="s">
        <v>254</v>
      </c>
      <c r="C26" s="39" t="s">
        <v>117</v>
      </c>
      <c r="D26" s="68">
        <v>15.5</v>
      </c>
      <c r="E26" s="69" t="s">
        <v>52</v>
      </c>
      <c r="F26" s="70">
        <v>249.75</v>
      </c>
      <c r="G26" s="40"/>
      <c r="H26" s="24"/>
      <c r="I26" s="47" t="s">
        <v>38</v>
      </c>
      <c r="J26" s="48">
        <f t="shared" si="0"/>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9"/>
      <c r="BA26" s="42">
        <f t="shared" si="1"/>
        <v>3871</v>
      </c>
      <c r="BB26" s="60">
        <f>BA26+SUM(N26:AZ26)</f>
        <v>3871</v>
      </c>
      <c r="BC26" s="56" t="str">
        <f>SpellNumber(L26,BB26)</f>
        <v>INR  Three Thousand Eight Hundred &amp; Seventy One  Only</v>
      </c>
      <c r="IA26" s="22">
        <v>3.04</v>
      </c>
      <c r="IB26" s="22" t="s">
        <v>254</v>
      </c>
      <c r="IC26" s="22" t="s">
        <v>117</v>
      </c>
      <c r="ID26" s="22">
        <v>15.5</v>
      </c>
      <c r="IE26" s="23" t="s">
        <v>52</v>
      </c>
      <c r="IF26" s="23"/>
      <c r="IG26" s="23"/>
      <c r="IH26" s="23"/>
      <c r="II26" s="23"/>
    </row>
    <row r="27" spans="1:243" s="22" customFormat="1" ht="157.5" customHeight="1">
      <c r="A27" s="66">
        <v>3.05</v>
      </c>
      <c r="B27" s="67" t="s">
        <v>255</v>
      </c>
      <c r="C27" s="39" t="s">
        <v>118</v>
      </c>
      <c r="D27" s="68">
        <v>0.6</v>
      </c>
      <c r="E27" s="69" t="s">
        <v>52</v>
      </c>
      <c r="F27" s="70">
        <v>538.4</v>
      </c>
      <c r="G27" s="40"/>
      <c r="H27" s="24"/>
      <c r="I27" s="47" t="s">
        <v>38</v>
      </c>
      <c r="J27" s="48">
        <f t="shared" si="0"/>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9"/>
      <c r="BA27" s="42">
        <f t="shared" si="1"/>
        <v>323</v>
      </c>
      <c r="BB27" s="60">
        <f>BA27+SUM(N27:AZ27)</f>
        <v>323</v>
      </c>
      <c r="BC27" s="56" t="str">
        <f>SpellNumber(L27,BB27)</f>
        <v>INR  Three Hundred &amp; Twenty Three  Only</v>
      </c>
      <c r="IA27" s="22">
        <v>3.05</v>
      </c>
      <c r="IB27" s="22" t="s">
        <v>255</v>
      </c>
      <c r="IC27" s="22" t="s">
        <v>118</v>
      </c>
      <c r="ID27" s="22">
        <v>0.6</v>
      </c>
      <c r="IE27" s="23" t="s">
        <v>52</v>
      </c>
      <c r="IF27" s="23"/>
      <c r="IG27" s="23"/>
      <c r="IH27" s="23"/>
      <c r="II27" s="23"/>
    </row>
    <row r="28" spans="1:243" s="22" customFormat="1" ht="15.75">
      <c r="A28" s="66">
        <v>4</v>
      </c>
      <c r="B28" s="67" t="s">
        <v>68</v>
      </c>
      <c r="C28" s="39" t="s">
        <v>119</v>
      </c>
      <c r="D28" s="74"/>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6"/>
      <c r="IA28" s="22">
        <v>4</v>
      </c>
      <c r="IB28" s="22" t="s">
        <v>68</v>
      </c>
      <c r="IC28" s="22" t="s">
        <v>119</v>
      </c>
      <c r="IE28" s="23"/>
      <c r="IF28" s="23"/>
      <c r="IG28" s="23"/>
      <c r="IH28" s="23"/>
      <c r="II28" s="23"/>
    </row>
    <row r="29" spans="1:243" s="22" customFormat="1" ht="115.5" customHeight="1">
      <c r="A29" s="66">
        <v>4.01</v>
      </c>
      <c r="B29" s="67" t="s">
        <v>256</v>
      </c>
      <c r="C29" s="39" t="s">
        <v>120</v>
      </c>
      <c r="D29" s="74"/>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6"/>
      <c r="IA29" s="22">
        <v>4.01</v>
      </c>
      <c r="IB29" s="22" t="s">
        <v>256</v>
      </c>
      <c r="IC29" s="22" t="s">
        <v>120</v>
      </c>
      <c r="IE29" s="23"/>
      <c r="IF29" s="23"/>
      <c r="IG29" s="23"/>
      <c r="IH29" s="23"/>
      <c r="II29" s="23"/>
    </row>
    <row r="30" spans="1:243" s="22" customFormat="1" ht="63" customHeight="1">
      <c r="A30" s="66">
        <v>4.02</v>
      </c>
      <c r="B30" s="67" t="s">
        <v>257</v>
      </c>
      <c r="C30" s="39" t="s">
        <v>61</v>
      </c>
      <c r="D30" s="68">
        <v>0.11</v>
      </c>
      <c r="E30" s="69" t="s">
        <v>64</v>
      </c>
      <c r="F30" s="70">
        <v>8159.57</v>
      </c>
      <c r="G30" s="40"/>
      <c r="H30" s="24"/>
      <c r="I30" s="47" t="s">
        <v>38</v>
      </c>
      <c r="J30" s="48">
        <f t="shared" si="0"/>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9"/>
      <c r="BA30" s="42">
        <f t="shared" si="1"/>
        <v>898</v>
      </c>
      <c r="BB30" s="60">
        <f>BA30+SUM(N30:AZ30)</f>
        <v>898</v>
      </c>
      <c r="BC30" s="56" t="str">
        <f>SpellNumber(L30,BB30)</f>
        <v>INR  Eight Hundred &amp; Ninety Eight  Only</v>
      </c>
      <c r="IA30" s="22">
        <v>4.02</v>
      </c>
      <c r="IB30" s="22" t="s">
        <v>257</v>
      </c>
      <c r="IC30" s="22" t="s">
        <v>61</v>
      </c>
      <c r="ID30" s="22">
        <v>0.11</v>
      </c>
      <c r="IE30" s="23" t="s">
        <v>64</v>
      </c>
      <c r="IF30" s="23"/>
      <c r="IG30" s="23"/>
      <c r="IH30" s="23"/>
      <c r="II30" s="23"/>
    </row>
    <row r="31" spans="1:243" s="22" customFormat="1" ht="176.25" customHeight="1">
      <c r="A31" s="66">
        <v>4.03</v>
      </c>
      <c r="B31" s="67" t="s">
        <v>75</v>
      </c>
      <c r="C31" s="39" t="s">
        <v>121</v>
      </c>
      <c r="D31" s="68">
        <v>2.93</v>
      </c>
      <c r="E31" s="69" t="s">
        <v>64</v>
      </c>
      <c r="F31" s="70">
        <v>8560.98</v>
      </c>
      <c r="G31" s="40"/>
      <c r="H31" s="24"/>
      <c r="I31" s="47" t="s">
        <v>38</v>
      </c>
      <c r="J31" s="48">
        <f t="shared" si="0"/>
        <v>1</v>
      </c>
      <c r="K31" s="24" t="s">
        <v>39</v>
      </c>
      <c r="L31" s="24" t="s">
        <v>4</v>
      </c>
      <c r="M31" s="41"/>
      <c r="N31" s="24"/>
      <c r="O31" s="24"/>
      <c r="P31" s="46"/>
      <c r="Q31" s="24"/>
      <c r="R31" s="2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59"/>
      <c r="BA31" s="42">
        <f t="shared" si="1"/>
        <v>25084</v>
      </c>
      <c r="BB31" s="60">
        <f>BA31+SUM(N31:AZ31)</f>
        <v>25084</v>
      </c>
      <c r="BC31" s="56" t="str">
        <f>SpellNumber(L31,BB31)</f>
        <v>INR  Twenty Five Thousand  &amp;Eighty Four  Only</v>
      </c>
      <c r="IA31" s="22">
        <v>4.03</v>
      </c>
      <c r="IB31" s="22" t="s">
        <v>75</v>
      </c>
      <c r="IC31" s="22" t="s">
        <v>121</v>
      </c>
      <c r="ID31" s="22">
        <v>2.93</v>
      </c>
      <c r="IE31" s="23" t="s">
        <v>64</v>
      </c>
      <c r="IF31" s="23"/>
      <c r="IG31" s="23"/>
      <c r="IH31" s="23"/>
      <c r="II31" s="23"/>
    </row>
    <row r="32" spans="1:243" s="22" customFormat="1" ht="42.75">
      <c r="A32" s="66">
        <v>4.04</v>
      </c>
      <c r="B32" s="67" t="s">
        <v>69</v>
      </c>
      <c r="C32" s="39" t="s">
        <v>122</v>
      </c>
      <c r="D32" s="74"/>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6"/>
      <c r="IA32" s="22">
        <v>4.04</v>
      </c>
      <c r="IB32" s="22" t="s">
        <v>69</v>
      </c>
      <c r="IC32" s="22" t="s">
        <v>122</v>
      </c>
      <c r="IE32" s="23"/>
      <c r="IF32" s="23"/>
      <c r="IG32" s="23"/>
      <c r="IH32" s="23"/>
      <c r="II32" s="23"/>
    </row>
    <row r="33" spans="1:243" s="22" customFormat="1" ht="33" customHeight="1">
      <c r="A33" s="66">
        <v>4.05</v>
      </c>
      <c r="B33" s="67" t="s">
        <v>258</v>
      </c>
      <c r="C33" s="39" t="s">
        <v>123</v>
      </c>
      <c r="D33" s="68">
        <v>0.52</v>
      </c>
      <c r="E33" s="69" t="s">
        <v>52</v>
      </c>
      <c r="F33" s="70">
        <v>249.75</v>
      </c>
      <c r="G33" s="40"/>
      <c r="H33" s="24"/>
      <c r="I33" s="47" t="s">
        <v>38</v>
      </c>
      <c r="J33" s="48">
        <f t="shared" si="0"/>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9"/>
      <c r="BA33" s="42">
        <f t="shared" si="1"/>
        <v>130</v>
      </c>
      <c r="BB33" s="60">
        <f>BA33+SUM(N33:AZ33)</f>
        <v>130</v>
      </c>
      <c r="BC33" s="56" t="str">
        <f>SpellNumber(L33,BB33)</f>
        <v>INR  One Hundred &amp; Thirty  Only</v>
      </c>
      <c r="IA33" s="22">
        <v>4.05</v>
      </c>
      <c r="IB33" s="22" t="s">
        <v>258</v>
      </c>
      <c r="IC33" s="22" t="s">
        <v>123</v>
      </c>
      <c r="ID33" s="22">
        <v>0.52</v>
      </c>
      <c r="IE33" s="23" t="s">
        <v>52</v>
      </c>
      <c r="IF33" s="23"/>
      <c r="IG33" s="23"/>
      <c r="IH33" s="23"/>
      <c r="II33" s="23"/>
    </row>
    <row r="34" spans="1:243" s="22" customFormat="1" ht="42.75" customHeight="1">
      <c r="A34" s="66">
        <v>4.06</v>
      </c>
      <c r="B34" s="67" t="s">
        <v>259</v>
      </c>
      <c r="C34" s="39" t="s">
        <v>124</v>
      </c>
      <c r="D34" s="68">
        <v>1.01</v>
      </c>
      <c r="E34" s="69" t="s">
        <v>52</v>
      </c>
      <c r="F34" s="70">
        <v>534.23</v>
      </c>
      <c r="G34" s="40"/>
      <c r="H34" s="24"/>
      <c r="I34" s="47" t="s">
        <v>38</v>
      </c>
      <c r="J34" s="48">
        <f t="shared" si="0"/>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9"/>
      <c r="BA34" s="42">
        <f t="shared" si="1"/>
        <v>540</v>
      </c>
      <c r="BB34" s="60">
        <f>BA34+SUM(N34:AZ34)</f>
        <v>540</v>
      </c>
      <c r="BC34" s="56" t="str">
        <f>SpellNumber(L34,BB34)</f>
        <v>INR  Five Hundred &amp; Forty  Only</v>
      </c>
      <c r="IA34" s="22">
        <v>4.06</v>
      </c>
      <c r="IB34" s="22" t="s">
        <v>259</v>
      </c>
      <c r="IC34" s="22" t="s">
        <v>124</v>
      </c>
      <c r="ID34" s="22">
        <v>1.01</v>
      </c>
      <c r="IE34" s="23" t="s">
        <v>52</v>
      </c>
      <c r="IF34" s="23"/>
      <c r="IG34" s="23"/>
      <c r="IH34" s="23"/>
      <c r="II34" s="23"/>
    </row>
    <row r="35" spans="1:243" s="22" customFormat="1" ht="28.5">
      <c r="A35" s="66">
        <v>4.07</v>
      </c>
      <c r="B35" s="67" t="s">
        <v>260</v>
      </c>
      <c r="C35" s="39" t="s">
        <v>125</v>
      </c>
      <c r="D35" s="68">
        <v>3.5</v>
      </c>
      <c r="E35" s="69" t="s">
        <v>52</v>
      </c>
      <c r="F35" s="70">
        <v>607.67</v>
      </c>
      <c r="G35" s="40"/>
      <c r="H35" s="24"/>
      <c r="I35" s="47" t="s">
        <v>38</v>
      </c>
      <c r="J35" s="48">
        <f t="shared" si="0"/>
        <v>1</v>
      </c>
      <c r="K35" s="24" t="s">
        <v>39</v>
      </c>
      <c r="L35" s="24" t="s">
        <v>4</v>
      </c>
      <c r="M35" s="41"/>
      <c r="N35" s="24"/>
      <c r="O35" s="24"/>
      <c r="P35" s="46"/>
      <c r="Q35" s="24"/>
      <c r="R35" s="24"/>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59"/>
      <c r="BA35" s="42">
        <f t="shared" si="1"/>
        <v>2127</v>
      </c>
      <c r="BB35" s="60">
        <f>BA35+SUM(N35:AZ35)</f>
        <v>2127</v>
      </c>
      <c r="BC35" s="56" t="str">
        <f>SpellNumber(L35,BB35)</f>
        <v>INR  Two Thousand One Hundred &amp; Twenty Seven  Only</v>
      </c>
      <c r="IA35" s="22">
        <v>4.07</v>
      </c>
      <c r="IB35" s="22" t="s">
        <v>260</v>
      </c>
      <c r="IC35" s="22" t="s">
        <v>125</v>
      </c>
      <c r="ID35" s="22">
        <v>3.5</v>
      </c>
      <c r="IE35" s="23" t="s">
        <v>52</v>
      </c>
      <c r="IF35" s="23"/>
      <c r="IG35" s="23"/>
      <c r="IH35" s="23"/>
      <c r="II35" s="23"/>
    </row>
    <row r="36" spans="1:243" s="22" customFormat="1" ht="30.75" customHeight="1">
      <c r="A36" s="66">
        <v>4.08</v>
      </c>
      <c r="B36" s="67" t="s">
        <v>261</v>
      </c>
      <c r="C36" s="39" t="s">
        <v>126</v>
      </c>
      <c r="D36" s="68">
        <v>13.05</v>
      </c>
      <c r="E36" s="69" t="s">
        <v>52</v>
      </c>
      <c r="F36" s="70">
        <v>545.68</v>
      </c>
      <c r="G36" s="40"/>
      <c r="H36" s="24"/>
      <c r="I36" s="47" t="s">
        <v>38</v>
      </c>
      <c r="J36" s="48">
        <f t="shared" si="0"/>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9"/>
      <c r="BA36" s="42">
        <f t="shared" si="1"/>
        <v>7121</v>
      </c>
      <c r="BB36" s="60">
        <f>BA36+SUM(N36:AZ36)</f>
        <v>7121</v>
      </c>
      <c r="BC36" s="56" t="str">
        <f>SpellNumber(L36,BB36)</f>
        <v>INR  Seven Thousand One Hundred &amp; Twenty One  Only</v>
      </c>
      <c r="IA36" s="22">
        <v>4.08</v>
      </c>
      <c r="IB36" s="22" t="s">
        <v>261</v>
      </c>
      <c r="IC36" s="22" t="s">
        <v>126</v>
      </c>
      <c r="ID36" s="22">
        <v>13.05</v>
      </c>
      <c r="IE36" s="23" t="s">
        <v>52</v>
      </c>
      <c r="IF36" s="23"/>
      <c r="IG36" s="23"/>
      <c r="IH36" s="23"/>
      <c r="II36" s="23"/>
    </row>
    <row r="37" spans="1:243" s="22" customFormat="1" ht="66.75" customHeight="1">
      <c r="A37" s="70">
        <v>4.09</v>
      </c>
      <c r="B37" s="67" t="s">
        <v>70</v>
      </c>
      <c r="C37" s="39" t="s">
        <v>62</v>
      </c>
      <c r="D37" s="74"/>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6"/>
      <c r="IA37" s="22">
        <v>4.09</v>
      </c>
      <c r="IB37" s="22" t="s">
        <v>70</v>
      </c>
      <c r="IC37" s="22" t="s">
        <v>62</v>
      </c>
      <c r="IE37" s="23"/>
      <c r="IF37" s="23"/>
      <c r="IG37" s="23"/>
      <c r="IH37" s="23"/>
      <c r="II37" s="23"/>
    </row>
    <row r="38" spans="1:243" s="22" customFormat="1" ht="28.5">
      <c r="A38" s="66">
        <v>4.1</v>
      </c>
      <c r="B38" s="67" t="s">
        <v>262</v>
      </c>
      <c r="C38" s="39" t="s">
        <v>63</v>
      </c>
      <c r="D38" s="68">
        <v>445</v>
      </c>
      <c r="E38" s="69" t="s">
        <v>66</v>
      </c>
      <c r="F38" s="70">
        <v>73.21</v>
      </c>
      <c r="G38" s="40"/>
      <c r="H38" s="24"/>
      <c r="I38" s="47" t="s">
        <v>38</v>
      </c>
      <c r="J38" s="48">
        <f t="shared" si="0"/>
        <v>1</v>
      </c>
      <c r="K38" s="24" t="s">
        <v>39</v>
      </c>
      <c r="L38" s="24" t="s">
        <v>4</v>
      </c>
      <c r="M38" s="41"/>
      <c r="N38" s="24"/>
      <c r="O38" s="24"/>
      <c r="P38" s="46"/>
      <c r="Q38" s="24"/>
      <c r="R38" s="24"/>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59"/>
      <c r="BA38" s="42">
        <f t="shared" si="1"/>
        <v>32578</v>
      </c>
      <c r="BB38" s="60">
        <f>BA38+SUM(N38:AZ38)</f>
        <v>32578</v>
      </c>
      <c r="BC38" s="56" t="str">
        <f>SpellNumber(L38,BB38)</f>
        <v>INR  Thirty Two Thousand Five Hundred &amp; Seventy Eight  Only</v>
      </c>
      <c r="IA38" s="22">
        <v>4.1</v>
      </c>
      <c r="IB38" s="22" t="s">
        <v>262</v>
      </c>
      <c r="IC38" s="22" t="s">
        <v>63</v>
      </c>
      <c r="ID38" s="22">
        <v>445</v>
      </c>
      <c r="IE38" s="23" t="s">
        <v>66</v>
      </c>
      <c r="IF38" s="23"/>
      <c r="IG38" s="23"/>
      <c r="IH38" s="23"/>
      <c r="II38" s="23"/>
    </row>
    <row r="39" spans="1:243" s="22" customFormat="1" ht="15.75">
      <c r="A39" s="66">
        <v>5</v>
      </c>
      <c r="B39" s="67" t="s">
        <v>71</v>
      </c>
      <c r="C39" s="39" t="s">
        <v>127</v>
      </c>
      <c r="D39" s="74"/>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6"/>
      <c r="IA39" s="22">
        <v>5</v>
      </c>
      <c r="IB39" s="22" t="s">
        <v>71</v>
      </c>
      <c r="IC39" s="22" t="s">
        <v>127</v>
      </c>
      <c r="IE39" s="23"/>
      <c r="IF39" s="23"/>
      <c r="IG39" s="23"/>
      <c r="IH39" s="23"/>
      <c r="II39" s="23"/>
    </row>
    <row r="40" spans="1:243" s="22" customFormat="1" ht="42.75">
      <c r="A40" s="66">
        <v>5.01</v>
      </c>
      <c r="B40" s="67" t="s">
        <v>263</v>
      </c>
      <c r="C40" s="39" t="s">
        <v>128</v>
      </c>
      <c r="D40" s="74"/>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6"/>
      <c r="IA40" s="22">
        <v>5.01</v>
      </c>
      <c r="IB40" s="22" t="s">
        <v>263</v>
      </c>
      <c r="IC40" s="22" t="s">
        <v>128</v>
      </c>
      <c r="IE40" s="23"/>
      <c r="IF40" s="23"/>
      <c r="IG40" s="23"/>
      <c r="IH40" s="23"/>
      <c r="II40" s="23"/>
    </row>
    <row r="41" spans="1:243" s="22" customFormat="1" ht="31.5" customHeight="1">
      <c r="A41" s="66">
        <v>5.02</v>
      </c>
      <c r="B41" s="67" t="s">
        <v>264</v>
      </c>
      <c r="C41" s="39" t="s">
        <v>129</v>
      </c>
      <c r="D41" s="68">
        <v>0.2</v>
      </c>
      <c r="E41" s="69" t="s">
        <v>64</v>
      </c>
      <c r="F41" s="70">
        <v>4649.36</v>
      </c>
      <c r="G41" s="40"/>
      <c r="H41" s="24"/>
      <c r="I41" s="47" t="s">
        <v>38</v>
      </c>
      <c r="J41" s="48">
        <f t="shared" si="0"/>
        <v>1</v>
      </c>
      <c r="K41" s="24" t="s">
        <v>39</v>
      </c>
      <c r="L41" s="24" t="s">
        <v>4</v>
      </c>
      <c r="M41" s="41"/>
      <c r="N41" s="24"/>
      <c r="O41" s="24"/>
      <c r="P41" s="46"/>
      <c r="Q41" s="24"/>
      <c r="R41" s="24"/>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59"/>
      <c r="BA41" s="42">
        <f t="shared" si="1"/>
        <v>930</v>
      </c>
      <c r="BB41" s="60">
        <f>BA41+SUM(N41:AZ41)</f>
        <v>930</v>
      </c>
      <c r="BC41" s="56" t="str">
        <f>SpellNumber(L41,BB41)</f>
        <v>INR  Nine Hundred &amp; Thirty  Only</v>
      </c>
      <c r="IA41" s="22">
        <v>5.02</v>
      </c>
      <c r="IB41" s="22" t="s">
        <v>264</v>
      </c>
      <c r="IC41" s="22" t="s">
        <v>129</v>
      </c>
      <c r="ID41" s="22">
        <v>0.2</v>
      </c>
      <c r="IE41" s="23" t="s">
        <v>64</v>
      </c>
      <c r="IF41" s="23"/>
      <c r="IG41" s="23"/>
      <c r="IH41" s="23"/>
      <c r="II41" s="23"/>
    </row>
    <row r="42" spans="1:243" s="22" customFormat="1" ht="71.25">
      <c r="A42" s="66">
        <v>5.03</v>
      </c>
      <c r="B42" s="67" t="s">
        <v>190</v>
      </c>
      <c r="C42" s="39" t="s">
        <v>130</v>
      </c>
      <c r="D42" s="74"/>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6"/>
      <c r="IA42" s="22">
        <v>5.03</v>
      </c>
      <c r="IB42" s="22" t="s">
        <v>190</v>
      </c>
      <c r="IC42" s="22" t="s">
        <v>130</v>
      </c>
      <c r="IE42" s="23"/>
      <c r="IF42" s="23"/>
      <c r="IG42" s="23"/>
      <c r="IH42" s="23"/>
      <c r="II42" s="23"/>
    </row>
    <row r="43" spans="1:243" s="22" customFormat="1" ht="28.5">
      <c r="A43" s="66">
        <v>5.04</v>
      </c>
      <c r="B43" s="67" t="s">
        <v>191</v>
      </c>
      <c r="C43" s="39" t="s">
        <v>131</v>
      </c>
      <c r="D43" s="68">
        <v>5.1</v>
      </c>
      <c r="E43" s="69" t="s">
        <v>64</v>
      </c>
      <c r="F43" s="70">
        <v>6655.37</v>
      </c>
      <c r="G43" s="40"/>
      <c r="H43" s="24"/>
      <c r="I43" s="47" t="s">
        <v>38</v>
      </c>
      <c r="J43" s="48">
        <f t="shared" si="0"/>
        <v>1</v>
      </c>
      <c r="K43" s="24" t="s">
        <v>39</v>
      </c>
      <c r="L43" s="24" t="s">
        <v>4</v>
      </c>
      <c r="M43" s="41"/>
      <c r="N43" s="24"/>
      <c r="O43" s="24"/>
      <c r="P43" s="46"/>
      <c r="Q43" s="24"/>
      <c r="R43" s="24"/>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59"/>
      <c r="BA43" s="42">
        <f t="shared" si="1"/>
        <v>33942</v>
      </c>
      <c r="BB43" s="60">
        <f>BA43+SUM(N43:AZ43)</f>
        <v>33942</v>
      </c>
      <c r="BC43" s="56" t="str">
        <f>SpellNumber(L43,BB43)</f>
        <v>INR  Thirty Three Thousand Nine Hundred &amp; Forty Two  Only</v>
      </c>
      <c r="IA43" s="22">
        <v>5.04</v>
      </c>
      <c r="IB43" s="22" t="s">
        <v>191</v>
      </c>
      <c r="IC43" s="22" t="s">
        <v>131</v>
      </c>
      <c r="ID43" s="22">
        <v>5.1</v>
      </c>
      <c r="IE43" s="23" t="s">
        <v>64</v>
      </c>
      <c r="IF43" s="23"/>
      <c r="IG43" s="23"/>
      <c r="IH43" s="23"/>
      <c r="II43" s="23"/>
    </row>
    <row r="44" spans="1:243" s="22" customFormat="1" ht="76.5" customHeight="1">
      <c r="A44" s="70">
        <v>5.05</v>
      </c>
      <c r="B44" s="67" t="s">
        <v>265</v>
      </c>
      <c r="C44" s="39" t="s">
        <v>132</v>
      </c>
      <c r="D44" s="68">
        <v>0.9</v>
      </c>
      <c r="E44" s="69" t="s">
        <v>73</v>
      </c>
      <c r="F44" s="70">
        <v>45.59</v>
      </c>
      <c r="G44" s="40"/>
      <c r="H44" s="24"/>
      <c r="I44" s="47" t="s">
        <v>38</v>
      </c>
      <c r="J44" s="48">
        <f t="shared" si="0"/>
        <v>1</v>
      </c>
      <c r="K44" s="24" t="s">
        <v>39</v>
      </c>
      <c r="L44" s="24" t="s">
        <v>4</v>
      </c>
      <c r="M44" s="41"/>
      <c r="N44" s="24"/>
      <c r="O44" s="24"/>
      <c r="P44" s="46"/>
      <c r="Q44" s="24"/>
      <c r="R44" s="24"/>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59"/>
      <c r="BA44" s="42">
        <f t="shared" si="1"/>
        <v>41</v>
      </c>
      <c r="BB44" s="60">
        <f>BA44+SUM(N44:AZ44)</f>
        <v>41</v>
      </c>
      <c r="BC44" s="56" t="str">
        <f>SpellNumber(L44,BB44)</f>
        <v>INR  Forty One Only</v>
      </c>
      <c r="IA44" s="22">
        <v>5.05</v>
      </c>
      <c r="IB44" s="22" t="s">
        <v>265</v>
      </c>
      <c r="IC44" s="22" t="s">
        <v>132</v>
      </c>
      <c r="ID44" s="22">
        <v>0.9</v>
      </c>
      <c r="IE44" s="23" t="s">
        <v>73</v>
      </c>
      <c r="IF44" s="23"/>
      <c r="IG44" s="23"/>
      <c r="IH44" s="23"/>
      <c r="II44" s="23"/>
    </row>
    <row r="45" spans="1:243" s="22" customFormat="1" ht="15.75">
      <c r="A45" s="66">
        <v>6</v>
      </c>
      <c r="B45" s="67" t="s">
        <v>82</v>
      </c>
      <c r="C45" s="39" t="s">
        <v>133</v>
      </c>
      <c r="D45" s="74"/>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6"/>
      <c r="IA45" s="22">
        <v>6</v>
      </c>
      <c r="IB45" s="22" t="s">
        <v>82</v>
      </c>
      <c r="IC45" s="22" t="s">
        <v>133</v>
      </c>
      <c r="IE45" s="23"/>
      <c r="IF45" s="23"/>
      <c r="IG45" s="23"/>
      <c r="IH45" s="23"/>
      <c r="II45" s="23"/>
    </row>
    <row r="46" spans="1:243" s="22" customFormat="1" ht="242.25">
      <c r="A46" s="66">
        <v>6.01</v>
      </c>
      <c r="B46" s="67" t="s">
        <v>266</v>
      </c>
      <c r="C46" s="39" t="s">
        <v>134</v>
      </c>
      <c r="D46" s="68">
        <v>17</v>
      </c>
      <c r="E46" s="69" t="s">
        <v>52</v>
      </c>
      <c r="F46" s="70">
        <v>1090.22</v>
      </c>
      <c r="G46" s="40"/>
      <c r="H46" s="24"/>
      <c r="I46" s="47" t="s">
        <v>38</v>
      </c>
      <c r="J46" s="48">
        <f t="shared" si="0"/>
        <v>1</v>
      </c>
      <c r="K46" s="24" t="s">
        <v>39</v>
      </c>
      <c r="L46" s="24" t="s">
        <v>4</v>
      </c>
      <c r="M46" s="41"/>
      <c r="N46" s="24"/>
      <c r="O46" s="24"/>
      <c r="P46" s="46"/>
      <c r="Q46" s="24"/>
      <c r="R46" s="24"/>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59"/>
      <c r="BA46" s="42">
        <f t="shared" si="1"/>
        <v>18534</v>
      </c>
      <c r="BB46" s="60">
        <f>BA46+SUM(N46:AZ46)</f>
        <v>18534</v>
      </c>
      <c r="BC46" s="56" t="str">
        <f>SpellNumber(L46,BB46)</f>
        <v>INR  Eighteen Thousand Five Hundred &amp; Thirty Four  Only</v>
      </c>
      <c r="IA46" s="22">
        <v>6.01</v>
      </c>
      <c r="IB46" s="22" t="s">
        <v>266</v>
      </c>
      <c r="IC46" s="22" t="s">
        <v>134</v>
      </c>
      <c r="ID46" s="22">
        <v>17</v>
      </c>
      <c r="IE46" s="23" t="s">
        <v>52</v>
      </c>
      <c r="IF46" s="23"/>
      <c r="IG46" s="23"/>
      <c r="IH46" s="23"/>
      <c r="II46" s="23"/>
    </row>
    <row r="47" spans="1:243" s="22" customFormat="1" ht="15.75">
      <c r="A47" s="66">
        <v>7</v>
      </c>
      <c r="B47" s="67" t="s">
        <v>76</v>
      </c>
      <c r="C47" s="39" t="s">
        <v>135</v>
      </c>
      <c r="D47" s="74"/>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6"/>
      <c r="IA47" s="22">
        <v>7</v>
      </c>
      <c r="IB47" s="22" t="s">
        <v>76</v>
      </c>
      <c r="IC47" s="22" t="s">
        <v>135</v>
      </c>
      <c r="IE47" s="23"/>
      <c r="IF47" s="23"/>
      <c r="IG47" s="23"/>
      <c r="IH47" s="23"/>
      <c r="II47" s="23"/>
    </row>
    <row r="48" spans="1:243" s="22" customFormat="1" ht="114">
      <c r="A48" s="66">
        <v>7.01</v>
      </c>
      <c r="B48" s="67" t="s">
        <v>83</v>
      </c>
      <c r="C48" s="39" t="s">
        <v>136</v>
      </c>
      <c r="D48" s="74"/>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6"/>
      <c r="IA48" s="22">
        <v>7.01</v>
      </c>
      <c r="IB48" s="22" t="s">
        <v>83</v>
      </c>
      <c r="IC48" s="22" t="s">
        <v>136</v>
      </c>
      <c r="IE48" s="23"/>
      <c r="IF48" s="23"/>
      <c r="IG48" s="23"/>
      <c r="IH48" s="23"/>
      <c r="II48" s="23"/>
    </row>
    <row r="49" spans="1:243" s="22" customFormat="1" ht="28.5">
      <c r="A49" s="66">
        <v>7.02</v>
      </c>
      <c r="B49" s="67" t="s">
        <v>84</v>
      </c>
      <c r="C49" s="39" t="s">
        <v>137</v>
      </c>
      <c r="D49" s="68">
        <v>0.03</v>
      </c>
      <c r="E49" s="69" t="s">
        <v>64</v>
      </c>
      <c r="F49" s="70">
        <v>92351.77</v>
      </c>
      <c r="G49" s="40"/>
      <c r="H49" s="24"/>
      <c r="I49" s="47" t="s">
        <v>38</v>
      </c>
      <c r="J49" s="48">
        <f t="shared" si="0"/>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59"/>
      <c r="BA49" s="42">
        <f t="shared" si="1"/>
        <v>2771</v>
      </c>
      <c r="BB49" s="60">
        <f>BA49+SUM(N49:AZ49)</f>
        <v>2771</v>
      </c>
      <c r="BC49" s="56" t="str">
        <f>SpellNumber(L49,BB49)</f>
        <v>INR  Two Thousand Seven Hundred &amp; Seventy One  Only</v>
      </c>
      <c r="IA49" s="22">
        <v>7.02</v>
      </c>
      <c r="IB49" s="22" t="s">
        <v>84</v>
      </c>
      <c r="IC49" s="22" t="s">
        <v>137</v>
      </c>
      <c r="ID49" s="22">
        <v>0.03</v>
      </c>
      <c r="IE49" s="23" t="s">
        <v>64</v>
      </c>
      <c r="IF49" s="23"/>
      <c r="IG49" s="23"/>
      <c r="IH49" s="23"/>
      <c r="II49" s="23"/>
    </row>
    <row r="50" spans="1:243" s="22" customFormat="1" ht="85.5">
      <c r="A50" s="66">
        <v>7.03</v>
      </c>
      <c r="B50" s="67" t="s">
        <v>192</v>
      </c>
      <c r="C50" s="39" t="s">
        <v>138</v>
      </c>
      <c r="D50" s="74"/>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6"/>
      <c r="IA50" s="22">
        <v>7.03</v>
      </c>
      <c r="IB50" s="22" t="s">
        <v>192</v>
      </c>
      <c r="IC50" s="22" t="s">
        <v>138</v>
      </c>
      <c r="IE50" s="23"/>
      <c r="IF50" s="23"/>
      <c r="IG50" s="23"/>
      <c r="IH50" s="23"/>
      <c r="II50" s="23"/>
    </row>
    <row r="51" spans="1:243" s="22" customFormat="1" ht="15.75">
      <c r="A51" s="66">
        <v>7.04</v>
      </c>
      <c r="B51" s="67" t="s">
        <v>193</v>
      </c>
      <c r="C51" s="39" t="s">
        <v>139</v>
      </c>
      <c r="D51" s="74"/>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6"/>
      <c r="IA51" s="22">
        <v>7.04</v>
      </c>
      <c r="IB51" s="22" t="s">
        <v>193</v>
      </c>
      <c r="IC51" s="22" t="s">
        <v>139</v>
      </c>
      <c r="IE51" s="23"/>
      <c r="IF51" s="23"/>
      <c r="IG51" s="23"/>
      <c r="IH51" s="23"/>
      <c r="II51" s="23"/>
    </row>
    <row r="52" spans="1:243" s="22" customFormat="1" ht="30.75" customHeight="1">
      <c r="A52" s="66">
        <v>7.05</v>
      </c>
      <c r="B52" s="67" t="s">
        <v>194</v>
      </c>
      <c r="C52" s="39" t="s">
        <v>140</v>
      </c>
      <c r="D52" s="68">
        <v>0.72</v>
      </c>
      <c r="E52" s="69" t="s">
        <v>52</v>
      </c>
      <c r="F52" s="70">
        <v>3817.4</v>
      </c>
      <c r="G52" s="40"/>
      <c r="H52" s="24"/>
      <c r="I52" s="47" t="s">
        <v>38</v>
      </c>
      <c r="J52" s="48">
        <f t="shared" si="0"/>
        <v>1</v>
      </c>
      <c r="K52" s="24" t="s">
        <v>39</v>
      </c>
      <c r="L52" s="24" t="s">
        <v>4</v>
      </c>
      <c r="M52" s="41"/>
      <c r="N52" s="24"/>
      <c r="O52" s="24"/>
      <c r="P52" s="46"/>
      <c r="Q52" s="24"/>
      <c r="R52" s="24"/>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59"/>
      <c r="BA52" s="42">
        <f t="shared" si="1"/>
        <v>2749</v>
      </c>
      <c r="BB52" s="60">
        <f>BA52+SUM(N52:AZ52)</f>
        <v>2749</v>
      </c>
      <c r="BC52" s="56" t="str">
        <f>SpellNumber(L52,BB52)</f>
        <v>INR  Two Thousand Seven Hundred &amp; Forty Nine  Only</v>
      </c>
      <c r="IA52" s="22">
        <v>7.05</v>
      </c>
      <c r="IB52" s="22" t="s">
        <v>194</v>
      </c>
      <c r="IC52" s="22" t="s">
        <v>140</v>
      </c>
      <c r="ID52" s="22">
        <v>0.72</v>
      </c>
      <c r="IE52" s="23" t="s">
        <v>52</v>
      </c>
      <c r="IF52" s="23"/>
      <c r="IG52" s="23"/>
      <c r="IH52" s="23"/>
      <c r="II52" s="23"/>
    </row>
    <row r="53" spans="1:243" s="22" customFormat="1" ht="57">
      <c r="A53" s="66">
        <v>7.06</v>
      </c>
      <c r="B53" s="67" t="s">
        <v>195</v>
      </c>
      <c r="C53" s="39" t="s">
        <v>141</v>
      </c>
      <c r="D53" s="74"/>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6"/>
      <c r="IA53" s="22">
        <v>7.06</v>
      </c>
      <c r="IB53" s="22" t="s">
        <v>195</v>
      </c>
      <c r="IC53" s="22" t="s">
        <v>141</v>
      </c>
      <c r="IE53" s="23"/>
      <c r="IF53" s="23"/>
      <c r="IG53" s="23"/>
      <c r="IH53" s="23"/>
      <c r="II53" s="23"/>
    </row>
    <row r="54" spans="1:243" s="22" customFormat="1" ht="21" customHeight="1">
      <c r="A54" s="66">
        <v>7.07</v>
      </c>
      <c r="B54" s="67" t="s">
        <v>196</v>
      </c>
      <c r="C54" s="39" t="s">
        <v>142</v>
      </c>
      <c r="D54" s="68">
        <v>2</v>
      </c>
      <c r="E54" s="69" t="s">
        <v>65</v>
      </c>
      <c r="F54" s="70">
        <v>33.93</v>
      </c>
      <c r="G54" s="40"/>
      <c r="H54" s="24"/>
      <c r="I54" s="47" t="s">
        <v>38</v>
      </c>
      <c r="J54" s="48">
        <f t="shared" si="0"/>
        <v>1</v>
      </c>
      <c r="K54" s="24" t="s">
        <v>39</v>
      </c>
      <c r="L54" s="24" t="s">
        <v>4</v>
      </c>
      <c r="M54" s="41"/>
      <c r="N54" s="24"/>
      <c r="O54" s="24"/>
      <c r="P54" s="46"/>
      <c r="Q54" s="24"/>
      <c r="R54" s="24"/>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59"/>
      <c r="BA54" s="42">
        <f t="shared" si="1"/>
        <v>68</v>
      </c>
      <c r="BB54" s="60">
        <f>BA54+SUM(N54:AZ54)</f>
        <v>68</v>
      </c>
      <c r="BC54" s="56" t="str">
        <f>SpellNumber(L54,BB54)</f>
        <v>INR  Sixty Eight Only</v>
      </c>
      <c r="IA54" s="22">
        <v>7.07</v>
      </c>
      <c r="IB54" s="22" t="s">
        <v>196</v>
      </c>
      <c r="IC54" s="22" t="s">
        <v>142</v>
      </c>
      <c r="ID54" s="22">
        <v>2</v>
      </c>
      <c r="IE54" s="23" t="s">
        <v>65</v>
      </c>
      <c r="IF54" s="23"/>
      <c r="IG54" s="23"/>
      <c r="IH54" s="23"/>
      <c r="II54" s="23"/>
    </row>
    <row r="55" spans="1:243" s="22" customFormat="1" ht="43.5" customHeight="1">
      <c r="A55" s="66">
        <v>7.08</v>
      </c>
      <c r="B55" s="67" t="s">
        <v>197</v>
      </c>
      <c r="C55" s="39" t="s">
        <v>143</v>
      </c>
      <c r="D55" s="74"/>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6"/>
      <c r="IA55" s="22">
        <v>7.08</v>
      </c>
      <c r="IB55" s="22" t="s">
        <v>197</v>
      </c>
      <c r="IC55" s="22" t="s">
        <v>143</v>
      </c>
      <c r="IE55" s="23"/>
      <c r="IF55" s="23"/>
      <c r="IG55" s="23"/>
      <c r="IH55" s="23"/>
      <c r="II55" s="23"/>
    </row>
    <row r="56" spans="1:243" s="22" customFormat="1" ht="24" customHeight="1">
      <c r="A56" s="66">
        <v>7.09</v>
      </c>
      <c r="B56" s="71" t="s">
        <v>198</v>
      </c>
      <c r="C56" s="39" t="s">
        <v>144</v>
      </c>
      <c r="D56" s="68">
        <v>2</v>
      </c>
      <c r="E56" s="69" t="s">
        <v>65</v>
      </c>
      <c r="F56" s="70">
        <v>24.5</v>
      </c>
      <c r="G56" s="40"/>
      <c r="H56" s="24"/>
      <c r="I56" s="47" t="s">
        <v>38</v>
      </c>
      <c r="J56" s="48">
        <f t="shared" si="0"/>
        <v>1</v>
      </c>
      <c r="K56" s="24" t="s">
        <v>39</v>
      </c>
      <c r="L56" s="24" t="s">
        <v>4</v>
      </c>
      <c r="M56" s="41"/>
      <c r="N56" s="24"/>
      <c r="O56" s="24"/>
      <c r="P56" s="46"/>
      <c r="Q56" s="24"/>
      <c r="R56" s="24"/>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59"/>
      <c r="BA56" s="42">
        <f t="shared" si="1"/>
        <v>49</v>
      </c>
      <c r="BB56" s="60">
        <f>BA56+SUM(N56:AZ56)</f>
        <v>49</v>
      </c>
      <c r="BC56" s="56" t="str">
        <f>SpellNumber(L56,BB56)</f>
        <v>INR  Forty Nine Only</v>
      </c>
      <c r="IA56" s="22">
        <v>7.09</v>
      </c>
      <c r="IB56" s="22" t="s">
        <v>198</v>
      </c>
      <c r="IC56" s="22" t="s">
        <v>144</v>
      </c>
      <c r="ID56" s="22">
        <v>2</v>
      </c>
      <c r="IE56" s="23" t="s">
        <v>65</v>
      </c>
      <c r="IF56" s="23"/>
      <c r="IG56" s="23"/>
      <c r="IH56" s="23"/>
      <c r="II56" s="23"/>
    </row>
    <row r="57" spans="1:243" s="22" customFormat="1" ht="85.5">
      <c r="A57" s="66">
        <v>7.1</v>
      </c>
      <c r="B57" s="71" t="s">
        <v>85</v>
      </c>
      <c r="C57" s="39" t="s">
        <v>145</v>
      </c>
      <c r="D57" s="74"/>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6"/>
      <c r="IA57" s="22">
        <v>7.1</v>
      </c>
      <c r="IB57" s="22" t="s">
        <v>85</v>
      </c>
      <c r="IC57" s="22" t="s">
        <v>145</v>
      </c>
      <c r="IE57" s="23"/>
      <c r="IF57" s="23"/>
      <c r="IG57" s="23"/>
      <c r="IH57" s="23"/>
      <c r="II57" s="23"/>
    </row>
    <row r="58" spans="1:243" s="22" customFormat="1" ht="15.75">
      <c r="A58" s="70">
        <v>7.11</v>
      </c>
      <c r="B58" s="67" t="s">
        <v>196</v>
      </c>
      <c r="C58" s="39" t="s">
        <v>146</v>
      </c>
      <c r="D58" s="68">
        <v>2</v>
      </c>
      <c r="E58" s="69" t="s">
        <v>65</v>
      </c>
      <c r="F58" s="70">
        <v>50.98</v>
      </c>
      <c r="G58" s="40"/>
      <c r="H58" s="24"/>
      <c r="I58" s="47" t="s">
        <v>38</v>
      </c>
      <c r="J58" s="48">
        <f t="shared" si="0"/>
        <v>1</v>
      </c>
      <c r="K58" s="24" t="s">
        <v>39</v>
      </c>
      <c r="L58" s="24" t="s">
        <v>4</v>
      </c>
      <c r="M58" s="41"/>
      <c r="N58" s="24"/>
      <c r="O58" s="24"/>
      <c r="P58" s="46"/>
      <c r="Q58" s="24"/>
      <c r="R58" s="24"/>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59"/>
      <c r="BA58" s="42">
        <f t="shared" si="1"/>
        <v>102</v>
      </c>
      <c r="BB58" s="60">
        <f>BA58+SUM(N58:AZ58)</f>
        <v>102</v>
      </c>
      <c r="BC58" s="56" t="str">
        <f>SpellNumber(L58,BB58)</f>
        <v>INR  One Hundred &amp; Two  Only</v>
      </c>
      <c r="IA58" s="22">
        <v>7.11</v>
      </c>
      <c r="IB58" s="22" t="s">
        <v>196</v>
      </c>
      <c r="IC58" s="22" t="s">
        <v>146</v>
      </c>
      <c r="ID58" s="22">
        <v>2</v>
      </c>
      <c r="IE58" s="23" t="s">
        <v>65</v>
      </c>
      <c r="IF58" s="23"/>
      <c r="IG58" s="23"/>
      <c r="IH58" s="23"/>
      <c r="II58" s="23"/>
    </row>
    <row r="59" spans="1:243" s="22" customFormat="1" ht="99.75">
      <c r="A59" s="66">
        <v>7.12</v>
      </c>
      <c r="B59" s="67" t="s">
        <v>86</v>
      </c>
      <c r="C59" s="39" t="s">
        <v>147</v>
      </c>
      <c r="D59" s="74"/>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6"/>
      <c r="IA59" s="22">
        <v>7.12</v>
      </c>
      <c r="IB59" s="22" t="s">
        <v>86</v>
      </c>
      <c r="IC59" s="22" t="s">
        <v>147</v>
      </c>
      <c r="IE59" s="23"/>
      <c r="IF59" s="23"/>
      <c r="IG59" s="23"/>
      <c r="IH59" s="23"/>
      <c r="II59" s="23"/>
    </row>
    <row r="60" spans="1:243" s="22" customFormat="1" ht="18" customHeight="1">
      <c r="A60" s="66">
        <v>7.13</v>
      </c>
      <c r="B60" s="67" t="s">
        <v>198</v>
      </c>
      <c r="C60" s="39" t="s">
        <v>148</v>
      </c>
      <c r="D60" s="68">
        <v>2</v>
      </c>
      <c r="E60" s="69" t="s">
        <v>65</v>
      </c>
      <c r="F60" s="70">
        <v>46.33</v>
      </c>
      <c r="G60" s="40"/>
      <c r="H60" s="24"/>
      <c r="I60" s="47" t="s">
        <v>38</v>
      </c>
      <c r="J60" s="48">
        <f t="shared" si="0"/>
        <v>1</v>
      </c>
      <c r="K60" s="24" t="s">
        <v>39</v>
      </c>
      <c r="L60" s="24" t="s">
        <v>4</v>
      </c>
      <c r="M60" s="41"/>
      <c r="N60" s="24"/>
      <c r="O60" s="24"/>
      <c r="P60" s="46"/>
      <c r="Q60" s="24"/>
      <c r="R60" s="24"/>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59"/>
      <c r="BA60" s="42">
        <f t="shared" si="1"/>
        <v>93</v>
      </c>
      <c r="BB60" s="60">
        <f>BA60+SUM(N60:AZ60)</f>
        <v>93</v>
      </c>
      <c r="BC60" s="56" t="str">
        <f>SpellNumber(L60,BB60)</f>
        <v>INR  Ninety Three Only</v>
      </c>
      <c r="IA60" s="22">
        <v>7.13</v>
      </c>
      <c r="IB60" s="22" t="s">
        <v>198</v>
      </c>
      <c r="IC60" s="22" t="s">
        <v>148</v>
      </c>
      <c r="ID60" s="22">
        <v>2</v>
      </c>
      <c r="IE60" s="23" t="s">
        <v>65</v>
      </c>
      <c r="IF60" s="23"/>
      <c r="IG60" s="23"/>
      <c r="IH60" s="23"/>
      <c r="II60" s="23"/>
    </row>
    <row r="61" spans="1:243" s="22" customFormat="1" ht="93.75" customHeight="1">
      <c r="A61" s="70">
        <v>7.14</v>
      </c>
      <c r="B61" s="67" t="s">
        <v>199</v>
      </c>
      <c r="C61" s="39" t="s">
        <v>149</v>
      </c>
      <c r="D61" s="74"/>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6"/>
      <c r="IA61" s="22">
        <v>7.14</v>
      </c>
      <c r="IB61" s="22" t="s">
        <v>199</v>
      </c>
      <c r="IC61" s="22" t="s">
        <v>149</v>
      </c>
      <c r="IE61" s="23"/>
      <c r="IF61" s="23"/>
      <c r="IG61" s="23"/>
      <c r="IH61" s="23"/>
      <c r="II61" s="23"/>
    </row>
    <row r="62" spans="1:243" s="22" customFormat="1" ht="15.75">
      <c r="A62" s="66">
        <v>7.15</v>
      </c>
      <c r="B62" s="71" t="s">
        <v>200</v>
      </c>
      <c r="C62" s="39" t="s">
        <v>150</v>
      </c>
      <c r="D62" s="74"/>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6"/>
      <c r="IA62" s="22">
        <v>7.15</v>
      </c>
      <c r="IB62" s="22" t="s">
        <v>200</v>
      </c>
      <c r="IC62" s="22" t="s">
        <v>150</v>
      </c>
      <c r="IE62" s="23"/>
      <c r="IF62" s="23"/>
      <c r="IG62" s="23"/>
      <c r="IH62" s="23"/>
      <c r="II62" s="23"/>
    </row>
    <row r="63" spans="1:243" s="22" customFormat="1" ht="28.5">
      <c r="A63" s="66">
        <v>7.16</v>
      </c>
      <c r="B63" s="71" t="s">
        <v>201</v>
      </c>
      <c r="C63" s="39" t="s">
        <v>151</v>
      </c>
      <c r="D63" s="74"/>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6"/>
      <c r="IA63" s="22">
        <v>7.16</v>
      </c>
      <c r="IB63" s="22" t="s">
        <v>201</v>
      </c>
      <c r="IC63" s="22" t="s">
        <v>151</v>
      </c>
      <c r="IE63" s="23"/>
      <c r="IF63" s="23"/>
      <c r="IG63" s="23"/>
      <c r="IH63" s="23"/>
      <c r="II63" s="23"/>
    </row>
    <row r="64" spans="1:243" s="22" customFormat="1" ht="35.25" customHeight="1">
      <c r="A64" s="70">
        <v>7.17</v>
      </c>
      <c r="B64" s="67" t="s">
        <v>193</v>
      </c>
      <c r="C64" s="39" t="s">
        <v>152</v>
      </c>
      <c r="D64" s="68">
        <v>0.72</v>
      </c>
      <c r="E64" s="69" t="s">
        <v>52</v>
      </c>
      <c r="F64" s="70">
        <v>3816.04</v>
      </c>
      <c r="G64" s="40"/>
      <c r="H64" s="24"/>
      <c r="I64" s="47" t="s">
        <v>38</v>
      </c>
      <c r="J64" s="48">
        <f t="shared" si="0"/>
        <v>1</v>
      </c>
      <c r="K64" s="24" t="s">
        <v>39</v>
      </c>
      <c r="L64" s="24" t="s">
        <v>4</v>
      </c>
      <c r="M64" s="41"/>
      <c r="N64" s="24"/>
      <c r="O64" s="24"/>
      <c r="P64" s="46"/>
      <c r="Q64" s="24"/>
      <c r="R64" s="24"/>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59"/>
      <c r="BA64" s="42">
        <f t="shared" si="1"/>
        <v>2748</v>
      </c>
      <c r="BB64" s="60">
        <f>BA64+SUM(N64:AZ64)</f>
        <v>2748</v>
      </c>
      <c r="BC64" s="56" t="str">
        <f>SpellNumber(L64,BB64)</f>
        <v>INR  Two Thousand Seven Hundred &amp; Forty Eight  Only</v>
      </c>
      <c r="IA64" s="22">
        <v>7.17</v>
      </c>
      <c r="IB64" s="22" t="s">
        <v>193</v>
      </c>
      <c r="IC64" s="22" t="s">
        <v>152</v>
      </c>
      <c r="ID64" s="22">
        <v>0.72</v>
      </c>
      <c r="IE64" s="23" t="s">
        <v>52</v>
      </c>
      <c r="IF64" s="23"/>
      <c r="IG64" s="23"/>
      <c r="IH64" s="23"/>
      <c r="II64" s="23"/>
    </row>
    <row r="65" spans="1:243" s="22" customFormat="1" ht="15.75">
      <c r="A65" s="66">
        <v>8</v>
      </c>
      <c r="B65" s="67" t="s">
        <v>202</v>
      </c>
      <c r="C65" s="39" t="s">
        <v>153</v>
      </c>
      <c r="D65" s="74"/>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6"/>
      <c r="IA65" s="22">
        <v>8</v>
      </c>
      <c r="IB65" s="22" t="s">
        <v>202</v>
      </c>
      <c r="IC65" s="22" t="s">
        <v>153</v>
      </c>
      <c r="IE65" s="23"/>
      <c r="IF65" s="23"/>
      <c r="IG65" s="23"/>
      <c r="IH65" s="23"/>
      <c r="II65" s="23"/>
    </row>
    <row r="66" spans="1:243" s="22" customFormat="1" ht="33" customHeight="1">
      <c r="A66" s="66">
        <v>8.01</v>
      </c>
      <c r="B66" s="67" t="s">
        <v>203</v>
      </c>
      <c r="C66" s="39" t="s">
        <v>154</v>
      </c>
      <c r="D66" s="68">
        <v>10</v>
      </c>
      <c r="E66" s="69" t="s">
        <v>66</v>
      </c>
      <c r="F66" s="70">
        <v>75.44</v>
      </c>
      <c r="G66" s="40"/>
      <c r="H66" s="24"/>
      <c r="I66" s="47" t="s">
        <v>38</v>
      </c>
      <c r="J66" s="48">
        <f t="shared" si="0"/>
        <v>1</v>
      </c>
      <c r="K66" s="24" t="s">
        <v>39</v>
      </c>
      <c r="L66" s="24" t="s">
        <v>4</v>
      </c>
      <c r="M66" s="41"/>
      <c r="N66" s="24"/>
      <c r="O66" s="24"/>
      <c r="P66" s="46"/>
      <c r="Q66" s="24"/>
      <c r="R66" s="24"/>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59"/>
      <c r="BA66" s="42">
        <f t="shared" si="1"/>
        <v>754</v>
      </c>
      <c r="BB66" s="60">
        <f>BA66+SUM(N66:AZ66)</f>
        <v>754</v>
      </c>
      <c r="BC66" s="56" t="str">
        <f>SpellNumber(L66,BB66)</f>
        <v>INR  Seven Hundred &amp; Fifty Four  Only</v>
      </c>
      <c r="IA66" s="22">
        <v>8.01</v>
      </c>
      <c r="IB66" s="22" t="s">
        <v>203</v>
      </c>
      <c r="IC66" s="22" t="s">
        <v>154</v>
      </c>
      <c r="ID66" s="22">
        <v>10</v>
      </c>
      <c r="IE66" s="23" t="s">
        <v>66</v>
      </c>
      <c r="IF66" s="23"/>
      <c r="IG66" s="23"/>
      <c r="IH66" s="23"/>
      <c r="II66" s="23"/>
    </row>
    <row r="67" spans="1:243" s="22" customFormat="1" ht="78" customHeight="1">
      <c r="A67" s="70">
        <v>8.02</v>
      </c>
      <c r="B67" s="67" t="s">
        <v>267</v>
      </c>
      <c r="C67" s="39" t="s">
        <v>155</v>
      </c>
      <c r="D67" s="74"/>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6"/>
      <c r="IA67" s="22">
        <v>8.02</v>
      </c>
      <c r="IB67" s="22" t="s">
        <v>267</v>
      </c>
      <c r="IC67" s="22" t="s">
        <v>155</v>
      </c>
      <c r="IE67" s="23"/>
      <c r="IF67" s="23"/>
      <c r="IG67" s="23"/>
      <c r="IH67" s="23"/>
      <c r="II67" s="23"/>
    </row>
    <row r="68" spans="1:243" s="22" customFormat="1" ht="57">
      <c r="A68" s="66">
        <v>8.03</v>
      </c>
      <c r="B68" s="67" t="s">
        <v>268</v>
      </c>
      <c r="C68" s="39" t="s">
        <v>156</v>
      </c>
      <c r="D68" s="68">
        <v>703</v>
      </c>
      <c r="E68" s="69" t="s">
        <v>66</v>
      </c>
      <c r="F68" s="70">
        <v>114.86</v>
      </c>
      <c r="G68" s="40"/>
      <c r="H68" s="24"/>
      <c r="I68" s="47" t="s">
        <v>38</v>
      </c>
      <c r="J68" s="48">
        <f t="shared" si="0"/>
        <v>1</v>
      </c>
      <c r="K68" s="24" t="s">
        <v>39</v>
      </c>
      <c r="L68" s="24" t="s">
        <v>4</v>
      </c>
      <c r="M68" s="41"/>
      <c r="N68" s="24"/>
      <c r="O68" s="24"/>
      <c r="P68" s="46"/>
      <c r="Q68" s="24"/>
      <c r="R68" s="24"/>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59"/>
      <c r="BA68" s="42">
        <f t="shared" si="1"/>
        <v>80747</v>
      </c>
      <c r="BB68" s="60">
        <f>BA68+SUM(N68:AZ68)</f>
        <v>80747</v>
      </c>
      <c r="BC68" s="56" t="str">
        <f>SpellNumber(L68,BB68)</f>
        <v>INR  Eighty Thousand Seven Hundred &amp; Forty Seven  Only</v>
      </c>
      <c r="IA68" s="22">
        <v>8.03</v>
      </c>
      <c r="IB68" s="22" t="s">
        <v>268</v>
      </c>
      <c r="IC68" s="22" t="s">
        <v>156</v>
      </c>
      <c r="ID68" s="22">
        <v>703</v>
      </c>
      <c r="IE68" s="23" t="s">
        <v>66</v>
      </c>
      <c r="IF68" s="23"/>
      <c r="IG68" s="23"/>
      <c r="IH68" s="23"/>
      <c r="II68" s="23"/>
    </row>
    <row r="69" spans="1:243" s="22" customFormat="1" ht="85.5">
      <c r="A69" s="70">
        <v>8.04</v>
      </c>
      <c r="B69" s="67" t="s">
        <v>269</v>
      </c>
      <c r="C69" s="39" t="s">
        <v>157</v>
      </c>
      <c r="D69" s="74"/>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6"/>
      <c r="IA69" s="22">
        <v>8.04</v>
      </c>
      <c r="IB69" s="22" t="s">
        <v>269</v>
      </c>
      <c r="IC69" s="22" t="s">
        <v>157</v>
      </c>
      <c r="IE69" s="23"/>
      <c r="IF69" s="23"/>
      <c r="IG69" s="23"/>
      <c r="IH69" s="23"/>
      <c r="II69" s="23"/>
    </row>
    <row r="70" spans="1:243" s="22" customFormat="1" ht="28.5">
      <c r="A70" s="66">
        <v>8.05</v>
      </c>
      <c r="B70" s="71" t="s">
        <v>270</v>
      </c>
      <c r="C70" s="39" t="s">
        <v>158</v>
      </c>
      <c r="D70" s="68">
        <v>270</v>
      </c>
      <c r="E70" s="69" t="s">
        <v>66</v>
      </c>
      <c r="F70" s="70">
        <v>127.7</v>
      </c>
      <c r="G70" s="40"/>
      <c r="H70" s="24"/>
      <c r="I70" s="47" t="s">
        <v>38</v>
      </c>
      <c r="J70" s="48">
        <f t="shared" si="0"/>
        <v>1</v>
      </c>
      <c r="K70" s="24" t="s">
        <v>39</v>
      </c>
      <c r="L70" s="24" t="s">
        <v>4</v>
      </c>
      <c r="M70" s="41"/>
      <c r="N70" s="24"/>
      <c r="O70" s="24"/>
      <c r="P70" s="46"/>
      <c r="Q70" s="24"/>
      <c r="R70" s="24"/>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59"/>
      <c r="BA70" s="42">
        <f t="shared" si="1"/>
        <v>34479</v>
      </c>
      <c r="BB70" s="60">
        <f>BA70+SUM(N70:AZ70)</f>
        <v>34479</v>
      </c>
      <c r="BC70" s="56" t="str">
        <f>SpellNumber(L70,BB70)</f>
        <v>INR  Thirty Four Thousand Four Hundred &amp; Seventy Nine  Only</v>
      </c>
      <c r="IA70" s="22">
        <v>8.05</v>
      </c>
      <c r="IB70" s="22" t="s">
        <v>270</v>
      </c>
      <c r="IC70" s="22" t="s">
        <v>158</v>
      </c>
      <c r="ID70" s="22">
        <v>270</v>
      </c>
      <c r="IE70" s="23" t="s">
        <v>66</v>
      </c>
      <c r="IF70" s="23"/>
      <c r="IG70" s="23"/>
      <c r="IH70" s="23"/>
      <c r="II70" s="23"/>
    </row>
    <row r="71" spans="1:243" s="22" customFormat="1" ht="142.5">
      <c r="A71" s="66">
        <v>8.06</v>
      </c>
      <c r="B71" s="71" t="s">
        <v>271</v>
      </c>
      <c r="C71" s="39" t="s">
        <v>159</v>
      </c>
      <c r="D71" s="74"/>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6"/>
      <c r="IA71" s="22">
        <v>8.06</v>
      </c>
      <c r="IB71" s="22" t="s">
        <v>271</v>
      </c>
      <c r="IC71" s="22" t="s">
        <v>159</v>
      </c>
      <c r="IE71" s="23"/>
      <c r="IF71" s="23"/>
      <c r="IG71" s="23"/>
      <c r="IH71" s="23"/>
      <c r="II71" s="23"/>
    </row>
    <row r="72" spans="1:243" s="22" customFormat="1" ht="28.5">
      <c r="A72" s="70">
        <v>8.07</v>
      </c>
      <c r="B72" s="67" t="s">
        <v>272</v>
      </c>
      <c r="C72" s="39" t="s">
        <v>160</v>
      </c>
      <c r="D72" s="68">
        <v>280</v>
      </c>
      <c r="E72" s="69" t="s">
        <v>65</v>
      </c>
      <c r="F72" s="70">
        <v>127.7</v>
      </c>
      <c r="G72" s="40"/>
      <c r="H72" s="24"/>
      <c r="I72" s="47" t="s">
        <v>38</v>
      </c>
      <c r="J72" s="48">
        <f t="shared" si="0"/>
        <v>1</v>
      </c>
      <c r="K72" s="24" t="s">
        <v>39</v>
      </c>
      <c r="L72" s="24" t="s">
        <v>4</v>
      </c>
      <c r="M72" s="41"/>
      <c r="N72" s="24"/>
      <c r="O72" s="24"/>
      <c r="P72" s="46"/>
      <c r="Q72" s="24"/>
      <c r="R72" s="24"/>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59"/>
      <c r="BA72" s="42">
        <f t="shared" si="1"/>
        <v>35756</v>
      </c>
      <c r="BB72" s="60">
        <f>BA72+SUM(N72:AZ72)</f>
        <v>35756</v>
      </c>
      <c r="BC72" s="56" t="str">
        <f>SpellNumber(L72,BB72)</f>
        <v>INR  Thirty Five Thousand Seven Hundred &amp; Fifty Six  Only</v>
      </c>
      <c r="IA72" s="22">
        <v>8.07</v>
      </c>
      <c r="IB72" s="22" t="s">
        <v>272</v>
      </c>
      <c r="IC72" s="22" t="s">
        <v>160</v>
      </c>
      <c r="ID72" s="22">
        <v>280</v>
      </c>
      <c r="IE72" s="23" t="s">
        <v>65</v>
      </c>
      <c r="IF72" s="23"/>
      <c r="IG72" s="23"/>
      <c r="IH72" s="23"/>
      <c r="II72" s="23"/>
    </row>
    <row r="73" spans="1:243" s="22" customFormat="1" ht="15.75">
      <c r="A73" s="66">
        <v>9</v>
      </c>
      <c r="B73" s="67" t="s">
        <v>204</v>
      </c>
      <c r="C73" s="39" t="s">
        <v>161</v>
      </c>
      <c r="D73" s="74"/>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6"/>
      <c r="IA73" s="22">
        <v>9</v>
      </c>
      <c r="IB73" s="22" t="s">
        <v>204</v>
      </c>
      <c r="IC73" s="22" t="s">
        <v>161</v>
      </c>
      <c r="IE73" s="23"/>
      <c r="IF73" s="23"/>
      <c r="IG73" s="23"/>
      <c r="IH73" s="23"/>
      <c r="II73" s="23"/>
    </row>
    <row r="74" spans="1:243" s="22" customFormat="1" ht="75.75" customHeight="1">
      <c r="A74" s="66">
        <v>9.01</v>
      </c>
      <c r="B74" s="67" t="s">
        <v>273</v>
      </c>
      <c r="C74" s="39" t="s">
        <v>162</v>
      </c>
      <c r="D74" s="74"/>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6"/>
      <c r="IA74" s="22">
        <v>9.01</v>
      </c>
      <c r="IB74" s="22" t="s">
        <v>273</v>
      </c>
      <c r="IC74" s="22" t="s">
        <v>162</v>
      </c>
      <c r="IE74" s="23"/>
      <c r="IF74" s="23"/>
      <c r="IG74" s="23"/>
      <c r="IH74" s="23"/>
      <c r="II74" s="23"/>
    </row>
    <row r="75" spans="1:243" s="22" customFormat="1" ht="28.5">
      <c r="A75" s="70">
        <v>9.02</v>
      </c>
      <c r="B75" s="67" t="s">
        <v>274</v>
      </c>
      <c r="C75" s="39" t="s">
        <v>163</v>
      </c>
      <c r="D75" s="68">
        <v>4.5</v>
      </c>
      <c r="E75" s="69" t="s">
        <v>52</v>
      </c>
      <c r="F75" s="70">
        <v>436.95</v>
      </c>
      <c r="G75" s="40"/>
      <c r="H75" s="24"/>
      <c r="I75" s="47" t="s">
        <v>38</v>
      </c>
      <c r="J75" s="48">
        <f t="shared" si="0"/>
        <v>1</v>
      </c>
      <c r="K75" s="24" t="s">
        <v>39</v>
      </c>
      <c r="L75" s="24" t="s">
        <v>4</v>
      </c>
      <c r="M75" s="41"/>
      <c r="N75" s="24"/>
      <c r="O75" s="24"/>
      <c r="P75" s="46"/>
      <c r="Q75" s="24"/>
      <c r="R75" s="24"/>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59"/>
      <c r="BA75" s="42">
        <f t="shared" si="1"/>
        <v>1966</v>
      </c>
      <c r="BB75" s="60">
        <f>BA75+SUM(N75:AZ75)</f>
        <v>1966</v>
      </c>
      <c r="BC75" s="56" t="str">
        <f>SpellNumber(L75,BB75)</f>
        <v>INR  One Thousand Nine Hundred &amp; Sixty Six  Only</v>
      </c>
      <c r="IA75" s="22">
        <v>9.02</v>
      </c>
      <c r="IB75" s="22" t="s">
        <v>274</v>
      </c>
      <c r="IC75" s="22" t="s">
        <v>163</v>
      </c>
      <c r="ID75" s="22">
        <v>4.5</v>
      </c>
      <c r="IE75" s="23" t="s">
        <v>52</v>
      </c>
      <c r="IF75" s="23"/>
      <c r="IG75" s="23"/>
      <c r="IH75" s="23"/>
      <c r="II75" s="23"/>
    </row>
    <row r="76" spans="1:243" s="22" customFormat="1" ht="185.25">
      <c r="A76" s="66">
        <v>9.03</v>
      </c>
      <c r="B76" s="71" t="s">
        <v>275</v>
      </c>
      <c r="C76" s="39" t="s">
        <v>164</v>
      </c>
      <c r="D76" s="68">
        <v>4.5</v>
      </c>
      <c r="E76" s="69" t="s">
        <v>52</v>
      </c>
      <c r="F76" s="70">
        <v>812.71</v>
      </c>
      <c r="G76" s="40"/>
      <c r="H76" s="24"/>
      <c r="I76" s="47" t="s">
        <v>38</v>
      </c>
      <c r="J76" s="48">
        <f t="shared" si="0"/>
        <v>1</v>
      </c>
      <c r="K76" s="24" t="s">
        <v>39</v>
      </c>
      <c r="L76" s="24" t="s">
        <v>4</v>
      </c>
      <c r="M76" s="41"/>
      <c r="N76" s="24"/>
      <c r="O76" s="24"/>
      <c r="P76" s="46"/>
      <c r="Q76" s="24"/>
      <c r="R76" s="24"/>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59"/>
      <c r="BA76" s="42">
        <f t="shared" si="1"/>
        <v>3657</v>
      </c>
      <c r="BB76" s="60">
        <f>BA76+SUM(N76:AZ76)</f>
        <v>3657</v>
      </c>
      <c r="BC76" s="56" t="str">
        <f>SpellNumber(L76,BB76)</f>
        <v>INR  Three Thousand Six Hundred &amp; Fifty Seven  Only</v>
      </c>
      <c r="IA76" s="22">
        <v>9.03</v>
      </c>
      <c r="IB76" s="22" t="s">
        <v>275</v>
      </c>
      <c r="IC76" s="22" t="s">
        <v>164</v>
      </c>
      <c r="ID76" s="22">
        <v>4.5</v>
      </c>
      <c r="IE76" s="23" t="s">
        <v>52</v>
      </c>
      <c r="IF76" s="23"/>
      <c r="IG76" s="23"/>
      <c r="IH76" s="23"/>
      <c r="II76" s="23"/>
    </row>
    <row r="77" spans="1:243" s="22" customFormat="1" ht="171">
      <c r="A77" s="66">
        <v>9.04</v>
      </c>
      <c r="B77" s="71" t="s">
        <v>276</v>
      </c>
      <c r="C77" s="39" t="s">
        <v>165</v>
      </c>
      <c r="D77" s="74"/>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6"/>
      <c r="IA77" s="22">
        <v>9.04</v>
      </c>
      <c r="IB77" s="22" t="s">
        <v>276</v>
      </c>
      <c r="IC77" s="22" t="s">
        <v>165</v>
      </c>
      <c r="IE77" s="23"/>
      <c r="IF77" s="23"/>
      <c r="IG77" s="23"/>
      <c r="IH77" s="23"/>
      <c r="II77" s="23"/>
    </row>
    <row r="78" spans="1:243" s="22" customFormat="1" ht="28.5">
      <c r="A78" s="70">
        <v>9.05</v>
      </c>
      <c r="B78" s="67" t="s">
        <v>277</v>
      </c>
      <c r="C78" s="39" t="s">
        <v>166</v>
      </c>
      <c r="D78" s="68">
        <v>17.5</v>
      </c>
      <c r="E78" s="69" t="s">
        <v>52</v>
      </c>
      <c r="F78" s="70">
        <v>1090</v>
      </c>
      <c r="G78" s="40"/>
      <c r="H78" s="24"/>
      <c r="I78" s="47" t="s">
        <v>38</v>
      </c>
      <c r="J78" s="48">
        <f t="shared" si="0"/>
        <v>1</v>
      </c>
      <c r="K78" s="24" t="s">
        <v>39</v>
      </c>
      <c r="L78" s="24" t="s">
        <v>4</v>
      </c>
      <c r="M78" s="41"/>
      <c r="N78" s="24"/>
      <c r="O78" s="24"/>
      <c r="P78" s="46"/>
      <c r="Q78" s="24"/>
      <c r="R78" s="24"/>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59"/>
      <c r="BA78" s="42">
        <f t="shared" si="1"/>
        <v>19075</v>
      </c>
      <c r="BB78" s="60">
        <f>BA78+SUM(N78:AZ78)</f>
        <v>19075</v>
      </c>
      <c r="BC78" s="56" t="str">
        <f>SpellNumber(L78,BB78)</f>
        <v>INR  Nineteen Thousand  &amp;Seventy Five  Only</v>
      </c>
      <c r="IA78" s="22">
        <v>9.05</v>
      </c>
      <c r="IB78" s="22" t="s">
        <v>277</v>
      </c>
      <c r="IC78" s="22" t="s">
        <v>166</v>
      </c>
      <c r="ID78" s="22">
        <v>17.5</v>
      </c>
      <c r="IE78" s="23" t="s">
        <v>52</v>
      </c>
      <c r="IF78" s="23"/>
      <c r="IG78" s="23"/>
      <c r="IH78" s="23"/>
      <c r="II78" s="23"/>
    </row>
    <row r="79" spans="1:243" s="22" customFormat="1" ht="185.25">
      <c r="A79" s="66">
        <v>9.06</v>
      </c>
      <c r="B79" s="67" t="s">
        <v>278</v>
      </c>
      <c r="C79" s="39" t="s">
        <v>167</v>
      </c>
      <c r="D79" s="74"/>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6"/>
      <c r="IA79" s="22">
        <v>9.06</v>
      </c>
      <c r="IB79" s="22" t="s">
        <v>278</v>
      </c>
      <c r="IC79" s="22" t="s">
        <v>167</v>
      </c>
      <c r="IE79" s="23"/>
      <c r="IF79" s="23"/>
      <c r="IG79" s="23"/>
      <c r="IH79" s="23"/>
      <c r="II79" s="23"/>
    </row>
    <row r="80" spans="1:243" s="22" customFormat="1" ht="28.5">
      <c r="A80" s="66">
        <v>9.07</v>
      </c>
      <c r="B80" s="67" t="s">
        <v>279</v>
      </c>
      <c r="C80" s="39" t="s">
        <v>168</v>
      </c>
      <c r="D80" s="68">
        <v>4.45</v>
      </c>
      <c r="E80" s="69" t="s">
        <v>52</v>
      </c>
      <c r="F80" s="70">
        <v>1122.66</v>
      </c>
      <c r="G80" s="40"/>
      <c r="H80" s="24"/>
      <c r="I80" s="47" t="s">
        <v>38</v>
      </c>
      <c r="J80" s="48">
        <f t="shared" si="0"/>
        <v>1</v>
      </c>
      <c r="K80" s="24" t="s">
        <v>39</v>
      </c>
      <c r="L80" s="24" t="s">
        <v>4</v>
      </c>
      <c r="M80" s="41"/>
      <c r="N80" s="24"/>
      <c r="O80" s="24"/>
      <c r="P80" s="46"/>
      <c r="Q80" s="24"/>
      <c r="R80" s="24"/>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59"/>
      <c r="BA80" s="42">
        <f t="shared" si="1"/>
        <v>4996</v>
      </c>
      <c r="BB80" s="60">
        <f aca="true" t="shared" si="2" ref="BB80:BB129">BA80+SUM(N80:AZ80)</f>
        <v>4996</v>
      </c>
      <c r="BC80" s="56" t="str">
        <f aca="true" t="shared" si="3" ref="BC80:BC129">SpellNumber(L80,BB80)</f>
        <v>INR  Four Thousand Nine Hundred &amp; Ninety Six  Only</v>
      </c>
      <c r="IA80" s="22">
        <v>9.07</v>
      </c>
      <c r="IB80" s="22" t="s">
        <v>279</v>
      </c>
      <c r="IC80" s="22" t="s">
        <v>168</v>
      </c>
      <c r="ID80" s="22">
        <v>4.45</v>
      </c>
      <c r="IE80" s="23" t="s">
        <v>52</v>
      </c>
      <c r="IF80" s="23"/>
      <c r="IG80" s="23"/>
      <c r="IH80" s="23"/>
      <c r="II80" s="23"/>
    </row>
    <row r="81" spans="1:243" s="22" customFormat="1" ht="15.75">
      <c r="A81" s="70">
        <v>10</v>
      </c>
      <c r="B81" s="67" t="s">
        <v>72</v>
      </c>
      <c r="C81" s="39" t="s">
        <v>169</v>
      </c>
      <c r="D81" s="74"/>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6"/>
      <c r="IA81" s="22">
        <v>10</v>
      </c>
      <c r="IB81" s="22" t="s">
        <v>72</v>
      </c>
      <c r="IC81" s="22" t="s">
        <v>169</v>
      </c>
      <c r="IE81" s="23"/>
      <c r="IF81" s="23"/>
      <c r="IG81" s="23"/>
      <c r="IH81" s="23"/>
      <c r="II81" s="23"/>
    </row>
    <row r="82" spans="1:243" s="22" customFormat="1" ht="60" customHeight="1">
      <c r="A82" s="66">
        <v>10.01</v>
      </c>
      <c r="B82" s="71" t="s">
        <v>280</v>
      </c>
      <c r="C82" s="39" t="s">
        <v>170</v>
      </c>
      <c r="D82" s="68">
        <v>1</v>
      </c>
      <c r="E82" s="69" t="s">
        <v>65</v>
      </c>
      <c r="F82" s="70">
        <v>213.98</v>
      </c>
      <c r="G82" s="40"/>
      <c r="H82" s="24"/>
      <c r="I82" s="47" t="s">
        <v>38</v>
      </c>
      <c r="J82" s="48">
        <f t="shared" si="0"/>
        <v>1</v>
      </c>
      <c r="K82" s="24" t="s">
        <v>39</v>
      </c>
      <c r="L82" s="24" t="s">
        <v>4</v>
      </c>
      <c r="M82" s="41"/>
      <c r="N82" s="24"/>
      <c r="O82" s="24"/>
      <c r="P82" s="46"/>
      <c r="Q82" s="24"/>
      <c r="R82" s="24"/>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59"/>
      <c r="BA82" s="42">
        <f t="shared" si="1"/>
        <v>214</v>
      </c>
      <c r="BB82" s="60">
        <f t="shared" si="2"/>
        <v>214</v>
      </c>
      <c r="BC82" s="56" t="str">
        <f t="shared" si="3"/>
        <v>INR  Two Hundred &amp; Fourteen  Only</v>
      </c>
      <c r="IA82" s="22">
        <v>10.01</v>
      </c>
      <c r="IB82" s="22" t="s">
        <v>280</v>
      </c>
      <c r="IC82" s="22" t="s">
        <v>170</v>
      </c>
      <c r="ID82" s="22">
        <v>1</v>
      </c>
      <c r="IE82" s="23" t="s">
        <v>65</v>
      </c>
      <c r="IF82" s="23"/>
      <c r="IG82" s="23"/>
      <c r="IH82" s="23"/>
      <c r="II82" s="23"/>
    </row>
    <row r="83" spans="1:243" s="22" customFormat="1" ht="90" customHeight="1">
      <c r="A83" s="66">
        <v>10.02</v>
      </c>
      <c r="B83" s="71" t="s">
        <v>281</v>
      </c>
      <c r="C83" s="39" t="s">
        <v>171</v>
      </c>
      <c r="D83" s="74"/>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6"/>
      <c r="IA83" s="22">
        <v>10.02</v>
      </c>
      <c r="IB83" s="22" t="s">
        <v>281</v>
      </c>
      <c r="IC83" s="22" t="s">
        <v>171</v>
      </c>
      <c r="IE83" s="23"/>
      <c r="IF83" s="23"/>
      <c r="IG83" s="23"/>
      <c r="IH83" s="23"/>
      <c r="II83" s="23"/>
    </row>
    <row r="84" spans="1:243" s="22" customFormat="1" ht="21.75" customHeight="1">
      <c r="A84" s="70">
        <v>10.03</v>
      </c>
      <c r="B84" s="67" t="s">
        <v>282</v>
      </c>
      <c r="C84" s="39" t="s">
        <v>172</v>
      </c>
      <c r="D84" s="68">
        <v>0.75</v>
      </c>
      <c r="E84" s="69" t="s">
        <v>73</v>
      </c>
      <c r="F84" s="70">
        <v>267.47</v>
      </c>
      <c r="G84" s="40"/>
      <c r="H84" s="24"/>
      <c r="I84" s="47" t="s">
        <v>38</v>
      </c>
      <c r="J84" s="48">
        <f t="shared" si="0"/>
        <v>1</v>
      </c>
      <c r="K84" s="24" t="s">
        <v>39</v>
      </c>
      <c r="L84" s="24" t="s">
        <v>4</v>
      </c>
      <c r="M84" s="41"/>
      <c r="N84" s="24"/>
      <c r="O84" s="24"/>
      <c r="P84" s="46"/>
      <c r="Q84" s="24"/>
      <c r="R84" s="24"/>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59"/>
      <c r="BA84" s="42">
        <f t="shared" si="1"/>
        <v>201</v>
      </c>
      <c r="BB84" s="60">
        <f t="shared" si="2"/>
        <v>201</v>
      </c>
      <c r="BC84" s="56" t="str">
        <f t="shared" si="3"/>
        <v>INR  Two Hundred &amp; One  Only</v>
      </c>
      <c r="IA84" s="22">
        <v>10.03</v>
      </c>
      <c r="IB84" s="22" t="s">
        <v>282</v>
      </c>
      <c r="IC84" s="22" t="s">
        <v>172</v>
      </c>
      <c r="ID84" s="22">
        <v>0.75</v>
      </c>
      <c r="IE84" s="23" t="s">
        <v>73</v>
      </c>
      <c r="IF84" s="23"/>
      <c r="IG84" s="23"/>
      <c r="IH84" s="23"/>
      <c r="II84" s="23"/>
    </row>
    <row r="85" spans="1:243" s="22" customFormat="1" ht="19.5" customHeight="1">
      <c r="A85" s="66">
        <v>11</v>
      </c>
      <c r="B85" s="67" t="s">
        <v>53</v>
      </c>
      <c r="C85" s="39" t="s">
        <v>173</v>
      </c>
      <c r="D85" s="74"/>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6"/>
      <c r="IA85" s="22">
        <v>11</v>
      </c>
      <c r="IB85" s="22" t="s">
        <v>53</v>
      </c>
      <c r="IC85" s="22" t="s">
        <v>173</v>
      </c>
      <c r="IE85" s="23"/>
      <c r="IF85" s="23"/>
      <c r="IG85" s="23"/>
      <c r="IH85" s="23"/>
      <c r="II85" s="23"/>
    </row>
    <row r="86" spans="1:243" s="22" customFormat="1" ht="15.75">
      <c r="A86" s="66">
        <v>11.01</v>
      </c>
      <c r="B86" s="67" t="s">
        <v>283</v>
      </c>
      <c r="C86" s="39" t="s">
        <v>174</v>
      </c>
      <c r="D86" s="74"/>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6"/>
      <c r="IA86" s="22">
        <v>11.01</v>
      </c>
      <c r="IB86" s="22" t="s">
        <v>283</v>
      </c>
      <c r="IC86" s="22" t="s">
        <v>174</v>
      </c>
      <c r="IE86" s="23"/>
      <c r="IF86" s="23"/>
      <c r="IG86" s="23"/>
      <c r="IH86" s="23"/>
      <c r="II86" s="23"/>
    </row>
    <row r="87" spans="1:243" s="22" customFormat="1" ht="28.5">
      <c r="A87" s="70">
        <v>11.02</v>
      </c>
      <c r="B87" s="67" t="s">
        <v>206</v>
      </c>
      <c r="C87" s="39" t="s">
        <v>175</v>
      </c>
      <c r="D87" s="68">
        <v>30</v>
      </c>
      <c r="E87" s="69" t="s">
        <v>52</v>
      </c>
      <c r="F87" s="70">
        <v>231.08</v>
      </c>
      <c r="G87" s="40"/>
      <c r="H87" s="24"/>
      <c r="I87" s="47" t="s">
        <v>38</v>
      </c>
      <c r="J87" s="48">
        <f t="shared" si="0"/>
        <v>1</v>
      </c>
      <c r="K87" s="24" t="s">
        <v>39</v>
      </c>
      <c r="L87" s="24" t="s">
        <v>4</v>
      </c>
      <c r="M87" s="41"/>
      <c r="N87" s="24"/>
      <c r="O87" s="24"/>
      <c r="P87" s="46"/>
      <c r="Q87" s="24"/>
      <c r="R87" s="24"/>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59"/>
      <c r="BA87" s="42">
        <f t="shared" si="1"/>
        <v>6932</v>
      </c>
      <c r="BB87" s="60">
        <f t="shared" si="2"/>
        <v>6932</v>
      </c>
      <c r="BC87" s="56" t="str">
        <f t="shared" si="3"/>
        <v>INR  Six Thousand Nine Hundred &amp; Thirty Two  Only</v>
      </c>
      <c r="IA87" s="22">
        <v>11.02</v>
      </c>
      <c r="IB87" s="22" t="s">
        <v>206</v>
      </c>
      <c r="IC87" s="22" t="s">
        <v>175</v>
      </c>
      <c r="ID87" s="22">
        <v>30</v>
      </c>
      <c r="IE87" s="23" t="s">
        <v>52</v>
      </c>
      <c r="IF87" s="23"/>
      <c r="IG87" s="23"/>
      <c r="IH87" s="23"/>
      <c r="II87" s="23"/>
    </row>
    <row r="88" spans="1:243" s="22" customFormat="1" ht="28.5">
      <c r="A88" s="66">
        <v>11.03</v>
      </c>
      <c r="B88" s="71" t="s">
        <v>205</v>
      </c>
      <c r="C88" s="39" t="s">
        <v>176</v>
      </c>
      <c r="D88" s="74"/>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6"/>
      <c r="IA88" s="22">
        <v>11.03</v>
      </c>
      <c r="IB88" s="22" t="s">
        <v>205</v>
      </c>
      <c r="IC88" s="22" t="s">
        <v>176</v>
      </c>
      <c r="IE88" s="23"/>
      <c r="IF88" s="23"/>
      <c r="IG88" s="23"/>
      <c r="IH88" s="23"/>
      <c r="II88" s="23"/>
    </row>
    <row r="89" spans="1:243" s="22" customFormat="1" ht="28.5">
      <c r="A89" s="66">
        <v>11.04</v>
      </c>
      <c r="B89" s="71" t="s">
        <v>206</v>
      </c>
      <c r="C89" s="39" t="s">
        <v>177</v>
      </c>
      <c r="D89" s="68">
        <v>80</v>
      </c>
      <c r="E89" s="69" t="s">
        <v>52</v>
      </c>
      <c r="F89" s="70">
        <v>266.46</v>
      </c>
      <c r="G89" s="40"/>
      <c r="H89" s="24"/>
      <c r="I89" s="47" t="s">
        <v>38</v>
      </c>
      <c r="J89" s="48">
        <f t="shared" si="0"/>
        <v>1</v>
      </c>
      <c r="K89" s="24" t="s">
        <v>39</v>
      </c>
      <c r="L89" s="24" t="s">
        <v>4</v>
      </c>
      <c r="M89" s="41"/>
      <c r="N89" s="24"/>
      <c r="O89" s="24"/>
      <c r="P89" s="46"/>
      <c r="Q89" s="24"/>
      <c r="R89" s="24"/>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59"/>
      <c r="BA89" s="42">
        <f t="shared" si="1"/>
        <v>21317</v>
      </c>
      <c r="BB89" s="60">
        <f t="shared" si="2"/>
        <v>21317</v>
      </c>
      <c r="BC89" s="56" t="str">
        <f t="shared" si="3"/>
        <v>INR  Twenty One Thousand Three Hundred &amp; Seventeen  Only</v>
      </c>
      <c r="IA89" s="22">
        <v>11.04</v>
      </c>
      <c r="IB89" s="22" t="s">
        <v>206</v>
      </c>
      <c r="IC89" s="22" t="s">
        <v>177</v>
      </c>
      <c r="ID89" s="22">
        <v>80</v>
      </c>
      <c r="IE89" s="23" t="s">
        <v>52</v>
      </c>
      <c r="IF89" s="23"/>
      <c r="IG89" s="23"/>
      <c r="IH89" s="23"/>
      <c r="II89" s="23"/>
    </row>
    <row r="90" spans="1:243" s="22" customFormat="1" ht="15.75" customHeight="1">
      <c r="A90" s="70">
        <v>11.05</v>
      </c>
      <c r="B90" s="67" t="s">
        <v>207</v>
      </c>
      <c r="C90" s="39" t="s">
        <v>178</v>
      </c>
      <c r="D90" s="74"/>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6"/>
      <c r="IA90" s="22">
        <v>11.05</v>
      </c>
      <c r="IB90" s="22" t="s">
        <v>207</v>
      </c>
      <c r="IC90" s="22" t="s">
        <v>178</v>
      </c>
      <c r="IE90" s="23"/>
      <c r="IF90" s="23"/>
      <c r="IG90" s="23"/>
      <c r="IH90" s="23"/>
      <c r="II90" s="23"/>
    </row>
    <row r="91" spans="1:243" s="22" customFormat="1" ht="28.5">
      <c r="A91" s="66">
        <v>11.06</v>
      </c>
      <c r="B91" s="67" t="s">
        <v>208</v>
      </c>
      <c r="C91" s="39" t="s">
        <v>179</v>
      </c>
      <c r="D91" s="68">
        <v>14</v>
      </c>
      <c r="E91" s="69" t="s">
        <v>52</v>
      </c>
      <c r="F91" s="70">
        <v>323.8</v>
      </c>
      <c r="G91" s="40"/>
      <c r="H91" s="24"/>
      <c r="I91" s="47" t="s">
        <v>38</v>
      </c>
      <c r="J91" s="48">
        <f t="shared" si="0"/>
        <v>1</v>
      </c>
      <c r="K91" s="24" t="s">
        <v>39</v>
      </c>
      <c r="L91" s="24" t="s">
        <v>4</v>
      </c>
      <c r="M91" s="41"/>
      <c r="N91" s="24"/>
      <c r="O91" s="24"/>
      <c r="P91" s="46"/>
      <c r="Q91" s="24"/>
      <c r="R91" s="24"/>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59"/>
      <c r="BA91" s="42">
        <f t="shared" si="1"/>
        <v>4533</v>
      </c>
      <c r="BB91" s="60">
        <f t="shared" si="2"/>
        <v>4533</v>
      </c>
      <c r="BC91" s="56" t="str">
        <f t="shared" si="3"/>
        <v>INR  Four Thousand Five Hundred &amp; Thirty Three  Only</v>
      </c>
      <c r="IA91" s="22">
        <v>11.06</v>
      </c>
      <c r="IB91" s="22" t="s">
        <v>208</v>
      </c>
      <c r="IC91" s="22" t="s">
        <v>179</v>
      </c>
      <c r="ID91" s="22">
        <v>14</v>
      </c>
      <c r="IE91" s="23" t="s">
        <v>52</v>
      </c>
      <c r="IF91" s="23"/>
      <c r="IG91" s="23"/>
      <c r="IH91" s="23"/>
      <c r="II91" s="23"/>
    </row>
    <row r="92" spans="1:243" s="22" customFormat="1" ht="15.75">
      <c r="A92" s="66">
        <v>11.07</v>
      </c>
      <c r="B92" s="67" t="s">
        <v>77</v>
      </c>
      <c r="C92" s="39" t="s">
        <v>180</v>
      </c>
      <c r="D92" s="74"/>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6"/>
      <c r="IA92" s="22">
        <v>11.07</v>
      </c>
      <c r="IB92" s="22" t="s">
        <v>77</v>
      </c>
      <c r="IC92" s="22" t="s">
        <v>180</v>
      </c>
      <c r="IE92" s="23"/>
      <c r="IF92" s="23"/>
      <c r="IG92" s="23"/>
      <c r="IH92" s="23"/>
      <c r="II92" s="23"/>
    </row>
    <row r="93" spans="1:243" s="22" customFormat="1" ht="28.5">
      <c r="A93" s="70">
        <v>11.08</v>
      </c>
      <c r="B93" s="67" t="s">
        <v>78</v>
      </c>
      <c r="C93" s="39" t="s">
        <v>181</v>
      </c>
      <c r="D93" s="68">
        <v>9.8</v>
      </c>
      <c r="E93" s="69" t="s">
        <v>52</v>
      </c>
      <c r="F93" s="70">
        <v>199.34</v>
      </c>
      <c r="G93" s="40"/>
      <c r="H93" s="24"/>
      <c r="I93" s="47" t="s">
        <v>38</v>
      </c>
      <c r="J93" s="48">
        <f t="shared" si="0"/>
        <v>1</v>
      </c>
      <c r="K93" s="24" t="s">
        <v>39</v>
      </c>
      <c r="L93" s="24" t="s">
        <v>4</v>
      </c>
      <c r="M93" s="41"/>
      <c r="N93" s="24"/>
      <c r="O93" s="24"/>
      <c r="P93" s="46"/>
      <c r="Q93" s="24"/>
      <c r="R93" s="24"/>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59"/>
      <c r="BA93" s="42">
        <f t="shared" si="1"/>
        <v>1954</v>
      </c>
      <c r="BB93" s="60">
        <f t="shared" si="2"/>
        <v>1954</v>
      </c>
      <c r="BC93" s="56" t="str">
        <f t="shared" si="3"/>
        <v>INR  One Thousand Nine Hundred &amp; Fifty Four  Only</v>
      </c>
      <c r="IA93" s="22">
        <v>11.08</v>
      </c>
      <c r="IB93" s="22" t="s">
        <v>78</v>
      </c>
      <c r="IC93" s="22" t="s">
        <v>181</v>
      </c>
      <c r="ID93" s="22">
        <v>9.8</v>
      </c>
      <c r="IE93" s="23" t="s">
        <v>52</v>
      </c>
      <c r="IF93" s="23"/>
      <c r="IG93" s="23"/>
      <c r="IH93" s="23"/>
      <c r="II93" s="23"/>
    </row>
    <row r="94" spans="1:243" s="22" customFormat="1" ht="85.5">
      <c r="A94" s="66">
        <v>11.09</v>
      </c>
      <c r="B94" s="71" t="s">
        <v>87</v>
      </c>
      <c r="C94" s="39" t="s">
        <v>182</v>
      </c>
      <c r="D94" s="74"/>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6"/>
      <c r="IA94" s="22">
        <v>11.09</v>
      </c>
      <c r="IB94" s="22" t="s">
        <v>87</v>
      </c>
      <c r="IC94" s="22" t="s">
        <v>182</v>
      </c>
      <c r="IE94" s="23"/>
      <c r="IF94" s="23"/>
      <c r="IG94" s="23"/>
      <c r="IH94" s="23"/>
      <c r="II94" s="23"/>
    </row>
    <row r="95" spans="1:243" s="22" customFormat="1" ht="20.25" customHeight="1">
      <c r="A95" s="66">
        <v>11.1</v>
      </c>
      <c r="B95" s="71" t="s">
        <v>80</v>
      </c>
      <c r="C95" s="39" t="s">
        <v>183</v>
      </c>
      <c r="D95" s="68">
        <v>7.92</v>
      </c>
      <c r="E95" s="69" t="s">
        <v>52</v>
      </c>
      <c r="F95" s="70">
        <v>76.41</v>
      </c>
      <c r="G95" s="40"/>
      <c r="H95" s="24"/>
      <c r="I95" s="47" t="s">
        <v>38</v>
      </c>
      <c r="J95" s="48">
        <f t="shared" si="0"/>
        <v>1</v>
      </c>
      <c r="K95" s="24" t="s">
        <v>39</v>
      </c>
      <c r="L95" s="24" t="s">
        <v>4</v>
      </c>
      <c r="M95" s="41"/>
      <c r="N95" s="24"/>
      <c r="O95" s="24"/>
      <c r="P95" s="46"/>
      <c r="Q95" s="24"/>
      <c r="R95" s="24"/>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59"/>
      <c r="BA95" s="42">
        <f t="shared" si="1"/>
        <v>605</v>
      </c>
      <c r="BB95" s="60">
        <f t="shared" si="2"/>
        <v>605</v>
      </c>
      <c r="BC95" s="56" t="str">
        <f t="shared" si="3"/>
        <v>INR  Six Hundred &amp; Five  Only</v>
      </c>
      <c r="IA95" s="22">
        <v>11.1</v>
      </c>
      <c r="IB95" s="72" t="s">
        <v>80</v>
      </c>
      <c r="IC95" s="22" t="s">
        <v>183</v>
      </c>
      <c r="ID95" s="22">
        <v>7.92</v>
      </c>
      <c r="IE95" s="23" t="s">
        <v>52</v>
      </c>
      <c r="IF95" s="23"/>
      <c r="IG95" s="23"/>
      <c r="IH95" s="23"/>
      <c r="II95" s="23"/>
    </row>
    <row r="96" spans="1:237" ht="42.75">
      <c r="A96" s="70">
        <v>11.11</v>
      </c>
      <c r="B96" s="67" t="s">
        <v>284</v>
      </c>
      <c r="C96" s="39" t="s">
        <v>323</v>
      </c>
      <c r="D96" s="74"/>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6"/>
      <c r="IA96" s="1">
        <v>11.11</v>
      </c>
      <c r="IB96" s="1" t="s">
        <v>284</v>
      </c>
      <c r="IC96" s="1" t="s">
        <v>323</v>
      </c>
    </row>
    <row r="97" spans="1:239" ht="57">
      <c r="A97" s="66">
        <v>11.12</v>
      </c>
      <c r="B97" s="67" t="s">
        <v>285</v>
      </c>
      <c r="C97" s="39" t="s">
        <v>324</v>
      </c>
      <c r="D97" s="68">
        <v>120</v>
      </c>
      <c r="E97" s="69" t="s">
        <v>52</v>
      </c>
      <c r="F97" s="70">
        <v>141.29</v>
      </c>
      <c r="G97" s="40"/>
      <c r="H97" s="24"/>
      <c r="I97" s="47" t="s">
        <v>38</v>
      </c>
      <c r="J97" s="48">
        <f t="shared" si="0"/>
        <v>1</v>
      </c>
      <c r="K97" s="24" t="s">
        <v>39</v>
      </c>
      <c r="L97" s="24" t="s">
        <v>4</v>
      </c>
      <c r="M97" s="41"/>
      <c r="N97" s="24"/>
      <c r="O97" s="24"/>
      <c r="P97" s="46"/>
      <c r="Q97" s="24"/>
      <c r="R97" s="24"/>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59"/>
      <c r="BA97" s="42">
        <f t="shared" si="1"/>
        <v>16955</v>
      </c>
      <c r="BB97" s="60">
        <f t="shared" si="2"/>
        <v>16955</v>
      </c>
      <c r="BC97" s="56" t="str">
        <f t="shared" si="3"/>
        <v>INR  Sixteen Thousand Nine Hundred &amp; Fifty Five  Only</v>
      </c>
      <c r="IA97" s="1">
        <v>11.12</v>
      </c>
      <c r="IB97" s="1" t="s">
        <v>285</v>
      </c>
      <c r="IC97" s="1" t="s">
        <v>324</v>
      </c>
      <c r="ID97" s="1">
        <v>120</v>
      </c>
      <c r="IE97" s="3" t="s">
        <v>52</v>
      </c>
    </row>
    <row r="98" spans="1:237" ht="42.75">
      <c r="A98" s="66">
        <v>11.13</v>
      </c>
      <c r="B98" s="67" t="s">
        <v>79</v>
      </c>
      <c r="C98" s="39" t="s">
        <v>325</v>
      </c>
      <c r="D98" s="74"/>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6"/>
      <c r="IA98" s="1">
        <v>11.13</v>
      </c>
      <c r="IB98" s="1" t="s">
        <v>79</v>
      </c>
      <c r="IC98" s="1" t="s">
        <v>325</v>
      </c>
    </row>
    <row r="99" spans="1:239" ht="28.5">
      <c r="A99" s="70">
        <v>11.14</v>
      </c>
      <c r="B99" s="67" t="s">
        <v>80</v>
      </c>
      <c r="C99" s="39" t="s">
        <v>326</v>
      </c>
      <c r="D99" s="68">
        <v>55</v>
      </c>
      <c r="E99" s="69" t="s">
        <v>52</v>
      </c>
      <c r="F99" s="70">
        <v>106.57</v>
      </c>
      <c r="G99" s="40"/>
      <c r="H99" s="24"/>
      <c r="I99" s="47" t="s">
        <v>38</v>
      </c>
      <c r="J99" s="48">
        <f t="shared" si="0"/>
        <v>1</v>
      </c>
      <c r="K99" s="24" t="s">
        <v>39</v>
      </c>
      <c r="L99" s="24" t="s">
        <v>4</v>
      </c>
      <c r="M99" s="41"/>
      <c r="N99" s="24"/>
      <c r="O99" s="24"/>
      <c r="P99" s="46"/>
      <c r="Q99" s="24"/>
      <c r="R99" s="24"/>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59"/>
      <c r="BA99" s="42">
        <f t="shared" si="1"/>
        <v>5861</v>
      </c>
      <c r="BB99" s="60">
        <f t="shared" si="2"/>
        <v>5861</v>
      </c>
      <c r="BC99" s="56" t="str">
        <f t="shared" si="3"/>
        <v>INR  Five Thousand Eight Hundred &amp; Sixty One  Only</v>
      </c>
      <c r="IA99" s="1">
        <v>11.14</v>
      </c>
      <c r="IB99" s="1" t="s">
        <v>80</v>
      </c>
      <c r="IC99" s="1" t="s">
        <v>326</v>
      </c>
      <c r="ID99" s="1">
        <v>55</v>
      </c>
      <c r="IE99" s="3" t="s">
        <v>52</v>
      </c>
    </row>
    <row r="100" spans="1:237" ht="57">
      <c r="A100" s="66">
        <v>11.15</v>
      </c>
      <c r="B100" s="67" t="s">
        <v>88</v>
      </c>
      <c r="C100" s="39" t="s">
        <v>327</v>
      </c>
      <c r="D100" s="74"/>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6"/>
      <c r="IA100" s="1">
        <v>11.15</v>
      </c>
      <c r="IB100" s="1" t="s">
        <v>88</v>
      </c>
      <c r="IC100" s="1" t="s">
        <v>327</v>
      </c>
    </row>
    <row r="101" spans="1:239" ht="51" customHeight="1">
      <c r="A101" s="66">
        <v>11.16</v>
      </c>
      <c r="B101" s="67" t="s">
        <v>89</v>
      </c>
      <c r="C101" s="39" t="s">
        <v>328</v>
      </c>
      <c r="D101" s="68">
        <v>2.35</v>
      </c>
      <c r="E101" s="69" t="s">
        <v>52</v>
      </c>
      <c r="F101" s="70">
        <v>155.32</v>
      </c>
      <c r="G101" s="40"/>
      <c r="H101" s="24"/>
      <c r="I101" s="47" t="s">
        <v>38</v>
      </c>
      <c r="J101" s="48">
        <f t="shared" si="0"/>
        <v>1</v>
      </c>
      <c r="K101" s="24" t="s">
        <v>39</v>
      </c>
      <c r="L101" s="24" t="s">
        <v>4</v>
      </c>
      <c r="M101" s="41"/>
      <c r="N101" s="24"/>
      <c r="O101" s="24"/>
      <c r="P101" s="46"/>
      <c r="Q101" s="24"/>
      <c r="R101" s="24"/>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59"/>
      <c r="BA101" s="42">
        <f t="shared" si="1"/>
        <v>365</v>
      </c>
      <c r="BB101" s="60">
        <f t="shared" si="2"/>
        <v>365</v>
      </c>
      <c r="BC101" s="56" t="str">
        <f t="shared" si="3"/>
        <v>INR  Three Hundred &amp; Sixty Five  Only</v>
      </c>
      <c r="IA101" s="1">
        <v>11.16</v>
      </c>
      <c r="IB101" s="1" t="s">
        <v>89</v>
      </c>
      <c r="IC101" s="1" t="s">
        <v>328</v>
      </c>
      <c r="ID101" s="1">
        <v>2.35</v>
      </c>
      <c r="IE101" s="3" t="s">
        <v>52</v>
      </c>
    </row>
    <row r="102" spans="1:239" ht="85.5">
      <c r="A102" s="66">
        <v>11.17</v>
      </c>
      <c r="B102" s="67" t="s">
        <v>90</v>
      </c>
      <c r="C102" s="39" t="s">
        <v>329</v>
      </c>
      <c r="D102" s="68">
        <v>7.92</v>
      </c>
      <c r="E102" s="69" t="s">
        <v>52</v>
      </c>
      <c r="F102" s="70">
        <v>100.96</v>
      </c>
      <c r="G102" s="40"/>
      <c r="H102" s="24"/>
      <c r="I102" s="47" t="s">
        <v>38</v>
      </c>
      <c r="J102" s="48">
        <f t="shared" si="0"/>
        <v>1</v>
      </c>
      <c r="K102" s="24" t="s">
        <v>39</v>
      </c>
      <c r="L102" s="24" t="s">
        <v>4</v>
      </c>
      <c r="M102" s="41"/>
      <c r="N102" s="24"/>
      <c r="O102" s="24"/>
      <c r="P102" s="46"/>
      <c r="Q102" s="24"/>
      <c r="R102" s="24"/>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59"/>
      <c r="BA102" s="42">
        <f t="shared" si="1"/>
        <v>800</v>
      </c>
      <c r="BB102" s="60">
        <f t="shared" si="2"/>
        <v>800</v>
      </c>
      <c r="BC102" s="56" t="str">
        <f t="shared" si="3"/>
        <v>INR  Eight Hundred    Only</v>
      </c>
      <c r="IA102" s="1">
        <v>11.17</v>
      </c>
      <c r="IB102" s="1" t="s">
        <v>90</v>
      </c>
      <c r="IC102" s="1" t="s">
        <v>329</v>
      </c>
      <c r="ID102" s="1">
        <v>7.92</v>
      </c>
      <c r="IE102" s="3" t="s">
        <v>52</v>
      </c>
    </row>
    <row r="103" spans="1:237" ht="28.5">
      <c r="A103" s="66">
        <v>11.18</v>
      </c>
      <c r="B103" s="67" t="s">
        <v>286</v>
      </c>
      <c r="C103" s="39" t="s">
        <v>330</v>
      </c>
      <c r="D103" s="74"/>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6"/>
      <c r="IA103" s="1">
        <v>11.18</v>
      </c>
      <c r="IB103" s="1" t="s">
        <v>286</v>
      </c>
      <c r="IC103" s="1" t="s">
        <v>330</v>
      </c>
    </row>
    <row r="104" spans="1:239" ht="15.75">
      <c r="A104" s="66">
        <v>11.19</v>
      </c>
      <c r="B104" s="67" t="s">
        <v>287</v>
      </c>
      <c r="C104" s="39" t="s">
        <v>331</v>
      </c>
      <c r="D104" s="68">
        <v>4.5</v>
      </c>
      <c r="E104" s="69" t="s">
        <v>52</v>
      </c>
      <c r="F104" s="70">
        <v>14.68</v>
      </c>
      <c r="G104" s="40"/>
      <c r="H104" s="24"/>
      <c r="I104" s="47" t="s">
        <v>38</v>
      </c>
      <c r="J104" s="48">
        <f t="shared" si="0"/>
        <v>1</v>
      </c>
      <c r="K104" s="24" t="s">
        <v>39</v>
      </c>
      <c r="L104" s="24" t="s">
        <v>4</v>
      </c>
      <c r="M104" s="41"/>
      <c r="N104" s="24"/>
      <c r="O104" s="24"/>
      <c r="P104" s="46"/>
      <c r="Q104" s="24"/>
      <c r="R104" s="24"/>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59"/>
      <c r="BA104" s="42">
        <f t="shared" si="1"/>
        <v>66</v>
      </c>
      <c r="BB104" s="60">
        <f t="shared" si="2"/>
        <v>66</v>
      </c>
      <c r="BC104" s="56" t="str">
        <f t="shared" si="3"/>
        <v>INR  Sixty Six Only</v>
      </c>
      <c r="IA104" s="1">
        <v>11.19</v>
      </c>
      <c r="IB104" s="1" t="s">
        <v>287</v>
      </c>
      <c r="IC104" s="1" t="s">
        <v>331</v>
      </c>
      <c r="ID104" s="1">
        <v>4.5</v>
      </c>
      <c r="IE104" s="3" t="s">
        <v>52</v>
      </c>
    </row>
    <row r="105" spans="1:237" ht="71.25">
      <c r="A105" s="66">
        <v>11.2</v>
      </c>
      <c r="B105" s="67" t="s">
        <v>288</v>
      </c>
      <c r="C105" s="39" t="s">
        <v>332</v>
      </c>
      <c r="D105" s="74"/>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6"/>
      <c r="IA105" s="1">
        <v>11.2</v>
      </c>
      <c r="IB105" s="1" t="s">
        <v>288</v>
      </c>
      <c r="IC105" s="1" t="s">
        <v>332</v>
      </c>
    </row>
    <row r="106" spans="1:239" ht="24" customHeight="1">
      <c r="A106" s="66">
        <v>11.21</v>
      </c>
      <c r="B106" s="67" t="s">
        <v>289</v>
      </c>
      <c r="C106" s="39" t="s">
        <v>333</v>
      </c>
      <c r="D106" s="68">
        <v>15</v>
      </c>
      <c r="E106" s="69" t="s">
        <v>52</v>
      </c>
      <c r="F106" s="70">
        <v>47.61</v>
      </c>
      <c r="G106" s="65">
        <v>20610</v>
      </c>
      <c r="H106" s="50"/>
      <c r="I106" s="51" t="s">
        <v>38</v>
      </c>
      <c r="J106" s="52">
        <f t="shared" si="0"/>
        <v>1</v>
      </c>
      <c r="K106" s="50" t="s">
        <v>39</v>
      </c>
      <c r="L106" s="50" t="s">
        <v>4</v>
      </c>
      <c r="M106" s="53"/>
      <c r="N106" s="50"/>
      <c r="O106" s="50"/>
      <c r="P106" s="54"/>
      <c r="Q106" s="50"/>
      <c r="R106" s="50"/>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42">
        <f t="shared" si="1"/>
        <v>714</v>
      </c>
      <c r="BB106" s="55">
        <f t="shared" si="2"/>
        <v>714</v>
      </c>
      <c r="BC106" s="56" t="str">
        <f t="shared" si="3"/>
        <v>INR  Seven Hundred &amp; Fourteen  Only</v>
      </c>
      <c r="IA106" s="1">
        <v>11.21</v>
      </c>
      <c r="IB106" s="1" t="s">
        <v>289</v>
      </c>
      <c r="IC106" s="1" t="s">
        <v>333</v>
      </c>
      <c r="ID106" s="1">
        <v>15</v>
      </c>
      <c r="IE106" s="3" t="s">
        <v>52</v>
      </c>
    </row>
    <row r="107" spans="1:239" ht="75" customHeight="1">
      <c r="A107" s="66">
        <v>11.22</v>
      </c>
      <c r="B107" s="67" t="s">
        <v>91</v>
      </c>
      <c r="C107" s="39" t="s">
        <v>334</v>
      </c>
      <c r="D107" s="68">
        <v>7.92</v>
      </c>
      <c r="E107" s="69" t="s">
        <v>52</v>
      </c>
      <c r="F107" s="70">
        <v>16</v>
      </c>
      <c r="G107" s="40"/>
      <c r="H107" s="24"/>
      <c r="I107" s="47" t="s">
        <v>38</v>
      </c>
      <c r="J107" s="48">
        <f t="shared" si="0"/>
        <v>1</v>
      </c>
      <c r="K107" s="24" t="s">
        <v>39</v>
      </c>
      <c r="L107" s="24" t="s">
        <v>4</v>
      </c>
      <c r="M107" s="41"/>
      <c r="N107" s="24"/>
      <c r="O107" s="24"/>
      <c r="P107" s="46"/>
      <c r="Q107" s="24"/>
      <c r="R107" s="24"/>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59"/>
      <c r="BA107" s="42">
        <f t="shared" si="1"/>
        <v>127</v>
      </c>
      <c r="BB107" s="60">
        <f t="shared" si="2"/>
        <v>127</v>
      </c>
      <c r="BC107" s="56" t="str">
        <f t="shared" si="3"/>
        <v>INR  One Hundred &amp; Twenty Seven  Only</v>
      </c>
      <c r="IA107" s="1">
        <v>11.22</v>
      </c>
      <c r="IB107" s="1" t="s">
        <v>91</v>
      </c>
      <c r="IC107" s="1" t="s">
        <v>334</v>
      </c>
      <c r="ID107" s="1">
        <v>7.92</v>
      </c>
      <c r="IE107" s="3" t="s">
        <v>52</v>
      </c>
    </row>
    <row r="108" spans="1:237" ht="57">
      <c r="A108" s="66">
        <v>11.23</v>
      </c>
      <c r="B108" s="67" t="s">
        <v>88</v>
      </c>
      <c r="C108" s="39" t="s">
        <v>335</v>
      </c>
      <c r="D108" s="74"/>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6"/>
      <c r="IA108" s="1">
        <v>11.23</v>
      </c>
      <c r="IB108" s="1" t="s">
        <v>88</v>
      </c>
      <c r="IC108" s="1" t="s">
        <v>335</v>
      </c>
    </row>
    <row r="109" spans="1:239" ht="23.25" customHeight="1">
      <c r="A109" s="66">
        <v>11.24</v>
      </c>
      <c r="B109" s="67" t="s">
        <v>92</v>
      </c>
      <c r="C109" s="39" t="s">
        <v>336</v>
      </c>
      <c r="D109" s="68">
        <v>7.6</v>
      </c>
      <c r="E109" s="69" t="s">
        <v>52</v>
      </c>
      <c r="F109" s="70">
        <v>70.1</v>
      </c>
      <c r="G109" s="40"/>
      <c r="H109" s="24"/>
      <c r="I109" s="47" t="s">
        <v>38</v>
      </c>
      <c r="J109" s="48">
        <f t="shared" si="0"/>
        <v>1</v>
      </c>
      <c r="K109" s="24" t="s">
        <v>39</v>
      </c>
      <c r="L109" s="24" t="s">
        <v>4</v>
      </c>
      <c r="M109" s="41"/>
      <c r="N109" s="24"/>
      <c r="O109" s="24"/>
      <c r="P109" s="46"/>
      <c r="Q109" s="24"/>
      <c r="R109" s="24"/>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59"/>
      <c r="BA109" s="42">
        <f t="shared" si="1"/>
        <v>533</v>
      </c>
      <c r="BB109" s="60">
        <f t="shared" si="2"/>
        <v>533</v>
      </c>
      <c r="BC109" s="56" t="str">
        <f t="shared" si="3"/>
        <v>INR  Five Hundred &amp; Thirty Three  Only</v>
      </c>
      <c r="IA109" s="1">
        <v>11.24</v>
      </c>
      <c r="IB109" s="1" t="s">
        <v>92</v>
      </c>
      <c r="IC109" s="1" t="s">
        <v>336</v>
      </c>
      <c r="ID109" s="1">
        <v>7.6</v>
      </c>
      <c r="IE109" s="3" t="s">
        <v>52</v>
      </c>
    </row>
    <row r="110" spans="1:237" ht="15.75">
      <c r="A110" s="66">
        <v>12</v>
      </c>
      <c r="B110" s="67" t="s">
        <v>93</v>
      </c>
      <c r="C110" s="39" t="s">
        <v>337</v>
      </c>
      <c r="D110" s="74"/>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6"/>
      <c r="IA110" s="1">
        <v>12</v>
      </c>
      <c r="IB110" s="1" t="s">
        <v>93</v>
      </c>
      <c r="IC110" s="1" t="s">
        <v>337</v>
      </c>
    </row>
    <row r="111" spans="1:237" ht="142.5">
      <c r="A111" s="66">
        <v>12.01</v>
      </c>
      <c r="B111" s="67" t="s">
        <v>94</v>
      </c>
      <c r="C111" s="39" t="s">
        <v>338</v>
      </c>
      <c r="D111" s="74"/>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6"/>
      <c r="IA111" s="1">
        <v>12.01</v>
      </c>
      <c r="IB111" s="1" t="s">
        <v>94</v>
      </c>
      <c r="IC111" s="1" t="s">
        <v>338</v>
      </c>
    </row>
    <row r="112" spans="1:239" ht="28.5">
      <c r="A112" s="66">
        <v>12.02</v>
      </c>
      <c r="B112" s="67" t="s">
        <v>95</v>
      </c>
      <c r="C112" s="39" t="s">
        <v>339</v>
      </c>
      <c r="D112" s="68">
        <v>0.9</v>
      </c>
      <c r="E112" s="69" t="s">
        <v>52</v>
      </c>
      <c r="F112" s="70">
        <v>376.67</v>
      </c>
      <c r="G112" s="40"/>
      <c r="H112" s="24"/>
      <c r="I112" s="47" t="s">
        <v>38</v>
      </c>
      <c r="J112" s="48">
        <f t="shared" si="0"/>
        <v>1</v>
      </c>
      <c r="K112" s="24" t="s">
        <v>39</v>
      </c>
      <c r="L112" s="24" t="s">
        <v>4</v>
      </c>
      <c r="M112" s="41"/>
      <c r="N112" s="24"/>
      <c r="O112" s="24"/>
      <c r="P112" s="46"/>
      <c r="Q112" s="24"/>
      <c r="R112" s="24"/>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59"/>
      <c r="BA112" s="42">
        <f t="shared" si="1"/>
        <v>339</v>
      </c>
      <c r="BB112" s="60">
        <f t="shared" si="2"/>
        <v>339</v>
      </c>
      <c r="BC112" s="56" t="str">
        <f t="shared" si="3"/>
        <v>INR  Three Hundred &amp; Thirty Nine  Only</v>
      </c>
      <c r="IA112" s="1">
        <v>12.02</v>
      </c>
      <c r="IB112" s="1" t="s">
        <v>95</v>
      </c>
      <c r="IC112" s="1" t="s">
        <v>339</v>
      </c>
      <c r="ID112" s="1">
        <v>0.9</v>
      </c>
      <c r="IE112" s="3" t="s">
        <v>52</v>
      </c>
    </row>
    <row r="113" spans="1:239" ht="57">
      <c r="A113" s="66">
        <v>12.03</v>
      </c>
      <c r="B113" s="67" t="s">
        <v>290</v>
      </c>
      <c r="C113" s="39" t="s">
        <v>340</v>
      </c>
      <c r="D113" s="68">
        <v>4.5</v>
      </c>
      <c r="E113" s="69" t="s">
        <v>52</v>
      </c>
      <c r="F113" s="70">
        <v>2.19</v>
      </c>
      <c r="G113" s="40"/>
      <c r="H113" s="24"/>
      <c r="I113" s="47" t="s">
        <v>38</v>
      </c>
      <c r="J113" s="48">
        <f t="shared" si="0"/>
        <v>1</v>
      </c>
      <c r="K113" s="24" t="s">
        <v>39</v>
      </c>
      <c r="L113" s="24" t="s">
        <v>4</v>
      </c>
      <c r="M113" s="41"/>
      <c r="N113" s="24"/>
      <c r="O113" s="24"/>
      <c r="P113" s="46"/>
      <c r="Q113" s="24"/>
      <c r="R113" s="24"/>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59"/>
      <c r="BA113" s="42">
        <f t="shared" si="1"/>
        <v>10</v>
      </c>
      <c r="BB113" s="60">
        <f t="shared" si="2"/>
        <v>10</v>
      </c>
      <c r="BC113" s="56" t="str">
        <f t="shared" si="3"/>
        <v>INR  Ten Only</v>
      </c>
      <c r="IA113" s="1">
        <v>12.03</v>
      </c>
      <c r="IB113" s="1" t="s">
        <v>290</v>
      </c>
      <c r="IC113" s="1" t="s">
        <v>340</v>
      </c>
      <c r="ID113" s="1">
        <v>4.5</v>
      </c>
      <c r="IE113" s="3" t="s">
        <v>52</v>
      </c>
    </row>
    <row r="114" spans="1:239" ht="57">
      <c r="A114" s="66">
        <v>12.04</v>
      </c>
      <c r="B114" s="67" t="s">
        <v>291</v>
      </c>
      <c r="C114" s="39" t="s">
        <v>341</v>
      </c>
      <c r="D114" s="68">
        <v>18</v>
      </c>
      <c r="E114" s="69" t="s">
        <v>73</v>
      </c>
      <c r="F114" s="70">
        <v>2.36</v>
      </c>
      <c r="G114" s="40"/>
      <c r="H114" s="24"/>
      <c r="I114" s="47" t="s">
        <v>38</v>
      </c>
      <c r="J114" s="48">
        <f t="shared" si="0"/>
        <v>1</v>
      </c>
      <c r="K114" s="24" t="s">
        <v>39</v>
      </c>
      <c r="L114" s="24" t="s">
        <v>4</v>
      </c>
      <c r="M114" s="41"/>
      <c r="N114" s="24"/>
      <c r="O114" s="24"/>
      <c r="P114" s="46"/>
      <c r="Q114" s="24"/>
      <c r="R114" s="24"/>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59"/>
      <c r="BA114" s="42">
        <f t="shared" si="1"/>
        <v>42</v>
      </c>
      <c r="BB114" s="60">
        <f t="shared" si="2"/>
        <v>42</v>
      </c>
      <c r="BC114" s="56" t="str">
        <f t="shared" si="3"/>
        <v>INR  Forty Two Only</v>
      </c>
      <c r="IA114" s="1">
        <v>12.04</v>
      </c>
      <c r="IB114" s="1" t="s">
        <v>291</v>
      </c>
      <c r="IC114" s="1" t="s">
        <v>341</v>
      </c>
      <c r="ID114" s="1">
        <v>18</v>
      </c>
      <c r="IE114" s="3" t="s">
        <v>73</v>
      </c>
    </row>
    <row r="115" spans="1:237" ht="15.75">
      <c r="A115" s="66">
        <v>13</v>
      </c>
      <c r="B115" s="67" t="s">
        <v>96</v>
      </c>
      <c r="C115" s="39" t="s">
        <v>342</v>
      </c>
      <c r="D115" s="74"/>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6"/>
      <c r="IA115" s="1">
        <v>13</v>
      </c>
      <c r="IB115" s="1" t="s">
        <v>96</v>
      </c>
      <c r="IC115" s="1" t="s">
        <v>342</v>
      </c>
    </row>
    <row r="116" spans="1:237" ht="71.25">
      <c r="A116" s="66">
        <v>13.01</v>
      </c>
      <c r="B116" s="67" t="s">
        <v>209</v>
      </c>
      <c r="C116" s="39" t="s">
        <v>343</v>
      </c>
      <c r="D116" s="74"/>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6"/>
      <c r="IA116" s="1">
        <v>13.01</v>
      </c>
      <c r="IB116" s="1" t="s">
        <v>209</v>
      </c>
      <c r="IC116" s="1" t="s">
        <v>343</v>
      </c>
    </row>
    <row r="117" spans="1:239" ht="28.5">
      <c r="A117" s="66">
        <v>13.02</v>
      </c>
      <c r="B117" s="67" t="s">
        <v>210</v>
      </c>
      <c r="C117" s="39" t="s">
        <v>344</v>
      </c>
      <c r="D117" s="68">
        <v>1.05</v>
      </c>
      <c r="E117" s="69" t="s">
        <v>64</v>
      </c>
      <c r="F117" s="70">
        <v>1523.41</v>
      </c>
      <c r="G117" s="65">
        <v>37800</v>
      </c>
      <c r="H117" s="50"/>
      <c r="I117" s="51" t="s">
        <v>38</v>
      </c>
      <c r="J117" s="52">
        <f t="shared" si="0"/>
        <v>1</v>
      </c>
      <c r="K117" s="50" t="s">
        <v>39</v>
      </c>
      <c r="L117" s="50" t="s">
        <v>4</v>
      </c>
      <c r="M117" s="53"/>
      <c r="N117" s="50"/>
      <c r="O117" s="50"/>
      <c r="P117" s="54"/>
      <c r="Q117" s="50"/>
      <c r="R117" s="50"/>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42">
        <f t="shared" si="1"/>
        <v>1600</v>
      </c>
      <c r="BB117" s="55">
        <f t="shared" si="2"/>
        <v>1600</v>
      </c>
      <c r="BC117" s="56" t="str">
        <f t="shared" si="3"/>
        <v>INR  One Thousand Six Hundred    Only</v>
      </c>
      <c r="IA117" s="1">
        <v>13.02</v>
      </c>
      <c r="IB117" s="1" t="s">
        <v>210</v>
      </c>
      <c r="IC117" s="1" t="s">
        <v>344</v>
      </c>
      <c r="ID117" s="1">
        <v>1.05</v>
      </c>
      <c r="IE117" s="3" t="s">
        <v>64</v>
      </c>
    </row>
    <row r="118" spans="1:239" ht="28.5">
      <c r="A118" s="66">
        <v>13.03</v>
      </c>
      <c r="B118" s="67" t="s">
        <v>211</v>
      </c>
      <c r="C118" s="39" t="s">
        <v>345</v>
      </c>
      <c r="D118" s="68">
        <v>2.6</v>
      </c>
      <c r="E118" s="69" t="s">
        <v>64</v>
      </c>
      <c r="F118" s="70">
        <v>940.64</v>
      </c>
      <c r="G118" s="65">
        <v>37800</v>
      </c>
      <c r="H118" s="50"/>
      <c r="I118" s="51" t="s">
        <v>38</v>
      </c>
      <c r="J118" s="52">
        <f t="shared" si="0"/>
        <v>1</v>
      </c>
      <c r="K118" s="50" t="s">
        <v>39</v>
      </c>
      <c r="L118" s="50" t="s">
        <v>4</v>
      </c>
      <c r="M118" s="53"/>
      <c r="N118" s="50"/>
      <c r="O118" s="50"/>
      <c r="P118" s="54"/>
      <c r="Q118" s="50"/>
      <c r="R118" s="50"/>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54"/>
      <c r="AW118" s="54"/>
      <c r="AX118" s="54"/>
      <c r="AY118" s="54"/>
      <c r="AZ118" s="54"/>
      <c r="BA118" s="42">
        <f t="shared" si="1"/>
        <v>2446</v>
      </c>
      <c r="BB118" s="55">
        <f t="shared" si="2"/>
        <v>2446</v>
      </c>
      <c r="BC118" s="56" t="str">
        <f t="shared" si="3"/>
        <v>INR  Two Thousand Four Hundred &amp; Forty Six  Only</v>
      </c>
      <c r="IA118" s="1">
        <v>13.03</v>
      </c>
      <c r="IB118" s="1" t="s">
        <v>211</v>
      </c>
      <c r="IC118" s="1" t="s">
        <v>345</v>
      </c>
      <c r="ID118" s="1">
        <v>2.6</v>
      </c>
      <c r="IE118" s="3" t="s">
        <v>64</v>
      </c>
    </row>
    <row r="119" spans="1:239" ht="85.5">
      <c r="A119" s="66">
        <v>13.04</v>
      </c>
      <c r="B119" s="67" t="s">
        <v>292</v>
      </c>
      <c r="C119" s="39" t="s">
        <v>346</v>
      </c>
      <c r="D119" s="68">
        <v>0.2</v>
      </c>
      <c r="E119" s="69" t="s">
        <v>64</v>
      </c>
      <c r="F119" s="70">
        <v>2222.44</v>
      </c>
      <c r="G119" s="40"/>
      <c r="H119" s="24"/>
      <c r="I119" s="47" t="s">
        <v>38</v>
      </c>
      <c r="J119" s="48">
        <f t="shared" si="0"/>
        <v>1</v>
      </c>
      <c r="K119" s="24" t="s">
        <v>39</v>
      </c>
      <c r="L119" s="24" t="s">
        <v>4</v>
      </c>
      <c r="M119" s="41"/>
      <c r="N119" s="24"/>
      <c r="O119" s="24"/>
      <c r="P119" s="46"/>
      <c r="Q119" s="24"/>
      <c r="R119" s="24"/>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59"/>
      <c r="BA119" s="42">
        <f t="shared" si="1"/>
        <v>444</v>
      </c>
      <c r="BB119" s="60">
        <f t="shared" si="2"/>
        <v>444</v>
      </c>
      <c r="BC119" s="56" t="str">
        <f t="shared" si="3"/>
        <v>INR  Four Hundred &amp; Forty Four  Only</v>
      </c>
      <c r="IA119" s="1">
        <v>13.04</v>
      </c>
      <c r="IB119" s="1" t="s">
        <v>292</v>
      </c>
      <c r="IC119" s="1" t="s">
        <v>346</v>
      </c>
      <c r="ID119" s="1">
        <v>0.2</v>
      </c>
      <c r="IE119" s="3" t="s">
        <v>64</v>
      </c>
    </row>
    <row r="120" spans="1:237" ht="72" customHeight="1">
      <c r="A120" s="66">
        <v>13.05</v>
      </c>
      <c r="B120" s="67" t="s">
        <v>293</v>
      </c>
      <c r="C120" s="39" t="s">
        <v>347</v>
      </c>
      <c r="D120" s="74"/>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6"/>
      <c r="IA120" s="1">
        <v>13.05</v>
      </c>
      <c r="IB120" s="1" t="s">
        <v>293</v>
      </c>
      <c r="IC120" s="1" t="s">
        <v>347</v>
      </c>
    </row>
    <row r="121" spans="1:239" ht="28.5">
      <c r="A121" s="66">
        <v>13.06</v>
      </c>
      <c r="B121" s="67" t="s">
        <v>294</v>
      </c>
      <c r="C121" s="39" t="s">
        <v>348</v>
      </c>
      <c r="D121" s="68">
        <v>0.3</v>
      </c>
      <c r="E121" s="69" t="s">
        <v>64</v>
      </c>
      <c r="F121" s="70">
        <v>1288.82</v>
      </c>
      <c r="G121" s="65">
        <v>37800</v>
      </c>
      <c r="H121" s="50"/>
      <c r="I121" s="51" t="s">
        <v>38</v>
      </c>
      <c r="J121" s="52">
        <f t="shared" si="0"/>
        <v>1</v>
      </c>
      <c r="K121" s="50" t="s">
        <v>39</v>
      </c>
      <c r="L121" s="50" t="s">
        <v>4</v>
      </c>
      <c r="M121" s="53"/>
      <c r="N121" s="50"/>
      <c r="O121" s="50"/>
      <c r="P121" s="54"/>
      <c r="Q121" s="50"/>
      <c r="R121" s="50"/>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42">
        <f t="shared" si="1"/>
        <v>387</v>
      </c>
      <c r="BB121" s="55">
        <f t="shared" si="2"/>
        <v>387</v>
      </c>
      <c r="BC121" s="56" t="str">
        <f t="shared" si="3"/>
        <v>INR  Three Hundred &amp; Eighty Seven  Only</v>
      </c>
      <c r="IA121" s="1">
        <v>13.06</v>
      </c>
      <c r="IB121" s="1" t="s">
        <v>294</v>
      </c>
      <c r="IC121" s="1" t="s">
        <v>348</v>
      </c>
      <c r="ID121" s="1">
        <v>0.3</v>
      </c>
      <c r="IE121" s="3" t="s">
        <v>64</v>
      </c>
    </row>
    <row r="122" spans="1:237" ht="71.25">
      <c r="A122" s="66">
        <v>13.07</v>
      </c>
      <c r="B122" s="67" t="s">
        <v>97</v>
      </c>
      <c r="C122" s="39" t="s">
        <v>349</v>
      </c>
      <c r="D122" s="74"/>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6"/>
      <c r="IA122" s="1">
        <v>13.07</v>
      </c>
      <c r="IB122" s="1" t="s">
        <v>97</v>
      </c>
      <c r="IC122" s="1" t="s">
        <v>349</v>
      </c>
    </row>
    <row r="123" spans="1:239" ht="28.5">
      <c r="A123" s="66">
        <v>13.08</v>
      </c>
      <c r="B123" s="67" t="s">
        <v>212</v>
      </c>
      <c r="C123" s="39" t="s">
        <v>350</v>
      </c>
      <c r="D123" s="68">
        <v>1</v>
      </c>
      <c r="E123" s="69" t="s">
        <v>65</v>
      </c>
      <c r="F123" s="70">
        <v>240.68</v>
      </c>
      <c r="G123" s="65">
        <v>37800</v>
      </c>
      <c r="H123" s="50"/>
      <c r="I123" s="51" t="s">
        <v>38</v>
      </c>
      <c r="J123" s="52">
        <f t="shared" si="0"/>
        <v>1</v>
      </c>
      <c r="K123" s="50" t="s">
        <v>39</v>
      </c>
      <c r="L123" s="50" t="s">
        <v>4</v>
      </c>
      <c r="M123" s="53"/>
      <c r="N123" s="50"/>
      <c r="O123" s="50"/>
      <c r="P123" s="54"/>
      <c r="Q123" s="50"/>
      <c r="R123" s="50"/>
      <c r="S123" s="54"/>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c r="AW123" s="54"/>
      <c r="AX123" s="54"/>
      <c r="AY123" s="54"/>
      <c r="AZ123" s="54"/>
      <c r="BA123" s="42">
        <f t="shared" si="1"/>
        <v>241</v>
      </c>
      <c r="BB123" s="55">
        <f t="shared" si="2"/>
        <v>241</v>
      </c>
      <c r="BC123" s="56" t="str">
        <f t="shared" si="3"/>
        <v>INR  Two Hundred &amp; Forty One  Only</v>
      </c>
      <c r="IA123" s="1">
        <v>13.08</v>
      </c>
      <c r="IB123" s="1" t="s">
        <v>212</v>
      </c>
      <c r="IC123" s="1" t="s">
        <v>350</v>
      </c>
      <c r="ID123" s="1">
        <v>1</v>
      </c>
      <c r="IE123" s="3" t="s">
        <v>65</v>
      </c>
    </row>
    <row r="124" spans="1:237" ht="57">
      <c r="A124" s="66">
        <v>13.09</v>
      </c>
      <c r="B124" s="71" t="s">
        <v>295</v>
      </c>
      <c r="C124" s="39" t="s">
        <v>351</v>
      </c>
      <c r="D124" s="74"/>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6"/>
      <c r="IA124" s="1">
        <v>13.09</v>
      </c>
      <c r="IB124" s="1" t="s">
        <v>295</v>
      </c>
      <c r="IC124" s="1" t="s">
        <v>351</v>
      </c>
    </row>
    <row r="125" spans="1:239" ht="28.5">
      <c r="A125" s="66">
        <v>13.1</v>
      </c>
      <c r="B125" s="71" t="s">
        <v>296</v>
      </c>
      <c r="C125" s="39" t="s">
        <v>352</v>
      </c>
      <c r="D125" s="68">
        <v>1.13</v>
      </c>
      <c r="E125" s="69" t="s">
        <v>52</v>
      </c>
      <c r="F125" s="70">
        <v>48.09</v>
      </c>
      <c r="G125" s="40"/>
      <c r="H125" s="24"/>
      <c r="I125" s="47" t="s">
        <v>38</v>
      </c>
      <c r="J125" s="48">
        <f t="shared" si="0"/>
        <v>1</v>
      </c>
      <c r="K125" s="24" t="s">
        <v>39</v>
      </c>
      <c r="L125" s="24" t="s">
        <v>4</v>
      </c>
      <c r="M125" s="41"/>
      <c r="N125" s="24"/>
      <c r="O125" s="24"/>
      <c r="P125" s="46"/>
      <c r="Q125" s="24"/>
      <c r="R125" s="24"/>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59"/>
      <c r="BA125" s="42">
        <f t="shared" si="1"/>
        <v>54</v>
      </c>
      <c r="BB125" s="60">
        <f t="shared" si="2"/>
        <v>54</v>
      </c>
      <c r="BC125" s="56" t="str">
        <f t="shared" si="3"/>
        <v>INR  Fifty Four Only</v>
      </c>
      <c r="IA125" s="1">
        <v>13.1</v>
      </c>
      <c r="IB125" s="1" t="s">
        <v>296</v>
      </c>
      <c r="IC125" s="1" t="s">
        <v>352</v>
      </c>
      <c r="ID125" s="1">
        <v>1.13</v>
      </c>
      <c r="IE125" s="3" t="s">
        <v>52</v>
      </c>
    </row>
    <row r="126" spans="1:239" ht="33" customHeight="1">
      <c r="A126" s="70">
        <v>13.11</v>
      </c>
      <c r="B126" s="67" t="s">
        <v>297</v>
      </c>
      <c r="C126" s="39" t="s">
        <v>353</v>
      </c>
      <c r="D126" s="68">
        <v>0.1</v>
      </c>
      <c r="E126" s="69" t="s">
        <v>64</v>
      </c>
      <c r="F126" s="70">
        <v>571.94</v>
      </c>
      <c r="G126" s="40"/>
      <c r="H126" s="24"/>
      <c r="I126" s="47" t="s">
        <v>38</v>
      </c>
      <c r="J126" s="48">
        <f t="shared" si="0"/>
        <v>1</v>
      </c>
      <c r="K126" s="24" t="s">
        <v>39</v>
      </c>
      <c r="L126" s="24" t="s">
        <v>4</v>
      </c>
      <c r="M126" s="41"/>
      <c r="N126" s="24"/>
      <c r="O126" s="24"/>
      <c r="P126" s="46"/>
      <c r="Q126" s="24"/>
      <c r="R126" s="24"/>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59"/>
      <c r="BA126" s="42">
        <f t="shared" si="1"/>
        <v>57</v>
      </c>
      <c r="BB126" s="60">
        <f t="shared" si="2"/>
        <v>57</v>
      </c>
      <c r="BC126" s="56" t="str">
        <f t="shared" si="3"/>
        <v>INR  Fifty Seven Only</v>
      </c>
      <c r="IA126" s="1">
        <v>13.11</v>
      </c>
      <c r="IB126" s="1" t="s">
        <v>297</v>
      </c>
      <c r="IC126" s="1" t="s">
        <v>353</v>
      </c>
      <c r="ID126" s="1">
        <v>0.1</v>
      </c>
      <c r="IE126" s="3" t="s">
        <v>64</v>
      </c>
    </row>
    <row r="127" spans="1:237" ht="99.75">
      <c r="A127" s="66">
        <v>13.12</v>
      </c>
      <c r="B127" s="67" t="s">
        <v>298</v>
      </c>
      <c r="C127" s="39" t="s">
        <v>354</v>
      </c>
      <c r="D127" s="74"/>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6"/>
      <c r="IA127" s="1">
        <v>13.12</v>
      </c>
      <c r="IB127" s="1" t="s">
        <v>298</v>
      </c>
      <c r="IC127" s="1" t="s">
        <v>354</v>
      </c>
    </row>
    <row r="128" spans="1:239" ht="15.75">
      <c r="A128" s="66">
        <v>13.13</v>
      </c>
      <c r="B128" s="67" t="s">
        <v>299</v>
      </c>
      <c r="C128" s="39" t="s">
        <v>355</v>
      </c>
      <c r="D128" s="68">
        <v>1</v>
      </c>
      <c r="E128" s="69" t="s">
        <v>73</v>
      </c>
      <c r="F128" s="70">
        <v>94.82</v>
      </c>
      <c r="G128" s="40"/>
      <c r="H128" s="24"/>
      <c r="I128" s="47" t="s">
        <v>38</v>
      </c>
      <c r="J128" s="48">
        <f t="shared" si="0"/>
        <v>1</v>
      </c>
      <c r="K128" s="24" t="s">
        <v>39</v>
      </c>
      <c r="L128" s="24" t="s">
        <v>4</v>
      </c>
      <c r="M128" s="41"/>
      <c r="N128" s="24"/>
      <c r="O128" s="24"/>
      <c r="P128" s="46"/>
      <c r="Q128" s="24"/>
      <c r="R128" s="24"/>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59"/>
      <c r="BA128" s="42">
        <f t="shared" si="1"/>
        <v>95</v>
      </c>
      <c r="BB128" s="60">
        <f t="shared" si="2"/>
        <v>95</v>
      </c>
      <c r="BC128" s="56" t="str">
        <f t="shared" si="3"/>
        <v>INR  Ninety Five Only</v>
      </c>
      <c r="IA128" s="1">
        <v>13.13</v>
      </c>
      <c r="IB128" s="1" t="s">
        <v>299</v>
      </c>
      <c r="IC128" s="1" t="s">
        <v>355</v>
      </c>
      <c r="ID128" s="1">
        <v>1</v>
      </c>
      <c r="IE128" s="3" t="s">
        <v>73</v>
      </c>
    </row>
    <row r="129" spans="1:239" ht="71.25">
      <c r="A129" s="70">
        <v>13.14</v>
      </c>
      <c r="B129" s="67" t="s">
        <v>213</v>
      </c>
      <c r="C129" s="39" t="s">
        <v>356</v>
      </c>
      <c r="D129" s="68">
        <v>22</v>
      </c>
      <c r="E129" s="69" t="s">
        <v>52</v>
      </c>
      <c r="F129" s="70">
        <v>34.19</v>
      </c>
      <c r="G129" s="40"/>
      <c r="H129" s="24"/>
      <c r="I129" s="47" t="s">
        <v>38</v>
      </c>
      <c r="J129" s="48">
        <f t="shared" si="0"/>
        <v>1</v>
      </c>
      <c r="K129" s="24" t="s">
        <v>39</v>
      </c>
      <c r="L129" s="24" t="s">
        <v>4</v>
      </c>
      <c r="M129" s="41"/>
      <c r="N129" s="24"/>
      <c r="O129" s="24"/>
      <c r="P129" s="46"/>
      <c r="Q129" s="24"/>
      <c r="R129" s="24"/>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59"/>
      <c r="BA129" s="42">
        <f t="shared" si="1"/>
        <v>752</v>
      </c>
      <c r="BB129" s="60">
        <f t="shared" si="2"/>
        <v>752</v>
      </c>
      <c r="BC129" s="56" t="str">
        <f t="shared" si="3"/>
        <v>INR  Seven Hundred &amp; Fifty Two  Only</v>
      </c>
      <c r="IA129" s="1">
        <v>13.14</v>
      </c>
      <c r="IB129" s="1" t="s">
        <v>213</v>
      </c>
      <c r="IC129" s="1" t="s">
        <v>356</v>
      </c>
      <c r="ID129" s="1">
        <v>22</v>
      </c>
      <c r="IE129" s="3" t="s">
        <v>52</v>
      </c>
    </row>
    <row r="130" spans="1:237" ht="15.75">
      <c r="A130" s="66">
        <v>14</v>
      </c>
      <c r="B130" s="71" t="s">
        <v>98</v>
      </c>
      <c r="C130" s="39" t="s">
        <v>357</v>
      </c>
      <c r="D130" s="74"/>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6"/>
      <c r="IA130" s="1">
        <v>14</v>
      </c>
      <c r="IB130" s="1" t="s">
        <v>98</v>
      </c>
      <c r="IC130" s="1" t="s">
        <v>357</v>
      </c>
    </row>
    <row r="131" spans="1:237" ht="130.5" customHeight="1">
      <c r="A131" s="66">
        <v>14.01</v>
      </c>
      <c r="B131" s="71" t="s">
        <v>214</v>
      </c>
      <c r="C131" s="39" t="s">
        <v>358</v>
      </c>
      <c r="D131" s="74"/>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6"/>
      <c r="IA131" s="1">
        <v>14.01</v>
      </c>
      <c r="IB131" s="1" t="s">
        <v>214</v>
      </c>
      <c r="IC131" s="1" t="s">
        <v>358</v>
      </c>
    </row>
    <row r="132" spans="1:239" ht="32.25" customHeight="1">
      <c r="A132" s="66">
        <v>14.02</v>
      </c>
      <c r="B132" s="67" t="s">
        <v>215</v>
      </c>
      <c r="C132" s="39" t="s">
        <v>359</v>
      </c>
      <c r="D132" s="68">
        <v>1</v>
      </c>
      <c r="E132" s="69" t="s">
        <v>65</v>
      </c>
      <c r="F132" s="70">
        <v>4612.84</v>
      </c>
      <c r="G132" s="40"/>
      <c r="H132" s="24"/>
      <c r="I132" s="47" t="s">
        <v>38</v>
      </c>
      <c r="J132" s="48">
        <f t="shared" si="0"/>
        <v>1</v>
      </c>
      <c r="K132" s="24" t="s">
        <v>39</v>
      </c>
      <c r="L132" s="24" t="s">
        <v>4</v>
      </c>
      <c r="M132" s="41"/>
      <c r="N132" s="24"/>
      <c r="O132" s="24"/>
      <c r="P132" s="46"/>
      <c r="Q132" s="24"/>
      <c r="R132" s="24"/>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59"/>
      <c r="BA132" s="42">
        <f>ROUND(total_amount_ba($B$2,$D$2,D132,F132,J132,K132,M132),0)</f>
        <v>4613</v>
      </c>
      <c r="BB132" s="60">
        <f>BA132+SUM(N132:AZ132)</f>
        <v>4613</v>
      </c>
      <c r="BC132" s="56" t="str">
        <f>SpellNumber(L132,BB132)</f>
        <v>INR  Four Thousand Six Hundred &amp; Thirteen  Only</v>
      </c>
      <c r="IA132" s="1">
        <v>14.02</v>
      </c>
      <c r="IB132" s="1" t="s">
        <v>215</v>
      </c>
      <c r="IC132" s="1" t="s">
        <v>359</v>
      </c>
      <c r="ID132" s="1">
        <v>1</v>
      </c>
      <c r="IE132" s="3" t="s">
        <v>65</v>
      </c>
    </row>
    <row r="133" spans="1:239" ht="48" customHeight="1">
      <c r="A133" s="66">
        <v>14.03</v>
      </c>
      <c r="B133" s="67" t="s">
        <v>216</v>
      </c>
      <c r="C133" s="39" t="s">
        <v>360</v>
      </c>
      <c r="D133" s="68">
        <v>1</v>
      </c>
      <c r="E133" s="69" t="s">
        <v>65</v>
      </c>
      <c r="F133" s="70">
        <v>774.26</v>
      </c>
      <c r="G133" s="40"/>
      <c r="H133" s="24"/>
      <c r="I133" s="47" t="s">
        <v>38</v>
      </c>
      <c r="J133" s="48">
        <f t="shared" si="0"/>
        <v>1</v>
      </c>
      <c r="K133" s="24" t="s">
        <v>39</v>
      </c>
      <c r="L133" s="24" t="s">
        <v>4</v>
      </c>
      <c r="M133" s="41"/>
      <c r="N133" s="24"/>
      <c r="O133" s="24"/>
      <c r="P133" s="46"/>
      <c r="Q133" s="24"/>
      <c r="R133" s="24"/>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59"/>
      <c r="BA133" s="42">
        <f>ROUND(total_amount_ba($B$2,$D$2,D133,F133,J133,K133,M133),0)</f>
        <v>774</v>
      </c>
      <c r="BB133" s="60">
        <f>BA133+SUM(N133:AZ133)</f>
        <v>774</v>
      </c>
      <c r="BC133" s="56" t="str">
        <f>SpellNumber(L133,BB133)</f>
        <v>INR  Seven Hundred &amp; Seventy Four  Only</v>
      </c>
      <c r="IA133" s="1">
        <v>14.03</v>
      </c>
      <c r="IB133" s="1" t="s">
        <v>216</v>
      </c>
      <c r="IC133" s="1" t="s">
        <v>360</v>
      </c>
      <c r="ID133" s="1">
        <v>1</v>
      </c>
      <c r="IE133" s="3" t="s">
        <v>65</v>
      </c>
    </row>
    <row r="134" spans="1:239" ht="57">
      <c r="A134" s="66">
        <v>14.04</v>
      </c>
      <c r="B134" s="67" t="s">
        <v>217</v>
      </c>
      <c r="C134" s="39" t="s">
        <v>361</v>
      </c>
      <c r="D134" s="68">
        <v>1</v>
      </c>
      <c r="E134" s="69" t="s">
        <v>65</v>
      </c>
      <c r="F134" s="70">
        <v>5360.45</v>
      </c>
      <c r="G134" s="40"/>
      <c r="H134" s="24"/>
      <c r="I134" s="47" t="s">
        <v>38</v>
      </c>
      <c r="J134" s="48">
        <f t="shared" si="0"/>
        <v>1</v>
      </c>
      <c r="K134" s="24" t="s">
        <v>39</v>
      </c>
      <c r="L134" s="24" t="s">
        <v>4</v>
      </c>
      <c r="M134" s="41"/>
      <c r="N134" s="24"/>
      <c r="O134" s="24"/>
      <c r="P134" s="46"/>
      <c r="Q134" s="24"/>
      <c r="R134" s="24"/>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59"/>
      <c r="BA134" s="42">
        <f>ROUND(total_amount_ba($B$2,$D$2,D134,F134,J134,K134,M134),0)</f>
        <v>5360</v>
      </c>
      <c r="BB134" s="60">
        <f>BA134+SUM(N134:AZ134)</f>
        <v>5360</v>
      </c>
      <c r="BC134" s="56" t="str">
        <f>SpellNumber(L134,BB134)</f>
        <v>INR  Five Thousand Three Hundred &amp; Sixty  Only</v>
      </c>
      <c r="IA134" s="1">
        <v>14.04</v>
      </c>
      <c r="IB134" s="1" t="s">
        <v>217</v>
      </c>
      <c r="IC134" s="1" t="s">
        <v>361</v>
      </c>
      <c r="ID134" s="1">
        <v>1</v>
      </c>
      <c r="IE134" s="3" t="s">
        <v>65</v>
      </c>
    </row>
    <row r="135" spans="1:237" ht="57">
      <c r="A135" s="66">
        <v>14.05</v>
      </c>
      <c r="B135" s="67" t="s">
        <v>218</v>
      </c>
      <c r="C135" s="39" t="s">
        <v>362</v>
      </c>
      <c r="D135" s="74"/>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6"/>
      <c r="IA135" s="1">
        <v>14.05</v>
      </c>
      <c r="IB135" s="1" t="s">
        <v>218</v>
      </c>
      <c r="IC135" s="1" t="s">
        <v>362</v>
      </c>
    </row>
    <row r="136" spans="1:239" ht="28.5">
      <c r="A136" s="66">
        <v>14.06</v>
      </c>
      <c r="B136" s="67" t="s">
        <v>219</v>
      </c>
      <c r="C136" s="39" t="s">
        <v>363</v>
      </c>
      <c r="D136" s="68">
        <v>1</v>
      </c>
      <c r="E136" s="69" t="s">
        <v>65</v>
      </c>
      <c r="F136" s="70">
        <v>787.9</v>
      </c>
      <c r="G136" s="40"/>
      <c r="H136" s="24"/>
      <c r="I136" s="47" t="s">
        <v>38</v>
      </c>
      <c r="J136" s="48">
        <f t="shared" si="0"/>
        <v>1</v>
      </c>
      <c r="K136" s="24" t="s">
        <v>39</v>
      </c>
      <c r="L136" s="24" t="s">
        <v>4</v>
      </c>
      <c r="M136" s="41"/>
      <c r="N136" s="24"/>
      <c r="O136" s="24"/>
      <c r="P136" s="46"/>
      <c r="Q136" s="24"/>
      <c r="R136" s="24"/>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59"/>
      <c r="BA136" s="42">
        <f>ROUND(total_amount_ba($B$2,$D$2,D136,F136,J136,K136,M136),0)</f>
        <v>788</v>
      </c>
      <c r="BB136" s="60">
        <f>BA136+SUM(N136:AZ136)</f>
        <v>788</v>
      </c>
      <c r="BC136" s="56" t="str">
        <f>SpellNumber(L136,BB136)</f>
        <v>INR  Seven Hundred &amp; Eighty Eight  Only</v>
      </c>
      <c r="IA136" s="1">
        <v>14.06</v>
      </c>
      <c r="IB136" s="1" t="s">
        <v>219</v>
      </c>
      <c r="IC136" s="1" t="s">
        <v>363</v>
      </c>
      <c r="ID136" s="1">
        <v>1</v>
      </c>
      <c r="IE136" s="3" t="s">
        <v>65</v>
      </c>
    </row>
    <row r="137" spans="1:239" ht="76.5" customHeight="1">
      <c r="A137" s="66">
        <v>14.07</v>
      </c>
      <c r="B137" s="67" t="s">
        <v>99</v>
      </c>
      <c r="C137" s="39" t="s">
        <v>364</v>
      </c>
      <c r="D137" s="68">
        <v>1</v>
      </c>
      <c r="E137" s="69" t="s">
        <v>65</v>
      </c>
      <c r="F137" s="70">
        <v>1124.98</v>
      </c>
      <c r="G137" s="40"/>
      <c r="H137" s="24"/>
      <c r="I137" s="47" t="s">
        <v>38</v>
      </c>
      <c r="J137" s="48">
        <f t="shared" si="0"/>
        <v>1</v>
      </c>
      <c r="K137" s="24" t="s">
        <v>39</v>
      </c>
      <c r="L137" s="24" t="s">
        <v>4</v>
      </c>
      <c r="M137" s="41"/>
      <c r="N137" s="24"/>
      <c r="O137" s="24"/>
      <c r="P137" s="46"/>
      <c r="Q137" s="24"/>
      <c r="R137" s="24"/>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59"/>
      <c r="BA137" s="42">
        <f>ROUND(total_amount_ba($B$2,$D$2,D137,F137,J137,K137,M137),0)</f>
        <v>1125</v>
      </c>
      <c r="BB137" s="60">
        <f>BA137+SUM(N137:AZ137)</f>
        <v>1125</v>
      </c>
      <c r="BC137" s="56" t="str">
        <f>SpellNumber(L137,BB137)</f>
        <v>INR  One Thousand One Hundred &amp; Twenty Five  Only</v>
      </c>
      <c r="IA137" s="1">
        <v>14.07</v>
      </c>
      <c r="IB137" s="1" t="s">
        <v>99</v>
      </c>
      <c r="IC137" s="1" t="s">
        <v>364</v>
      </c>
      <c r="ID137" s="1">
        <v>1</v>
      </c>
      <c r="IE137" s="3" t="s">
        <v>65</v>
      </c>
    </row>
    <row r="138" spans="1:237" ht="28.5">
      <c r="A138" s="66">
        <v>14.08</v>
      </c>
      <c r="B138" s="67" t="s">
        <v>220</v>
      </c>
      <c r="C138" s="39" t="s">
        <v>365</v>
      </c>
      <c r="D138" s="74"/>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c r="AR138" s="75"/>
      <c r="AS138" s="75"/>
      <c r="AT138" s="75"/>
      <c r="AU138" s="75"/>
      <c r="AV138" s="75"/>
      <c r="AW138" s="75"/>
      <c r="AX138" s="75"/>
      <c r="AY138" s="75"/>
      <c r="AZ138" s="75"/>
      <c r="BA138" s="75"/>
      <c r="BB138" s="75"/>
      <c r="BC138" s="76"/>
      <c r="IA138" s="1">
        <v>14.08</v>
      </c>
      <c r="IB138" s="1" t="s">
        <v>220</v>
      </c>
      <c r="IC138" s="1" t="s">
        <v>365</v>
      </c>
    </row>
    <row r="139" spans="1:237" ht="15.75">
      <c r="A139" s="66">
        <v>14.09</v>
      </c>
      <c r="B139" s="67" t="s">
        <v>221</v>
      </c>
      <c r="C139" s="39" t="s">
        <v>366</v>
      </c>
      <c r="D139" s="74"/>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c r="AQ139" s="75"/>
      <c r="AR139" s="75"/>
      <c r="AS139" s="75"/>
      <c r="AT139" s="75"/>
      <c r="AU139" s="75"/>
      <c r="AV139" s="75"/>
      <c r="AW139" s="75"/>
      <c r="AX139" s="75"/>
      <c r="AY139" s="75"/>
      <c r="AZ139" s="75"/>
      <c r="BA139" s="75"/>
      <c r="BB139" s="75"/>
      <c r="BC139" s="76"/>
      <c r="IA139" s="1">
        <v>14.09</v>
      </c>
      <c r="IB139" s="1" t="s">
        <v>221</v>
      </c>
      <c r="IC139" s="1" t="s">
        <v>366</v>
      </c>
    </row>
    <row r="140" spans="1:239" ht="28.5">
      <c r="A140" s="66">
        <v>14.1</v>
      </c>
      <c r="B140" s="67" t="s">
        <v>300</v>
      </c>
      <c r="C140" s="39" t="s">
        <v>367</v>
      </c>
      <c r="D140" s="68">
        <v>8</v>
      </c>
      <c r="E140" s="69" t="s">
        <v>73</v>
      </c>
      <c r="F140" s="70">
        <v>883.99</v>
      </c>
      <c r="G140" s="40"/>
      <c r="H140" s="24"/>
      <c r="I140" s="47" t="s">
        <v>38</v>
      </c>
      <c r="J140" s="48">
        <f t="shared" si="0"/>
        <v>1</v>
      </c>
      <c r="K140" s="24" t="s">
        <v>39</v>
      </c>
      <c r="L140" s="24" t="s">
        <v>4</v>
      </c>
      <c r="M140" s="41"/>
      <c r="N140" s="24"/>
      <c r="O140" s="24"/>
      <c r="P140" s="46"/>
      <c r="Q140" s="24"/>
      <c r="R140" s="24"/>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59"/>
      <c r="BA140" s="42">
        <f>ROUND(total_amount_ba($B$2,$D$2,D140,F140,J140,K140,M140),0)</f>
        <v>7072</v>
      </c>
      <c r="BB140" s="60">
        <f>BA140+SUM(N140:AZ140)</f>
        <v>7072</v>
      </c>
      <c r="BC140" s="56" t="str">
        <f>SpellNumber(L140,BB140)</f>
        <v>INR  Seven Thousand  &amp;Seventy Two  Only</v>
      </c>
      <c r="IA140" s="1">
        <v>14.1</v>
      </c>
      <c r="IB140" s="1" t="s">
        <v>300</v>
      </c>
      <c r="IC140" s="1" t="s">
        <v>367</v>
      </c>
      <c r="ID140" s="1">
        <v>8</v>
      </c>
      <c r="IE140" s="3" t="s">
        <v>73</v>
      </c>
    </row>
    <row r="141" spans="1:237" ht="15.75">
      <c r="A141" s="66">
        <v>14.11</v>
      </c>
      <c r="B141" s="67" t="s">
        <v>222</v>
      </c>
      <c r="C141" s="39" t="s">
        <v>368</v>
      </c>
      <c r="D141" s="74"/>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c r="AY141" s="75"/>
      <c r="AZ141" s="75"/>
      <c r="BA141" s="75"/>
      <c r="BB141" s="75"/>
      <c r="BC141" s="76"/>
      <c r="IA141" s="1">
        <v>14.11</v>
      </c>
      <c r="IB141" s="1" t="s">
        <v>222</v>
      </c>
      <c r="IC141" s="1" t="s">
        <v>368</v>
      </c>
    </row>
    <row r="142" spans="1:239" ht="28.5">
      <c r="A142" s="66">
        <v>14.12</v>
      </c>
      <c r="B142" s="67" t="s">
        <v>300</v>
      </c>
      <c r="C142" s="39" t="s">
        <v>369</v>
      </c>
      <c r="D142" s="68">
        <v>1.8</v>
      </c>
      <c r="E142" s="69" t="s">
        <v>73</v>
      </c>
      <c r="F142" s="70">
        <v>809.51</v>
      </c>
      <c r="G142" s="40"/>
      <c r="H142" s="24"/>
      <c r="I142" s="47" t="s">
        <v>38</v>
      </c>
      <c r="J142" s="48">
        <f t="shared" si="0"/>
        <v>1</v>
      </c>
      <c r="K142" s="24" t="s">
        <v>39</v>
      </c>
      <c r="L142" s="24" t="s">
        <v>4</v>
      </c>
      <c r="M142" s="41"/>
      <c r="N142" s="24"/>
      <c r="O142" s="24"/>
      <c r="P142" s="46"/>
      <c r="Q142" s="24"/>
      <c r="R142" s="24"/>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59"/>
      <c r="BA142" s="42">
        <f>ROUND(total_amount_ba($B$2,$D$2,D142,F142,J142,K142,M142),0)</f>
        <v>1457</v>
      </c>
      <c r="BB142" s="60">
        <f>BA142+SUM(N142:AZ142)</f>
        <v>1457</v>
      </c>
      <c r="BC142" s="56" t="str">
        <f>SpellNumber(L142,BB142)</f>
        <v>INR  One Thousand Four Hundred &amp; Fifty Seven  Only</v>
      </c>
      <c r="IA142" s="1">
        <v>14.12</v>
      </c>
      <c r="IB142" s="1" t="s">
        <v>300</v>
      </c>
      <c r="IC142" s="1" t="s">
        <v>369</v>
      </c>
      <c r="ID142" s="1">
        <v>1.8</v>
      </c>
      <c r="IE142" s="3" t="s">
        <v>73</v>
      </c>
    </row>
    <row r="143" spans="1:237" ht="57">
      <c r="A143" s="66">
        <v>14.13</v>
      </c>
      <c r="B143" s="67" t="s">
        <v>301</v>
      </c>
      <c r="C143" s="39" t="s">
        <v>370</v>
      </c>
      <c r="D143" s="74"/>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c r="AR143" s="75"/>
      <c r="AS143" s="75"/>
      <c r="AT143" s="75"/>
      <c r="AU143" s="75"/>
      <c r="AV143" s="75"/>
      <c r="AW143" s="75"/>
      <c r="AX143" s="75"/>
      <c r="AY143" s="75"/>
      <c r="AZ143" s="75"/>
      <c r="BA143" s="75"/>
      <c r="BB143" s="75"/>
      <c r="BC143" s="76"/>
      <c r="IA143" s="1">
        <v>14.13</v>
      </c>
      <c r="IB143" s="1" t="s">
        <v>301</v>
      </c>
      <c r="IC143" s="1" t="s">
        <v>370</v>
      </c>
    </row>
    <row r="144" spans="1:237" ht="15.75">
      <c r="A144" s="66">
        <v>14.14</v>
      </c>
      <c r="B144" s="67" t="s">
        <v>221</v>
      </c>
      <c r="C144" s="39" t="s">
        <v>371</v>
      </c>
      <c r="D144" s="74"/>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c r="AQ144" s="75"/>
      <c r="AR144" s="75"/>
      <c r="AS144" s="75"/>
      <c r="AT144" s="75"/>
      <c r="AU144" s="75"/>
      <c r="AV144" s="75"/>
      <c r="AW144" s="75"/>
      <c r="AX144" s="75"/>
      <c r="AY144" s="75"/>
      <c r="AZ144" s="75"/>
      <c r="BA144" s="75"/>
      <c r="BB144" s="75"/>
      <c r="BC144" s="76"/>
      <c r="IA144" s="1">
        <v>14.14</v>
      </c>
      <c r="IB144" s="1" t="s">
        <v>221</v>
      </c>
      <c r="IC144" s="1" t="s">
        <v>371</v>
      </c>
    </row>
    <row r="145" spans="1:239" ht="15.75">
      <c r="A145" s="66">
        <v>14.15</v>
      </c>
      <c r="B145" s="67" t="s">
        <v>302</v>
      </c>
      <c r="C145" s="39" t="s">
        <v>372</v>
      </c>
      <c r="D145" s="68">
        <v>1</v>
      </c>
      <c r="E145" s="69" t="s">
        <v>65</v>
      </c>
      <c r="F145" s="70">
        <v>404.77</v>
      </c>
      <c r="G145" s="40"/>
      <c r="H145" s="24"/>
      <c r="I145" s="47" t="s">
        <v>38</v>
      </c>
      <c r="J145" s="48">
        <f t="shared" si="0"/>
        <v>1</v>
      </c>
      <c r="K145" s="24" t="s">
        <v>39</v>
      </c>
      <c r="L145" s="24" t="s">
        <v>4</v>
      </c>
      <c r="M145" s="41"/>
      <c r="N145" s="24"/>
      <c r="O145" s="24"/>
      <c r="P145" s="46"/>
      <c r="Q145" s="24"/>
      <c r="R145" s="24"/>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59"/>
      <c r="BA145" s="42">
        <f>ROUND(total_amount_ba($B$2,$D$2,D145,F145,J145,K145,M145),0)</f>
        <v>405</v>
      </c>
      <c r="BB145" s="60">
        <f>BA145+SUM(N145:AZ145)</f>
        <v>405</v>
      </c>
      <c r="BC145" s="56" t="str">
        <f>SpellNumber(L145,BB145)</f>
        <v>INR  Four Hundred &amp; Five  Only</v>
      </c>
      <c r="IA145" s="1">
        <v>14.15</v>
      </c>
      <c r="IB145" s="1" t="s">
        <v>302</v>
      </c>
      <c r="IC145" s="1" t="s">
        <v>372</v>
      </c>
      <c r="ID145" s="1">
        <v>1</v>
      </c>
      <c r="IE145" s="3" t="s">
        <v>65</v>
      </c>
    </row>
    <row r="146" spans="1:237" ht="28.5">
      <c r="A146" s="66">
        <v>14.16</v>
      </c>
      <c r="B146" s="67" t="s">
        <v>223</v>
      </c>
      <c r="C146" s="39" t="s">
        <v>373</v>
      </c>
      <c r="D146" s="74"/>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c r="AY146" s="75"/>
      <c r="AZ146" s="75"/>
      <c r="BA146" s="75"/>
      <c r="BB146" s="75"/>
      <c r="BC146" s="76"/>
      <c r="IA146" s="1">
        <v>14.16</v>
      </c>
      <c r="IB146" s="1" t="s">
        <v>223</v>
      </c>
      <c r="IC146" s="1" t="s">
        <v>373</v>
      </c>
    </row>
    <row r="147" spans="1:237" ht="15.75">
      <c r="A147" s="66">
        <v>14.17</v>
      </c>
      <c r="B147" s="67" t="s">
        <v>221</v>
      </c>
      <c r="C147" s="39" t="s">
        <v>374</v>
      </c>
      <c r="D147" s="74"/>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c r="AY147" s="75"/>
      <c r="AZ147" s="75"/>
      <c r="BA147" s="75"/>
      <c r="BB147" s="75"/>
      <c r="BC147" s="76"/>
      <c r="IA147" s="1">
        <v>14.17</v>
      </c>
      <c r="IB147" s="1" t="s">
        <v>221</v>
      </c>
      <c r="IC147" s="1" t="s">
        <v>374</v>
      </c>
    </row>
    <row r="148" spans="1:239" ht="28.5">
      <c r="A148" s="66">
        <v>14.18</v>
      </c>
      <c r="B148" s="67" t="s">
        <v>302</v>
      </c>
      <c r="C148" s="39" t="s">
        <v>375</v>
      </c>
      <c r="D148" s="68">
        <v>2</v>
      </c>
      <c r="E148" s="69" t="s">
        <v>65</v>
      </c>
      <c r="F148" s="70">
        <v>334.37</v>
      </c>
      <c r="G148" s="40"/>
      <c r="H148" s="24"/>
      <c r="I148" s="47" t="s">
        <v>38</v>
      </c>
      <c r="J148" s="48">
        <f t="shared" si="0"/>
        <v>1</v>
      </c>
      <c r="K148" s="24" t="s">
        <v>39</v>
      </c>
      <c r="L148" s="24" t="s">
        <v>4</v>
      </c>
      <c r="M148" s="41"/>
      <c r="N148" s="24"/>
      <c r="O148" s="24"/>
      <c r="P148" s="46"/>
      <c r="Q148" s="24"/>
      <c r="R148" s="24"/>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59"/>
      <c r="BA148" s="42">
        <f>ROUND(total_amount_ba($B$2,$D$2,D148,F148,J148,K148,M148),0)</f>
        <v>669</v>
      </c>
      <c r="BB148" s="60">
        <f>BA148+SUM(N148:AZ148)</f>
        <v>669</v>
      </c>
      <c r="BC148" s="56" t="str">
        <f>SpellNumber(L148,BB148)</f>
        <v>INR  Six Hundred &amp; Sixty Nine  Only</v>
      </c>
      <c r="IA148" s="1">
        <v>14.18</v>
      </c>
      <c r="IB148" s="1" t="s">
        <v>302</v>
      </c>
      <c r="IC148" s="1" t="s">
        <v>375</v>
      </c>
      <c r="ID148" s="1">
        <v>2</v>
      </c>
      <c r="IE148" s="3" t="s">
        <v>65</v>
      </c>
    </row>
    <row r="149" spans="1:237" ht="15.75">
      <c r="A149" s="66">
        <v>14.19</v>
      </c>
      <c r="B149" s="67" t="s">
        <v>224</v>
      </c>
      <c r="C149" s="39" t="s">
        <v>376</v>
      </c>
      <c r="D149" s="74"/>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c r="AQ149" s="75"/>
      <c r="AR149" s="75"/>
      <c r="AS149" s="75"/>
      <c r="AT149" s="75"/>
      <c r="AU149" s="75"/>
      <c r="AV149" s="75"/>
      <c r="AW149" s="75"/>
      <c r="AX149" s="75"/>
      <c r="AY149" s="75"/>
      <c r="AZ149" s="75"/>
      <c r="BA149" s="75"/>
      <c r="BB149" s="75"/>
      <c r="BC149" s="76"/>
      <c r="IA149" s="1">
        <v>14.19</v>
      </c>
      <c r="IB149" s="1" t="s">
        <v>224</v>
      </c>
      <c r="IC149" s="1" t="s">
        <v>376</v>
      </c>
    </row>
    <row r="150" spans="1:237" ht="15.75">
      <c r="A150" s="66">
        <v>14.2</v>
      </c>
      <c r="B150" s="67" t="s">
        <v>198</v>
      </c>
      <c r="C150" s="39" t="s">
        <v>377</v>
      </c>
      <c r="D150" s="74"/>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c r="AQ150" s="75"/>
      <c r="AR150" s="75"/>
      <c r="AS150" s="75"/>
      <c r="AT150" s="75"/>
      <c r="AU150" s="75"/>
      <c r="AV150" s="75"/>
      <c r="AW150" s="75"/>
      <c r="AX150" s="75"/>
      <c r="AY150" s="75"/>
      <c r="AZ150" s="75"/>
      <c r="BA150" s="75"/>
      <c r="BB150" s="75"/>
      <c r="BC150" s="76"/>
      <c r="IA150" s="1">
        <v>14.2</v>
      </c>
      <c r="IB150" s="1" t="s">
        <v>198</v>
      </c>
      <c r="IC150" s="1" t="s">
        <v>377</v>
      </c>
    </row>
    <row r="151" spans="1:239" ht="28.5">
      <c r="A151" s="66">
        <v>14.21</v>
      </c>
      <c r="B151" s="67" t="s">
        <v>302</v>
      </c>
      <c r="C151" s="39" t="s">
        <v>378</v>
      </c>
      <c r="D151" s="68">
        <v>1</v>
      </c>
      <c r="E151" s="69" t="s">
        <v>65</v>
      </c>
      <c r="F151" s="70">
        <v>320.29</v>
      </c>
      <c r="G151" s="40"/>
      <c r="H151" s="24"/>
      <c r="I151" s="47" t="s">
        <v>38</v>
      </c>
      <c r="J151" s="48">
        <f t="shared" si="0"/>
        <v>1</v>
      </c>
      <c r="K151" s="24" t="s">
        <v>39</v>
      </c>
      <c r="L151" s="24" t="s">
        <v>4</v>
      </c>
      <c r="M151" s="41"/>
      <c r="N151" s="24"/>
      <c r="O151" s="24"/>
      <c r="P151" s="46"/>
      <c r="Q151" s="24"/>
      <c r="R151" s="24"/>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59"/>
      <c r="BA151" s="42">
        <f>ROUND(total_amount_ba($B$2,$D$2,D151,F151,J151,K151,M151),0)</f>
        <v>320</v>
      </c>
      <c r="BB151" s="60">
        <f>BA151+SUM(N151:AZ151)</f>
        <v>320</v>
      </c>
      <c r="BC151" s="56" t="str">
        <f>SpellNumber(L151,BB151)</f>
        <v>INR  Three Hundred &amp; Twenty  Only</v>
      </c>
      <c r="IA151" s="1">
        <v>14.21</v>
      </c>
      <c r="IB151" s="1" t="s">
        <v>302</v>
      </c>
      <c r="IC151" s="1" t="s">
        <v>378</v>
      </c>
      <c r="ID151" s="1">
        <v>1</v>
      </c>
      <c r="IE151" s="3" t="s">
        <v>65</v>
      </c>
    </row>
    <row r="152" spans="1:237" ht="15.75">
      <c r="A152" s="66">
        <v>14.22</v>
      </c>
      <c r="B152" s="67" t="s">
        <v>226</v>
      </c>
      <c r="C152" s="39" t="s">
        <v>379</v>
      </c>
      <c r="D152" s="74"/>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c r="AR152" s="75"/>
      <c r="AS152" s="75"/>
      <c r="AT152" s="75"/>
      <c r="AU152" s="75"/>
      <c r="AV152" s="75"/>
      <c r="AW152" s="75"/>
      <c r="AX152" s="75"/>
      <c r="AY152" s="75"/>
      <c r="AZ152" s="75"/>
      <c r="BA152" s="75"/>
      <c r="BB152" s="75"/>
      <c r="BC152" s="76"/>
      <c r="IA152" s="1">
        <v>14.22</v>
      </c>
      <c r="IB152" s="1" t="s">
        <v>226</v>
      </c>
      <c r="IC152" s="1" t="s">
        <v>379</v>
      </c>
    </row>
    <row r="153" spans="1:239" ht="28.5">
      <c r="A153" s="66">
        <v>14.23</v>
      </c>
      <c r="B153" s="67" t="s">
        <v>302</v>
      </c>
      <c r="C153" s="39" t="s">
        <v>380</v>
      </c>
      <c r="D153" s="68">
        <v>1</v>
      </c>
      <c r="E153" s="69" t="s">
        <v>65</v>
      </c>
      <c r="F153" s="70">
        <v>232.96</v>
      </c>
      <c r="G153" s="40"/>
      <c r="H153" s="24"/>
      <c r="I153" s="47" t="s">
        <v>38</v>
      </c>
      <c r="J153" s="48">
        <f t="shared" si="0"/>
        <v>1</v>
      </c>
      <c r="K153" s="24" t="s">
        <v>39</v>
      </c>
      <c r="L153" s="24" t="s">
        <v>4</v>
      </c>
      <c r="M153" s="41"/>
      <c r="N153" s="24"/>
      <c r="O153" s="24"/>
      <c r="P153" s="46"/>
      <c r="Q153" s="24"/>
      <c r="R153" s="24"/>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59"/>
      <c r="BA153" s="42">
        <f>ROUND(total_amount_ba($B$2,$D$2,D153,F153,J153,K153,M153),0)</f>
        <v>233</v>
      </c>
      <c r="BB153" s="60">
        <f>BA153+SUM(N153:AZ153)</f>
        <v>233</v>
      </c>
      <c r="BC153" s="56" t="str">
        <f>SpellNumber(L153,BB153)</f>
        <v>INR  Two Hundred &amp; Thirty Three  Only</v>
      </c>
      <c r="IA153" s="1">
        <v>14.23</v>
      </c>
      <c r="IB153" s="1" t="s">
        <v>302</v>
      </c>
      <c r="IC153" s="1" t="s">
        <v>380</v>
      </c>
      <c r="ID153" s="1">
        <v>1</v>
      </c>
      <c r="IE153" s="3" t="s">
        <v>65</v>
      </c>
    </row>
    <row r="154" spans="1:237" ht="42.75">
      <c r="A154" s="66">
        <v>14.24</v>
      </c>
      <c r="B154" s="67" t="s">
        <v>225</v>
      </c>
      <c r="C154" s="39" t="s">
        <v>381</v>
      </c>
      <c r="D154" s="74"/>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c r="AR154" s="75"/>
      <c r="AS154" s="75"/>
      <c r="AT154" s="75"/>
      <c r="AU154" s="75"/>
      <c r="AV154" s="75"/>
      <c r="AW154" s="75"/>
      <c r="AX154" s="75"/>
      <c r="AY154" s="75"/>
      <c r="AZ154" s="75"/>
      <c r="BA154" s="75"/>
      <c r="BB154" s="75"/>
      <c r="BC154" s="76"/>
      <c r="IA154" s="1">
        <v>14.24</v>
      </c>
      <c r="IB154" s="1" t="s">
        <v>225</v>
      </c>
      <c r="IC154" s="1" t="s">
        <v>381</v>
      </c>
    </row>
    <row r="155" spans="1:239" ht="28.5">
      <c r="A155" s="70">
        <v>14.25</v>
      </c>
      <c r="B155" s="67" t="s">
        <v>198</v>
      </c>
      <c r="C155" s="39" t="s">
        <v>382</v>
      </c>
      <c r="D155" s="68">
        <v>9</v>
      </c>
      <c r="E155" s="69" t="s">
        <v>65</v>
      </c>
      <c r="F155" s="70">
        <v>422.13</v>
      </c>
      <c r="G155" s="40"/>
      <c r="H155" s="24"/>
      <c r="I155" s="47" t="s">
        <v>38</v>
      </c>
      <c r="J155" s="48">
        <f t="shared" si="0"/>
        <v>1</v>
      </c>
      <c r="K155" s="24" t="s">
        <v>39</v>
      </c>
      <c r="L155" s="24" t="s">
        <v>4</v>
      </c>
      <c r="M155" s="41"/>
      <c r="N155" s="24"/>
      <c r="O155" s="24"/>
      <c r="P155" s="46"/>
      <c r="Q155" s="24"/>
      <c r="R155" s="24"/>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59"/>
      <c r="BA155" s="42">
        <f>ROUND(total_amount_ba($B$2,$D$2,D155,F155,J155,K155,M155),0)</f>
        <v>3799</v>
      </c>
      <c r="BB155" s="60">
        <f>BA155+SUM(N155:AZ155)</f>
        <v>3799</v>
      </c>
      <c r="BC155" s="56" t="str">
        <f>SpellNumber(L155,BB155)</f>
        <v>INR  Three Thousand Seven Hundred &amp; Ninety Nine  Only</v>
      </c>
      <c r="IA155" s="1">
        <v>14.25</v>
      </c>
      <c r="IB155" s="1" t="s">
        <v>198</v>
      </c>
      <c r="IC155" s="1" t="s">
        <v>382</v>
      </c>
      <c r="ID155" s="1">
        <v>9</v>
      </c>
      <c r="IE155" s="3" t="s">
        <v>65</v>
      </c>
    </row>
    <row r="156" spans="1:239" ht="28.5">
      <c r="A156" s="66">
        <v>14.26</v>
      </c>
      <c r="B156" s="67" t="s">
        <v>226</v>
      </c>
      <c r="C156" s="39" t="s">
        <v>383</v>
      </c>
      <c r="D156" s="68">
        <v>2</v>
      </c>
      <c r="E156" s="69" t="s">
        <v>65</v>
      </c>
      <c r="F156" s="70">
        <v>357.65</v>
      </c>
      <c r="G156" s="40"/>
      <c r="H156" s="24"/>
      <c r="I156" s="47" t="s">
        <v>38</v>
      </c>
      <c r="J156" s="48">
        <f t="shared" si="0"/>
        <v>1</v>
      </c>
      <c r="K156" s="24" t="s">
        <v>39</v>
      </c>
      <c r="L156" s="24" t="s">
        <v>4</v>
      </c>
      <c r="M156" s="41"/>
      <c r="N156" s="24"/>
      <c r="O156" s="24"/>
      <c r="P156" s="46"/>
      <c r="Q156" s="24"/>
      <c r="R156" s="24"/>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59"/>
      <c r="BA156" s="42">
        <f>ROUND(total_amount_ba($B$2,$D$2,D156,F156,J156,K156,M156),0)</f>
        <v>715</v>
      </c>
      <c r="BB156" s="60">
        <f>BA156+SUM(N156:AZ156)</f>
        <v>715</v>
      </c>
      <c r="BC156" s="56" t="str">
        <f>SpellNumber(L156,BB156)</f>
        <v>INR  Seven Hundred &amp; Fifteen  Only</v>
      </c>
      <c r="IA156" s="1">
        <v>14.26</v>
      </c>
      <c r="IB156" s="1" t="s">
        <v>226</v>
      </c>
      <c r="IC156" s="1" t="s">
        <v>383</v>
      </c>
      <c r="ID156" s="1">
        <v>2</v>
      </c>
      <c r="IE156" s="3" t="s">
        <v>65</v>
      </c>
    </row>
    <row r="157" spans="1:237" ht="85.5">
      <c r="A157" s="66">
        <v>14.27</v>
      </c>
      <c r="B157" s="67" t="s">
        <v>227</v>
      </c>
      <c r="C157" s="39" t="s">
        <v>384</v>
      </c>
      <c r="D157" s="74"/>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5"/>
      <c r="AV157" s="75"/>
      <c r="AW157" s="75"/>
      <c r="AX157" s="75"/>
      <c r="AY157" s="75"/>
      <c r="AZ157" s="75"/>
      <c r="BA157" s="75"/>
      <c r="BB157" s="75"/>
      <c r="BC157" s="76"/>
      <c r="IA157" s="1">
        <v>14.27</v>
      </c>
      <c r="IB157" s="1" t="s">
        <v>227</v>
      </c>
      <c r="IC157" s="1" t="s">
        <v>384</v>
      </c>
    </row>
    <row r="158" spans="1:237" ht="15.75">
      <c r="A158" s="66">
        <v>14.28</v>
      </c>
      <c r="B158" s="67" t="s">
        <v>228</v>
      </c>
      <c r="C158" s="39" t="s">
        <v>385</v>
      </c>
      <c r="D158" s="74"/>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5"/>
      <c r="AR158" s="75"/>
      <c r="AS158" s="75"/>
      <c r="AT158" s="75"/>
      <c r="AU158" s="75"/>
      <c r="AV158" s="75"/>
      <c r="AW158" s="75"/>
      <c r="AX158" s="75"/>
      <c r="AY158" s="75"/>
      <c r="AZ158" s="75"/>
      <c r="BA158" s="75"/>
      <c r="BB158" s="75"/>
      <c r="BC158" s="76"/>
      <c r="IA158" s="1">
        <v>14.28</v>
      </c>
      <c r="IB158" s="1" t="s">
        <v>228</v>
      </c>
      <c r="IC158" s="1" t="s">
        <v>385</v>
      </c>
    </row>
    <row r="159" spans="1:239" ht="28.5">
      <c r="A159" s="66">
        <v>14.29</v>
      </c>
      <c r="B159" s="67" t="s">
        <v>303</v>
      </c>
      <c r="C159" s="39" t="s">
        <v>386</v>
      </c>
      <c r="D159" s="68">
        <v>1</v>
      </c>
      <c r="E159" s="69" t="s">
        <v>65</v>
      </c>
      <c r="F159" s="70">
        <v>1116.22</v>
      </c>
      <c r="G159" s="40"/>
      <c r="H159" s="24"/>
      <c r="I159" s="47" t="s">
        <v>38</v>
      </c>
      <c r="J159" s="48">
        <f t="shared" si="0"/>
        <v>1</v>
      </c>
      <c r="K159" s="24" t="s">
        <v>39</v>
      </c>
      <c r="L159" s="24" t="s">
        <v>4</v>
      </c>
      <c r="M159" s="41"/>
      <c r="N159" s="24"/>
      <c r="O159" s="24"/>
      <c r="P159" s="46"/>
      <c r="Q159" s="24"/>
      <c r="R159" s="24"/>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59"/>
      <c r="BA159" s="42">
        <f>ROUND(total_amount_ba($B$2,$D$2,D159,F159,J159,K159,M159),0)</f>
        <v>1116</v>
      </c>
      <c r="BB159" s="60">
        <f>BA159+SUM(N159:AZ159)</f>
        <v>1116</v>
      </c>
      <c r="BC159" s="56" t="str">
        <f>SpellNumber(L159,BB159)</f>
        <v>INR  One Thousand One Hundred &amp; Sixteen  Only</v>
      </c>
      <c r="IA159" s="1">
        <v>14.29</v>
      </c>
      <c r="IB159" s="1" t="s">
        <v>303</v>
      </c>
      <c r="IC159" s="1" t="s">
        <v>386</v>
      </c>
      <c r="ID159" s="1">
        <v>1</v>
      </c>
      <c r="IE159" s="3" t="s">
        <v>65</v>
      </c>
    </row>
    <row r="160" spans="1:237" ht="15.75">
      <c r="A160" s="66">
        <v>14.3</v>
      </c>
      <c r="B160" s="67" t="s">
        <v>229</v>
      </c>
      <c r="C160" s="39" t="s">
        <v>387</v>
      </c>
      <c r="D160" s="74"/>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c r="AR160" s="75"/>
      <c r="AS160" s="75"/>
      <c r="AT160" s="75"/>
      <c r="AU160" s="75"/>
      <c r="AV160" s="75"/>
      <c r="AW160" s="75"/>
      <c r="AX160" s="75"/>
      <c r="AY160" s="75"/>
      <c r="AZ160" s="75"/>
      <c r="BA160" s="75"/>
      <c r="BB160" s="75"/>
      <c r="BC160" s="76"/>
      <c r="IA160" s="1">
        <v>14.3</v>
      </c>
      <c r="IB160" s="1" t="s">
        <v>229</v>
      </c>
      <c r="IC160" s="1" t="s">
        <v>387</v>
      </c>
    </row>
    <row r="161" spans="1:239" ht="28.5">
      <c r="A161" s="66">
        <v>14.31</v>
      </c>
      <c r="B161" s="67" t="s">
        <v>304</v>
      </c>
      <c r="C161" s="39" t="s">
        <v>388</v>
      </c>
      <c r="D161" s="68">
        <v>2</v>
      </c>
      <c r="E161" s="69" t="s">
        <v>65</v>
      </c>
      <c r="F161" s="70">
        <v>1054.05</v>
      </c>
      <c r="G161" s="40"/>
      <c r="H161" s="24"/>
      <c r="I161" s="47" t="s">
        <v>38</v>
      </c>
      <c r="J161" s="48">
        <f t="shared" si="0"/>
        <v>1</v>
      </c>
      <c r="K161" s="24" t="s">
        <v>39</v>
      </c>
      <c r="L161" s="24" t="s">
        <v>4</v>
      </c>
      <c r="M161" s="41"/>
      <c r="N161" s="24"/>
      <c r="O161" s="24"/>
      <c r="P161" s="46"/>
      <c r="Q161" s="24"/>
      <c r="R161" s="24"/>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59"/>
      <c r="BA161" s="42">
        <f>ROUND(total_amount_ba($B$2,$D$2,D161,F161,J161,K161,M161),0)</f>
        <v>2108</v>
      </c>
      <c r="BB161" s="60">
        <f>BA161+SUM(N161:AZ161)</f>
        <v>2108</v>
      </c>
      <c r="BC161" s="56" t="str">
        <f>SpellNumber(L161,BB161)</f>
        <v>INR  Two Thousand One Hundred &amp; Eight  Only</v>
      </c>
      <c r="IA161" s="1">
        <v>14.31</v>
      </c>
      <c r="IB161" s="1" t="s">
        <v>304</v>
      </c>
      <c r="IC161" s="1" t="s">
        <v>388</v>
      </c>
      <c r="ID161" s="1">
        <v>2</v>
      </c>
      <c r="IE161" s="3" t="s">
        <v>65</v>
      </c>
    </row>
    <row r="162" spans="1:237" ht="15.75">
      <c r="A162" s="70">
        <v>15</v>
      </c>
      <c r="B162" s="67" t="s">
        <v>100</v>
      </c>
      <c r="C162" s="39" t="s">
        <v>389</v>
      </c>
      <c r="D162" s="74"/>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5"/>
      <c r="AV162" s="75"/>
      <c r="AW162" s="75"/>
      <c r="AX162" s="75"/>
      <c r="AY162" s="75"/>
      <c r="AZ162" s="75"/>
      <c r="BA162" s="75"/>
      <c r="BB162" s="75"/>
      <c r="BC162" s="76"/>
      <c r="IA162" s="1">
        <v>15</v>
      </c>
      <c r="IB162" s="1" t="s">
        <v>100</v>
      </c>
      <c r="IC162" s="1" t="s">
        <v>389</v>
      </c>
    </row>
    <row r="163" spans="1:237" ht="71.25">
      <c r="A163" s="66">
        <v>15.01</v>
      </c>
      <c r="B163" s="67" t="s">
        <v>101</v>
      </c>
      <c r="C163" s="39" t="s">
        <v>390</v>
      </c>
      <c r="D163" s="74"/>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c r="AY163" s="75"/>
      <c r="AZ163" s="75"/>
      <c r="BA163" s="75"/>
      <c r="BB163" s="75"/>
      <c r="BC163" s="76"/>
      <c r="IA163" s="1">
        <v>15.01</v>
      </c>
      <c r="IB163" s="1" t="s">
        <v>101</v>
      </c>
      <c r="IC163" s="1" t="s">
        <v>390</v>
      </c>
    </row>
    <row r="164" spans="1:239" ht="15.75">
      <c r="A164" s="66">
        <v>15.02</v>
      </c>
      <c r="B164" s="67" t="s">
        <v>102</v>
      </c>
      <c r="C164" s="39" t="s">
        <v>391</v>
      </c>
      <c r="D164" s="68">
        <v>1</v>
      </c>
      <c r="E164" s="69" t="s">
        <v>73</v>
      </c>
      <c r="F164" s="70">
        <v>249.8</v>
      </c>
      <c r="G164" s="40"/>
      <c r="H164" s="24"/>
      <c r="I164" s="47" t="s">
        <v>38</v>
      </c>
      <c r="J164" s="48">
        <f aca="true" t="shared" si="4" ref="J164:J208">IF(I164="Less(-)",-1,1)</f>
        <v>1</v>
      </c>
      <c r="K164" s="24" t="s">
        <v>39</v>
      </c>
      <c r="L164" s="24" t="s">
        <v>4</v>
      </c>
      <c r="M164" s="41"/>
      <c r="N164" s="24"/>
      <c r="O164" s="24"/>
      <c r="P164" s="46"/>
      <c r="Q164" s="24"/>
      <c r="R164" s="24"/>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c r="AZ164" s="59"/>
      <c r="BA164" s="42">
        <f aca="true" t="shared" si="5" ref="BA164:BA185">ROUND(total_amount_ba($B$2,$D$2,D164,F164,J164,K164,M164),0)</f>
        <v>250</v>
      </c>
      <c r="BB164" s="60">
        <f aca="true" t="shared" si="6" ref="BB164:BB185">BA164+SUM(N164:AZ164)</f>
        <v>250</v>
      </c>
      <c r="BC164" s="56" t="str">
        <f aca="true" t="shared" si="7" ref="BC164:BC185">SpellNumber(L164,BB164)</f>
        <v>INR  Two Hundred &amp; Fifty  Only</v>
      </c>
      <c r="IA164" s="1">
        <v>15.02</v>
      </c>
      <c r="IB164" s="1" t="s">
        <v>102</v>
      </c>
      <c r="IC164" s="1" t="s">
        <v>391</v>
      </c>
      <c r="ID164" s="1">
        <v>1</v>
      </c>
      <c r="IE164" s="3" t="s">
        <v>73</v>
      </c>
    </row>
    <row r="165" spans="1:239" ht="28.5">
      <c r="A165" s="66">
        <v>15.03</v>
      </c>
      <c r="B165" s="67" t="s">
        <v>103</v>
      </c>
      <c r="C165" s="39" t="s">
        <v>392</v>
      </c>
      <c r="D165" s="68">
        <v>18</v>
      </c>
      <c r="E165" s="69" t="s">
        <v>73</v>
      </c>
      <c r="F165" s="70">
        <v>301.7</v>
      </c>
      <c r="G165" s="40"/>
      <c r="H165" s="24"/>
      <c r="I165" s="47" t="s">
        <v>38</v>
      </c>
      <c r="J165" s="48">
        <f t="shared" si="4"/>
        <v>1</v>
      </c>
      <c r="K165" s="24" t="s">
        <v>39</v>
      </c>
      <c r="L165" s="24" t="s">
        <v>4</v>
      </c>
      <c r="M165" s="41"/>
      <c r="N165" s="24"/>
      <c r="O165" s="24"/>
      <c r="P165" s="46"/>
      <c r="Q165" s="24"/>
      <c r="R165" s="24"/>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59"/>
      <c r="BA165" s="42">
        <f t="shared" si="5"/>
        <v>5431</v>
      </c>
      <c r="BB165" s="60">
        <f t="shared" si="6"/>
        <v>5431</v>
      </c>
      <c r="BC165" s="56" t="str">
        <f t="shared" si="7"/>
        <v>INR  Five Thousand Four Hundred &amp; Thirty One  Only</v>
      </c>
      <c r="IA165" s="1">
        <v>15.03</v>
      </c>
      <c r="IB165" s="1" t="s">
        <v>103</v>
      </c>
      <c r="IC165" s="1" t="s">
        <v>392</v>
      </c>
      <c r="ID165" s="1">
        <v>18</v>
      </c>
      <c r="IE165" s="3" t="s">
        <v>73</v>
      </c>
    </row>
    <row r="166" spans="1:237" ht="99.75">
      <c r="A166" s="66">
        <v>15.04</v>
      </c>
      <c r="B166" s="67" t="s">
        <v>230</v>
      </c>
      <c r="C166" s="39" t="s">
        <v>393</v>
      </c>
      <c r="D166" s="74"/>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c r="AQ166" s="75"/>
      <c r="AR166" s="75"/>
      <c r="AS166" s="75"/>
      <c r="AT166" s="75"/>
      <c r="AU166" s="75"/>
      <c r="AV166" s="75"/>
      <c r="AW166" s="75"/>
      <c r="AX166" s="75"/>
      <c r="AY166" s="75"/>
      <c r="AZ166" s="75"/>
      <c r="BA166" s="75"/>
      <c r="BB166" s="75"/>
      <c r="BC166" s="76"/>
      <c r="IA166" s="1">
        <v>15.04</v>
      </c>
      <c r="IB166" s="1" t="s">
        <v>230</v>
      </c>
      <c r="IC166" s="1" t="s">
        <v>393</v>
      </c>
    </row>
    <row r="167" spans="1:239" ht="28.5">
      <c r="A167" s="66">
        <v>15.05</v>
      </c>
      <c r="B167" s="67" t="s">
        <v>102</v>
      </c>
      <c r="C167" s="39" t="s">
        <v>394</v>
      </c>
      <c r="D167" s="68">
        <v>17</v>
      </c>
      <c r="E167" s="69" t="s">
        <v>73</v>
      </c>
      <c r="F167" s="70">
        <v>392.45</v>
      </c>
      <c r="G167" s="40"/>
      <c r="H167" s="24"/>
      <c r="I167" s="47" t="s">
        <v>38</v>
      </c>
      <c r="J167" s="48">
        <f t="shared" si="4"/>
        <v>1</v>
      </c>
      <c r="K167" s="24" t="s">
        <v>39</v>
      </c>
      <c r="L167" s="24" t="s">
        <v>4</v>
      </c>
      <c r="M167" s="41"/>
      <c r="N167" s="24"/>
      <c r="O167" s="24"/>
      <c r="P167" s="46"/>
      <c r="Q167" s="24"/>
      <c r="R167" s="24"/>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59"/>
      <c r="BA167" s="42">
        <f t="shared" si="5"/>
        <v>6672</v>
      </c>
      <c r="BB167" s="60">
        <f t="shared" si="6"/>
        <v>6672</v>
      </c>
      <c r="BC167" s="56" t="str">
        <f t="shared" si="7"/>
        <v>INR  Six Thousand Six Hundred &amp; Seventy Two  Only</v>
      </c>
      <c r="IA167" s="1">
        <v>15.05</v>
      </c>
      <c r="IB167" s="1" t="s">
        <v>102</v>
      </c>
      <c r="IC167" s="1" t="s">
        <v>394</v>
      </c>
      <c r="ID167" s="1">
        <v>17</v>
      </c>
      <c r="IE167" s="3" t="s">
        <v>73</v>
      </c>
    </row>
    <row r="168" spans="1:237" ht="57">
      <c r="A168" s="66">
        <v>15.06</v>
      </c>
      <c r="B168" s="67" t="s">
        <v>231</v>
      </c>
      <c r="C168" s="39" t="s">
        <v>395</v>
      </c>
      <c r="D168" s="74"/>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75"/>
      <c r="AU168" s="75"/>
      <c r="AV168" s="75"/>
      <c r="AW168" s="75"/>
      <c r="AX168" s="75"/>
      <c r="AY168" s="75"/>
      <c r="AZ168" s="75"/>
      <c r="BA168" s="75"/>
      <c r="BB168" s="75"/>
      <c r="BC168" s="76"/>
      <c r="IA168" s="1">
        <v>15.06</v>
      </c>
      <c r="IB168" s="1" t="s">
        <v>231</v>
      </c>
      <c r="IC168" s="1" t="s">
        <v>395</v>
      </c>
    </row>
    <row r="169" spans="1:239" ht="28.5">
      <c r="A169" s="66">
        <v>15.07</v>
      </c>
      <c r="B169" s="67" t="s">
        <v>232</v>
      </c>
      <c r="C169" s="39" t="s">
        <v>396</v>
      </c>
      <c r="D169" s="68">
        <v>0.72</v>
      </c>
      <c r="E169" s="69" t="s">
        <v>73</v>
      </c>
      <c r="F169" s="70">
        <v>372.38</v>
      </c>
      <c r="G169" s="40"/>
      <c r="H169" s="24"/>
      <c r="I169" s="47" t="s">
        <v>38</v>
      </c>
      <c r="J169" s="48">
        <f t="shared" si="4"/>
        <v>1</v>
      </c>
      <c r="K169" s="24" t="s">
        <v>39</v>
      </c>
      <c r="L169" s="24" t="s">
        <v>4</v>
      </c>
      <c r="M169" s="41"/>
      <c r="N169" s="24"/>
      <c r="O169" s="24"/>
      <c r="P169" s="46"/>
      <c r="Q169" s="24"/>
      <c r="R169" s="24"/>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59"/>
      <c r="BA169" s="42">
        <f t="shared" si="5"/>
        <v>268</v>
      </c>
      <c r="BB169" s="60">
        <f t="shared" si="6"/>
        <v>268</v>
      </c>
      <c r="BC169" s="56" t="str">
        <f t="shared" si="7"/>
        <v>INR  Two Hundred &amp; Sixty Eight  Only</v>
      </c>
      <c r="IA169" s="1">
        <v>15.07</v>
      </c>
      <c r="IB169" s="1" t="s">
        <v>232</v>
      </c>
      <c r="IC169" s="1" t="s">
        <v>396</v>
      </c>
      <c r="ID169" s="1">
        <v>0.72</v>
      </c>
      <c r="IE169" s="3" t="s">
        <v>73</v>
      </c>
    </row>
    <row r="170" spans="1:237" ht="42.75">
      <c r="A170" s="66">
        <v>15.08</v>
      </c>
      <c r="B170" s="67" t="s">
        <v>104</v>
      </c>
      <c r="C170" s="39" t="s">
        <v>397</v>
      </c>
      <c r="D170" s="74"/>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c r="AQ170" s="75"/>
      <c r="AR170" s="75"/>
      <c r="AS170" s="75"/>
      <c r="AT170" s="75"/>
      <c r="AU170" s="75"/>
      <c r="AV170" s="75"/>
      <c r="AW170" s="75"/>
      <c r="AX170" s="75"/>
      <c r="AY170" s="75"/>
      <c r="AZ170" s="75"/>
      <c r="BA170" s="75"/>
      <c r="BB170" s="75"/>
      <c r="BC170" s="76"/>
      <c r="IA170" s="1">
        <v>15.08</v>
      </c>
      <c r="IB170" s="1" t="s">
        <v>104</v>
      </c>
      <c r="IC170" s="1" t="s">
        <v>397</v>
      </c>
    </row>
    <row r="171" spans="1:239" ht="15.75">
      <c r="A171" s="66">
        <v>15.09</v>
      </c>
      <c r="B171" s="67" t="s">
        <v>105</v>
      </c>
      <c r="C171" s="39" t="s">
        <v>398</v>
      </c>
      <c r="D171" s="68">
        <v>1</v>
      </c>
      <c r="E171" s="69" t="s">
        <v>65</v>
      </c>
      <c r="F171" s="70">
        <v>403.5</v>
      </c>
      <c r="G171" s="40"/>
      <c r="H171" s="24"/>
      <c r="I171" s="47" t="s">
        <v>38</v>
      </c>
      <c r="J171" s="48">
        <f t="shared" si="4"/>
        <v>1</v>
      </c>
      <c r="K171" s="24" t="s">
        <v>39</v>
      </c>
      <c r="L171" s="24" t="s">
        <v>4</v>
      </c>
      <c r="M171" s="41"/>
      <c r="N171" s="24"/>
      <c r="O171" s="24"/>
      <c r="P171" s="46"/>
      <c r="Q171" s="24"/>
      <c r="R171" s="24"/>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59"/>
      <c r="BA171" s="42">
        <f t="shared" si="5"/>
        <v>404</v>
      </c>
      <c r="BB171" s="60">
        <f t="shared" si="6"/>
        <v>404</v>
      </c>
      <c r="BC171" s="56" t="str">
        <f t="shared" si="7"/>
        <v>INR  Four Hundred &amp; Four  Only</v>
      </c>
      <c r="IA171" s="1">
        <v>15.09</v>
      </c>
      <c r="IB171" s="1" t="s">
        <v>105</v>
      </c>
      <c r="IC171" s="1" t="s">
        <v>398</v>
      </c>
      <c r="ID171" s="1">
        <v>1</v>
      </c>
      <c r="IE171" s="3" t="s">
        <v>65</v>
      </c>
    </row>
    <row r="172" spans="1:237" ht="57">
      <c r="A172" s="66">
        <v>15.1</v>
      </c>
      <c r="B172" s="67" t="s">
        <v>305</v>
      </c>
      <c r="C172" s="39" t="s">
        <v>399</v>
      </c>
      <c r="D172" s="74"/>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c r="AP172" s="75"/>
      <c r="AQ172" s="75"/>
      <c r="AR172" s="75"/>
      <c r="AS172" s="75"/>
      <c r="AT172" s="75"/>
      <c r="AU172" s="75"/>
      <c r="AV172" s="75"/>
      <c r="AW172" s="75"/>
      <c r="AX172" s="75"/>
      <c r="AY172" s="75"/>
      <c r="AZ172" s="75"/>
      <c r="BA172" s="75"/>
      <c r="BB172" s="75"/>
      <c r="BC172" s="76"/>
      <c r="IA172" s="1">
        <v>15.1</v>
      </c>
      <c r="IB172" s="1" t="s">
        <v>305</v>
      </c>
      <c r="IC172" s="1" t="s">
        <v>399</v>
      </c>
    </row>
    <row r="173" spans="1:239" ht="28.5">
      <c r="A173" s="66">
        <v>15.11</v>
      </c>
      <c r="B173" s="67" t="s">
        <v>105</v>
      </c>
      <c r="C173" s="39" t="s">
        <v>400</v>
      </c>
      <c r="D173" s="68">
        <v>1</v>
      </c>
      <c r="E173" s="69" t="s">
        <v>65</v>
      </c>
      <c r="F173" s="70">
        <v>338.79</v>
      </c>
      <c r="G173" s="40"/>
      <c r="H173" s="24"/>
      <c r="I173" s="47" t="s">
        <v>38</v>
      </c>
      <c r="J173" s="48">
        <f t="shared" si="4"/>
        <v>1</v>
      </c>
      <c r="K173" s="24" t="s">
        <v>39</v>
      </c>
      <c r="L173" s="24" t="s">
        <v>4</v>
      </c>
      <c r="M173" s="41"/>
      <c r="N173" s="24"/>
      <c r="O173" s="24"/>
      <c r="P173" s="46"/>
      <c r="Q173" s="24"/>
      <c r="R173" s="24"/>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59"/>
      <c r="BA173" s="42">
        <f t="shared" si="5"/>
        <v>339</v>
      </c>
      <c r="BB173" s="60">
        <f t="shared" si="6"/>
        <v>339</v>
      </c>
      <c r="BC173" s="56" t="str">
        <f t="shared" si="7"/>
        <v>INR  Three Hundred &amp; Thirty Nine  Only</v>
      </c>
      <c r="IA173" s="1">
        <v>15.11</v>
      </c>
      <c r="IB173" s="1" t="s">
        <v>105</v>
      </c>
      <c r="IC173" s="1" t="s">
        <v>400</v>
      </c>
      <c r="ID173" s="1">
        <v>1</v>
      </c>
      <c r="IE173" s="3" t="s">
        <v>65</v>
      </c>
    </row>
    <row r="174" spans="1:237" ht="42.75">
      <c r="A174" s="66">
        <v>15.12</v>
      </c>
      <c r="B174" s="71" t="s">
        <v>306</v>
      </c>
      <c r="C174" s="39" t="s">
        <v>401</v>
      </c>
      <c r="D174" s="74"/>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c r="AQ174" s="75"/>
      <c r="AR174" s="75"/>
      <c r="AS174" s="75"/>
      <c r="AT174" s="75"/>
      <c r="AU174" s="75"/>
      <c r="AV174" s="75"/>
      <c r="AW174" s="75"/>
      <c r="AX174" s="75"/>
      <c r="AY174" s="75"/>
      <c r="AZ174" s="75"/>
      <c r="BA174" s="75"/>
      <c r="BB174" s="75"/>
      <c r="BC174" s="76"/>
      <c r="IA174" s="1">
        <v>15.12</v>
      </c>
      <c r="IB174" s="1" t="s">
        <v>306</v>
      </c>
      <c r="IC174" s="1" t="s">
        <v>401</v>
      </c>
    </row>
    <row r="175" spans="1:239" ht="17.25" customHeight="1">
      <c r="A175" s="66">
        <v>15.13</v>
      </c>
      <c r="B175" s="71" t="s">
        <v>307</v>
      </c>
      <c r="C175" s="39" t="s">
        <v>402</v>
      </c>
      <c r="D175" s="68">
        <v>18</v>
      </c>
      <c r="E175" s="69" t="s">
        <v>73</v>
      </c>
      <c r="F175" s="70">
        <v>9.73</v>
      </c>
      <c r="G175" s="40"/>
      <c r="H175" s="24"/>
      <c r="I175" s="47" t="s">
        <v>38</v>
      </c>
      <c r="J175" s="48">
        <f t="shared" si="4"/>
        <v>1</v>
      </c>
      <c r="K175" s="24" t="s">
        <v>39</v>
      </c>
      <c r="L175" s="24" t="s">
        <v>4</v>
      </c>
      <c r="M175" s="41"/>
      <c r="N175" s="24"/>
      <c r="O175" s="24"/>
      <c r="P175" s="46"/>
      <c r="Q175" s="24"/>
      <c r="R175" s="24"/>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c r="AZ175" s="59"/>
      <c r="BA175" s="42">
        <f t="shared" si="5"/>
        <v>175</v>
      </c>
      <c r="BB175" s="60">
        <f t="shared" si="6"/>
        <v>175</v>
      </c>
      <c r="BC175" s="56" t="str">
        <f t="shared" si="7"/>
        <v>INR  One Hundred &amp; Seventy Five  Only</v>
      </c>
      <c r="IA175" s="1">
        <v>15.13</v>
      </c>
      <c r="IB175" s="1" t="s">
        <v>307</v>
      </c>
      <c r="IC175" s="1" t="s">
        <v>402</v>
      </c>
      <c r="ID175" s="1">
        <v>18</v>
      </c>
      <c r="IE175" s="3" t="s">
        <v>73</v>
      </c>
    </row>
    <row r="176" spans="1:237" ht="57">
      <c r="A176" s="70">
        <v>15.14</v>
      </c>
      <c r="B176" s="67" t="s">
        <v>308</v>
      </c>
      <c r="C176" s="39" t="s">
        <v>403</v>
      </c>
      <c r="D176" s="74"/>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c r="AQ176" s="75"/>
      <c r="AR176" s="75"/>
      <c r="AS176" s="75"/>
      <c r="AT176" s="75"/>
      <c r="AU176" s="75"/>
      <c r="AV176" s="75"/>
      <c r="AW176" s="75"/>
      <c r="AX176" s="75"/>
      <c r="AY176" s="75"/>
      <c r="AZ176" s="75"/>
      <c r="BA176" s="75"/>
      <c r="BB176" s="75"/>
      <c r="BC176" s="76"/>
      <c r="IA176" s="1">
        <v>15.14</v>
      </c>
      <c r="IB176" s="1" t="s">
        <v>308</v>
      </c>
      <c r="IC176" s="1" t="s">
        <v>403</v>
      </c>
    </row>
    <row r="177" spans="1:239" ht="28.5">
      <c r="A177" s="66">
        <v>15.15</v>
      </c>
      <c r="B177" s="67" t="s">
        <v>105</v>
      </c>
      <c r="C177" s="39" t="s">
        <v>404</v>
      </c>
      <c r="D177" s="68">
        <v>1</v>
      </c>
      <c r="E177" s="69" t="s">
        <v>65</v>
      </c>
      <c r="F177" s="70">
        <v>228.97</v>
      </c>
      <c r="G177" s="40"/>
      <c r="H177" s="24"/>
      <c r="I177" s="47" t="s">
        <v>38</v>
      </c>
      <c r="J177" s="48">
        <f t="shared" si="4"/>
        <v>1</v>
      </c>
      <c r="K177" s="24" t="s">
        <v>39</v>
      </c>
      <c r="L177" s="24" t="s">
        <v>4</v>
      </c>
      <c r="M177" s="41"/>
      <c r="N177" s="24"/>
      <c r="O177" s="24"/>
      <c r="P177" s="46"/>
      <c r="Q177" s="24"/>
      <c r="R177" s="24"/>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59"/>
      <c r="BA177" s="42">
        <f t="shared" si="5"/>
        <v>229</v>
      </c>
      <c r="BB177" s="60">
        <f t="shared" si="6"/>
        <v>229</v>
      </c>
      <c r="BC177" s="56" t="str">
        <f t="shared" si="7"/>
        <v>INR  Two Hundred &amp; Twenty Nine  Only</v>
      </c>
      <c r="IA177" s="1">
        <v>15.15</v>
      </c>
      <c r="IB177" s="1" t="s">
        <v>105</v>
      </c>
      <c r="IC177" s="1" t="s">
        <v>404</v>
      </c>
      <c r="ID177" s="1">
        <v>1</v>
      </c>
      <c r="IE177" s="3" t="s">
        <v>65</v>
      </c>
    </row>
    <row r="178" spans="1:237" ht="42.75">
      <c r="A178" s="66">
        <v>15.16</v>
      </c>
      <c r="B178" s="67" t="s">
        <v>233</v>
      </c>
      <c r="C178" s="39" t="s">
        <v>405</v>
      </c>
      <c r="D178" s="74"/>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5"/>
      <c r="AY178" s="75"/>
      <c r="AZ178" s="75"/>
      <c r="BA178" s="75"/>
      <c r="BB178" s="75"/>
      <c r="BC178" s="76"/>
      <c r="IA178" s="1">
        <v>15.16</v>
      </c>
      <c r="IB178" s="1" t="s">
        <v>233</v>
      </c>
      <c r="IC178" s="1" t="s">
        <v>405</v>
      </c>
    </row>
    <row r="179" spans="1:239" ht="28.5">
      <c r="A179" s="70">
        <v>15.17</v>
      </c>
      <c r="B179" s="67" t="s">
        <v>106</v>
      </c>
      <c r="C179" s="39" t="s">
        <v>406</v>
      </c>
      <c r="D179" s="68">
        <v>2</v>
      </c>
      <c r="E179" s="69" t="s">
        <v>65</v>
      </c>
      <c r="F179" s="70">
        <v>367.33</v>
      </c>
      <c r="G179" s="40"/>
      <c r="H179" s="24"/>
      <c r="I179" s="47" t="s">
        <v>38</v>
      </c>
      <c r="J179" s="48">
        <f t="shared" si="4"/>
        <v>1</v>
      </c>
      <c r="K179" s="24" t="s">
        <v>39</v>
      </c>
      <c r="L179" s="24" t="s">
        <v>4</v>
      </c>
      <c r="M179" s="41"/>
      <c r="N179" s="24"/>
      <c r="O179" s="24"/>
      <c r="P179" s="46"/>
      <c r="Q179" s="24"/>
      <c r="R179" s="24"/>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c r="AZ179" s="59"/>
      <c r="BA179" s="42">
        <f t="shared" si="5"/>
        <v>735</v>
      </c>
      <c r="BB179" s="60">
        <f t="shared" si="6"/>
        <v>735</v>
      </c>
      <c r="BC179" s="56" t="str">
        <f t="shared" si="7"/>
        <v>INR  Seven Hundred &amp; Thirty Five  Only</v>
      </c>
      <c r="IA179" s="1">
        <v>15.17</v>
      </c>
      <c r="IB179" s="1" t="s">
        <v>106</v>
      </c>
      <c r="IC179" s="1" t="s">
        <v>406</v>
      </c>
      <c r="ID179" s="1">
        <v>2</v>
      </c>
      <c r="IE179" s="3" t="s">
        <v>65</v>
      </c>
    </row>
    <row r="180" spans="1:237" ht="57">
      <c r="A180" s="66">
        <v>15.18</v>
      </c>
      <c r="B180" s="71" t="s">
        <v>107</v>
      </c>
      <c r="C180" s="39" t="s">
        <v>407</v>
      </c>
      <c r="D180" s="74"/>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c r="AN180" s="75"/>
      <c r="AO180" s="75"/>
      <c r="AP180" s="75"/>
      <c r="AQ180" s="75"/>
      <c r="AR180" s="75"/>
      <c r="AS180" s="75"/>
      <c r="AT180" s="75"/>
      <c r="AU180" s="75"/>
      <c r="AV180" s="75"/>
      <c r="AW180" s="75"/>
      <c r="AX180" s="75"/>
      <c r="AY180" s="75"/>
      <c r="AZ180" s="75"/>
      <c r="BA180" s="75"/>
      <c r="BB180" s="75"/>
      <c r="BC180" s="76"/>
      <c r="IA180" s="1">
        <v>15.18</v>
      </c>
      <c r="IB180" s="1" t="s">
        <v>107</v>
      </c>
      <c r="IC180" s="1" t="s">
        <v>407</v>
      </c>
    </row>
    <row r="181" spans="1:239" ht="23.25" customHeight="1">
      <c r="A181" s="66">
        <v>15.19</v>
      </c>
      <c r="B181" s="71" t="s">
        <v>106</v>
      </c>
      <c r="C181" s="39" t="s">
        <v>408</v>
      </c>
      <c r="D181" s="68">
        <v>1</v>
      </c>
      <c r="E181" s="69" t="s">
        <v>65</v>
      </c>
      <c r="F181" s="70">
        <v>484.3</v>
      </c>
      <c r="G181" s="40"/>
      <c r="H181" s="24"/>
      <c r="I181" s="47" t="s">
        <v>38</v>
      </c>
      <c r="J181" s="48">
        <f t="shared" si="4"/>
        <v>1</v>
      </c>
      <c r="K181" s="24" t="s">
        <v>39</v>
      </c>
      <c r="L181" s="24" t="s">
        <v>4</v>
      </c>
      <c r="M181" s="41"/>
      <c r="N181" s="24"/>
      <c r="O181" s="24"/>
      <c r="P181" s="46"/>
      <c r="Q181" s="24"/>
      <c r="R181" s="24"/>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59"/>
      <c r="BA181" s="42">
        <f t="shared" si="5"/>
        <v>484</v>
      </c>
      <c r="BB181" s="60">
        <f t="shared" si="6"/>
        <v>484</v>
      </c>
      <c r="BC181" s="56" t="str">
        <f t="shared" si="7"/>
        <v>INR  Four Hundred &amp; Eighty Four  Only</v>
      </c>
      <c r="IA181" s="1">
        <v>15.19</v>
      </c>
      <c r="IB181" s="1" t="s">
        <v>106</v>
      </c>
      <c r="IC181" s="1" t="s">
        <v>408</v>
      </c>
      <c r="ID181" s="1">
        <v>1</v>
      </c>
      <c r="IE181" s="3" t="s">
        <v>65</v>
      </c>
    </row>
    <row r="182" spans="1:237" ht="48.75" customHeight="1">
      <c r="A182" s="70">
        <v>15.2</v>
      </c>
      <c r="B182" s="67" t="s">
        <v>108</v>
      </c>
      <c r="C182" s="39" t="s">
        <v>409</v>
      </c>
      <c r="D182" s="74"/>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c r="AP182" s="75"/>
      <c r="AQ182" s="75"/>
      <c r="AR182" s="75"/>
      <c r="AS182" s="75"/>
      <c r="AT182" s="75"/>
      <c r="AU182" s="75"/>
      <c r="AV182" s="75"/>
      <c r="AW182" s="75"/>
      <c r="AX182" s="75"/>
      <c r="AY182" s="75"/>
      <c r="AZ182" s="75"/>
      <c r="BA182" s="75"/>
      <c r="BB182" s="75"/>
      <c r="BC182" s="76"/>
      <c r="IA182" s="1">
        <v>15.2</v>
      </c>
      <c r="IB182" s="1" t="s">
        <v>108</v>
      </c>
      <c r="IC182" s="1" t="s">
        <v>409</v>
      </c>
    </row>
    <row r="183" spans="1:239" ht="18.75" customHeight="1">
      <c r="A183" s="66">
        <v>15.21</v>
      </c>
      <c r="B183" s="67" t="s">
        <v>106</v>
      </c>
      <c r="C183" s="39" t="s">
        <v>410</v>
      </c>
      <c r="D183" s="68">
        <v>2</v>
      </c>
      <c r="E183" s="69" t="s">
        <v>65</v>
      </c>
      <c r="F183" s="70">
        <v>531.56</v>
      </c>
      <c r="G183" s="40"/>
      <c r="H183" s="24"/>
      <c r="I183" s="47" t="s">
        <v>38</v>
      </c>
      <c r="J183" s="48">
        <f t="shared" si="4"/>
        <v>1</v>
      </c>
      <c r="K183" s="24" t="s">
        <v>39</v>
      </c>
      <c r="L183" s="24" t="s">
        <v>4</v>
      </c>
      <c r="M183" s="41"/>
      <c r="N183" s="24"/>
      <c r="O183" s="24"/>
      <c r="P183" s="46"/>
      <c r="Q183" s="24"/>
      <c r="R183" s="24"/>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c r="AZ183" s="59"/>
      <c r="BA183" s="42">
        <f t="shared" si="5"/>
        <v>1063</v>
      </c>
      <c r="BB183" s="60">
        <f t="shared" si="6"/>
        <v>1063</v>
      </c>
      <c r="BC183" s="56" t="str">
        <f t="shared" si="7"/>
        <v>INR  One Thousand  &amp;Sixty Three  Only</v>
      </c>
      <c r="IA183" s="1">
        <v>15.21</v>
      </c>
      <c r="IB183" s="1" t="s">
        <v>106</v>
      </c>
      <c r="IC183" s="1" t="s">
        <v>410</v>
      </c>
      <c r="ID183" s="1">
        <v>2</v>
      </c>
      <c r="IE183" s="3" t="s">
        <v>65</v>
      </c>
    </row>
    <row r="184" spans="1:237" ht="57">
      <c r="A184" s="66">
        <v>15.22</v>
      </c>
      <c r="B184" s="67" t="s">
        <v>309</v>
      </c>
      <c r="C184" s="39" t="s">
        <v>411</v>
      </c>
      <c r="D184" s="74"/>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5"/>
      <c r="AQ184" s="75"/>
      <c r="AR184" s="75"/>
      <c r="AS184" s="75"/>
      <c r="AT184" s="75"/>
      <c r="AU184" s="75"/>
      <c r="AV184" s="75"/>
      <c r="AW184" s="75"/>
      <c r="AX184" s="75"/>
      <c r="AY184" s="75"/>
      <c r="AZ184" s="75"/>
      <c r="BA184" s="75"/>
      <c r="BB184" s="75"/>
      <c r="BC184" s="76"/>
      <c r="IA184" s="1">
        <v>15.22</v>
      </c>
      <c r="IB184" s="1" t="s">
        <v>309</v>
      </c>
      <c r="IC184" s="1" t="s">
        <v>411</v>
      </c>
    </row>
    <row r="185" spans="1:239" ht="28.5">
      <c r="A185" s="70">
        <v>15.23</v>
      </c>
      <c r="B185" s="67" t="s">
        <v>310</v>
      </c>
      <c r="C185" s="39" t="s">
        <v>412</v>
      </c>
      <c r="D185" s="68">
        <v>6</v>
      </c>
      <c r="E185" s="69" t="s">
        <v>65</v>
      </c>
      <c r="F185" s="70">
        <v>466.46</v>
      </c>
      <c r="G185" s="40"/>
      <c r="H185" s="24"/>
      <c r="I185" s="47" t="s">
        <v>38</v>
      </c>
      <c r="J185" s="48">
        <f t="shared" si="4"/>
        <v>1</v>
      </c>
      <c r="K185" s="24" t="s">
        <v>39</v>
      </c>
      <c r="L185" s="24" t="s">
        <v>4</v>
      </c>
      <c r="M185" s="41"/>
      <c r="N185" s="24"/>
      <c r="O185" s="24"/>
      <c r="P185" s="46"/>
      <c r="Q185" s="24"/>
      <c r="R185" s="24"/>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59"/>
      <c r="BA185" s="42">
        <f t="shared" si="5"/>
        <v>2799</v>
      </c>
      <c r="BB185" s="60">
        <f t="shared" si="6"/>
        <v>2799</v>
      </c>
      <c r="BC185" s="56" t="str">
        <f t="shared" si="7"/>
        <v>INR  Two Thousand Seven Hundred &amp; Ninety Nine  Only</v>
      </c>
      <c r="IA185" s="1">
        <v>15.23</v>
      </c>
      <c r="IB185" s="1" t="s">
        <v>310</v>
      </c>
      <c r="IC185" s="1" t="s">
        <v>412</v>
      </c>
      <c r="ID185" s="1">
        <v>6</v>
      </c>
      <c r="IE185" s="3" t="s">
        <v>65</v>
      </c>
    </row>
    <row r="186" spans="1:239" ht="57">
      <c r="A186" s="66">
        <v>15.24</v>
      </c>
      <c r="B186" s="67" t="s">
        <v>311</v>
      </c>
      <c r="C186" s="39" t="s">
        <v>413</v>
      </c>
      <c r="D186" s="68">
        <v>8</v>
      </c>
      <c r="E186" s="69" t="s">
        <v>65</v>
      </c>
      <c r="F186" s="70">
        <v>53.7</v>
      </c>
      <c r="G186" s="40"/>
      <c r="H186" s="24"/>
      <c r="I186" s="47" t="s">
        <v>38</v>
      </c>
      <c r="J186" s="48">
        <f t="shared" si="4"/>
        <v>1</v>
      </c>
      <c r="K186" s="24" t="s">
        <v>39</v>
      </c>
      <c r="L186" s="24" t="s">
        <v>4</v>
      </c>
      <c r="M186" s="41"/>
      <c r="N186" s="24"/>
      <c r="O186" s="24"/>
      <c r="P186" s="46"/>
      <c r="Q186" s="24"/>
      <c r="R186" s="24"/>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59"/>
      <c r="BA186" s="42">
        <f aca="true" t="shared" si="8" ref="BA186:BA208">ROUND(total_amount_ba($B$2,$D$2,D186,F186,J186,K186,M186),0)</f>
        <v>430</v>
      </c>
      <c r="BB186" s="60">
        <f aca="true" t="shared" si="9" ref="BB186:BB208">BA186+SUM(N186:AZ186)</f>
        <v>430</v>
      </c>
      <c r="BC186" s="56" t="str">
        <f aca="true" t="shared" si="10" ref="BC186:BC207">SpellNumber(L186,BB186)</f>
        <v>INR  Four Hundred &amp; Thirty  Only</v>
      </c>
      <c r="IA186" s="1">
        <v>15.24</v>
      </c>
      <c r="IB186" s="1" t="s">
        <v>311</v>
      </c>
      <c r="IC186" s="1" t="s">
        <v>413</v>
      </c>
      <c r="ID186" s="1">
        <v>8</v>
      </c>
      <c r="IE186" s="3" t="s">
        <v>65</v>
      </c>
    </row>
    <row r="187" spans="1:237" ht="37.5" customHeight="1">
      <c r="A187" s="70">
        <v>15.25</v>
      </c>
      <c r="B187" s="67" t="s">
        <v>234</v>
      </c>
      <c r="C187" s="39" t="s">
        <v>414</v>
      </c>
      <c r="D187" s="74"/>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c r="AQ187" s="75"/>
      <c r="AR187" s="75"/>
      <c r="AS187" s="75"/>
      <c r="AT187" s="75"/>
      <c r="AU187" s="75"/>
      <c r="AV187" s="75"/>
      <c r="AW187" s="75"/>
      <c r="AX187" s="75"/>
      <c r="AY187" s="75"/>
      <c r="AZ187" s="75"/>
      <c r="BA187" s="75"/>
      <c r="BB187" s="75"/>
      <c r="BC187" s="76"/>
      <c r="IA187" s="1">
        <v>15.25</v>
      </c>
      <c r="IB187" s="1" t="s">
        <v>234</v>
      </c>
      <c r="IC187" s="1" t="s">
        <v>414</v>
      </c>
    </row>
    <row r="188" spans="1:239" ht="28.5">
      <c r="A188" s="66">
        <v>15.26</v>
      </c>
      <c r="B188" s="71" t="s">
        <v>235</v>
      </c>
      <c r="C188" s="39" t="s">
        <v>415</v>
      </c>
      <c r="D188" s="68">
        <v>1</v>
      </c>
      <c r="E188" s="69" t="s">
        <v>65</v>
      </c>
      <c r="F188" s="70">
        <v>286.93</v>
      </c>
      <c r="G188" s="40"/>
      <c r="H188" s="24"/>
      <c r="I188" s="47" t="s">
        <v>38</v>
      </c>
      <c r="J188" s="48">
        <f t="shared" si="4"/>
        <v>1</v>
      </c>
      <c r="K188" s="24" t="s">
        <v>39</v>
      </c>
      <c r="L188" s="24" t="s">
        <v>4</v>
      </c>
      <c r="M188" s="41"/>
      <c r="N188" s="24"/>
      <c r="O188" s="24"/>
      <c r="P188" s="46"/>
      <c r="Q188" s="24"/>
      <c r="R188" s="24"/>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59"/>
      <c r="BA188" s="42">
        <f t="shared" si="8"/>
        <v>287</v>
      </c>
      <c r="BB188" s="60">
        <f t="shared" si="9"/>
        <v>287</v>
      </c>
      <c r="BC188" s="56" t="str">
        <f t="shared" si="10"/>
        <v>INR  Two Hundred &amp; Eighty Seven  Only</v>
      </c>
      <c r="IA188" s="1">
        <v>15.26</v>
      </c>
      <c r="IB188" s="1" t="s">
        <v>235</v>
      </c>
      <c r="IC188" s="1" t="s">
        <v>415</v>
      </c>
      <c r="ID188" s="1">
        <v>1</v>
      </c>
      <c r="IE188" s="3" t="s">
        <v>65</v>
      </c>
    </row>
    <row r="189" spans="1:237" ht="15.75">
      <c r="A189" s="66">
        <v>16</v>
      </c>
      <c r="B189" s="71" t="s">
        <v>312</v>
      </c>
      <c r="C189" s="39" t="s">
        <v>416</v>
      </c>
      <c r="D189" s="74"/>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c r="AQ189" s="75"/>
      <c r="AR189" s="75"/>
      <c r="AS189" s="75"/>
      <c r="AT189" s="75"/>
      <c r="AU189" s="75"/>
      <c r="AV189" s="75"/>
      <c r="AW189" s="75"/>
      <c r="AX189" s="75"/>
      <c r="AY189" s="75"/>
      <c r="AZ189" s="75"/>
      <c r="BA189" s="75"/>
      <c r="BB189" s="75"/>
      <c r="BC189" s="76"/>
      <c r="IA189" s="1">
        <v>16</v>
      </c>
      <c r="IB189" s="1" t="s">
        <v>312</v>
      </c>
      <c r="IC189" s="1" t="s">
        <v>416</v>
      </c>
    </row>
    <row r="190" spans="1:237" ht="103.5" customHeight="1">
      <c r="A190" s="70">
        <v>16.01</v>
      </c>
      <c r="B190" s="67" t="s">
        <v>313</v>
      </c>
      <c r="C190" s="39" t="s">
        <v>417</v>
      </c>
      <c r="D190" s="74"/>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c r="AQ190" s="75"/>
      <c r="AR190" s="75"/>
      <c r="AS190" s="75"/>
      <c r="AT190" s="75"/>
      <c r="AU190" s="75"/>
      <c r="AV190" s="75"/>
      <c r="AW190" s="75"/>
      <c r="AX190" s="75"/>
      <c r="AY190" s="75"/>
      <c r="AZ190" s="75"/>
      <c r="BA190" s="75"/>
      <c r="BB190" s="75"/>
      <c r="BC190" s="76"/>
      <c r="IA190" s="1">
        <v>16.01</v>
      </c>
      <c r="IB190" s="1" t="s">
        <v>313</v>
      </c>
      <c r="IC190" s="1" t="s">
        <v>417</v>
      </c>
    </row>
    <row r="191" spans="1:237" ht="15.75">
      <c r="A191" s="66">
        <v>16.02</v>
      </c>
      <c r="B191" s="67" t="s">
        <v>314</v>
      </c>
      <c r="C191" s="39" t="s">
        <v>418</v>
      </c>
      <c r="D191" s="74"/>
      <c r="E191" s="75"/>
      <c r="F191" s="75"/>
      <c r="G191" s="75"/>
      <c r="H191" s="75"/>
      <c r="I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c r="AP191" s="75"/>
      <c r="AQ191" s="75"/>
      <c r="AR191" s="75"/>
      <c r="AS191" s="75"/>
      <c r="AT191" s="75"/>
      <c r="AU191" s="75"/>
      <c r="AV191" s="75"/>
      <c r="AW191" s="75"/>
      <c r="AX191" s="75"/>
      <c r="AY191" s="75"/>
      <c r="AZ191" s="75"/>
      <c r="BA191" s="75"/>
      <c r="BB191" s="75"/>
      <c r="BC191" s="76"/>
      <c r="IA191" s="1">
        <v>16.02</v>
      </c>
      <c r="IB191" s="1" t="s">
        <v>314</v>
      </c>
      <c r="IC191" s="1" t="s">
        <v>418</v>
      </c>
    </row>
    <row r="192" spans="1:239" ht="42.75">
      <c r="A192" s="66">
        <v>16.03</v>
      </c>
      <c r="B192" s="67" t="s">
        <v>315</v>
      </c>
      <c r="C192" s="39" t="s">
        <v>419</v>
      </c>
      <c r="D192" s="68">
        <v>1</v>
      </c>
      <c r="E192" s="69" t="s">
        <v>65</v>
      </c>
      <c r="F192" s="70">
        <v>2022.79</v>
      </c>
      <c r="G192" s="40"/>
      <c r="H192" s="24"/>
      <c r="I192" s="47" t="s">
        <v>38</v>
      </c>
      <c r="J192" s="48">
        <f t="shared" si="4"/>
        <v>1</v>
      </c>
      <c r="K192" s="24" t="s">
        <v>39</v>
      </c>
      <c r="L192" s="24" t="s">
        <v>4</v>
      </c>
      <c r="M192" s="41"/>
      <c r="N192" s="24"/>
      <c r="O192" s="24"/>
      <c r="P192" s="46"/>
      <c r="Q192" s="24"/>
      <c r="R192" s="24"/>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c r="AZ192" s="59"/>
      <c r="BA192" s="42">
        <f t="shared" si="8"/>
        <v>2023</v>
      </c>
      <c r="BB192" s="60">
        <f t="shared" si="9"/>
        <v>2023</v>
      </c>
      <c r="BC192" s="56" t="str">
        <f t="shared" si="10"/>
        <v>INR  Two Thousand  &amp;Twenty Three  Only</v>
      </c>
      <c r="IA192" s="1">
        <v>16.03</v>
      </c>
      <c r="IB192" s="1" t="s">
        <v>315</v>
      </c>
      <c r="IC192" s="1" t="s">
        <v>419</v>
      </c>
      <c r="ID192" s="1">
        <v>1</v>
      </c>
      <c r="IE192" s="3" t="s">
        <v>65</v>
      </c>
    </row>
    <row r="193" spans="1:237" ht="171">
      <c r="A193" s="70">
        <v>16.04</v>
      </c>
      <c r="B193" s="67" t="s">
        <v>316</v>
      </c>
      <c r="C193" s="39" t="s">
        <v>420</v>
      </c>
      <c r="D193" s="74"/>
      <c r="E193" s="75"/>
      <c r="F193" s="75"/>
      <c r="G193" s="75"/>
      <c r="H193" s="75"/>
      <c r="I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c r="AQ193" s="75"/>
      <c r="AR193" s="75"/>
      <c r="AS193" s="75"/>
      <c r="AT193" s="75"/>
      <c r="AU193" s="75"/>
      <c r="AV193" s="75"/>
      <c r="AW193" s="75"/>
      <c r="AX193" s="75"/>
      <c r="AY193" s="75"/>
      <c r="AZ193" s="75"/>
      <c r="BA193" s="75"/>
      <c r="BB193" s="75"/>
      <c r="BC193" s="76"/>
      <c r="IA193" s="1">
        <v>16.04</v>
      </c>
      <c r="IB193" s="1" t="s">
        <v>316</v>
      </c>
      <c r="IC193" s="1" t="s">
        <v>420</v>
      </c>
    </row>
    <row r="194" spans="1:239" ht="21.75" customHeight="1">
      <c r="A194" s="66">
        <v>16.05</v>
      </c>
      <c r="B194" s="71" t="s">
        <v>317</v>
      </c>
      <c r="C194" s="39" t="s">
        <v>421</v>
      </c>
      <c r="D194" s="68">
        <v>1</v>
      </c>
      <c r="E194" s="69" t="s">
        <v>65</v>
      </c>
      <c r="F194" s="70">
        <v>546.69</v>
      </c>
      <c r="G194" s="40"/>
      <c r="H194" s="24"/>
      <c r="I194" s="47" t="s">
        <v>38</v>
      </c>
      <c r="J194" s="48">
        <f t="shared" si="4"/>
        <v>1</v>
      </c>
      <c r="K194" s="24" t="s">
        <v>39</v>
      </c>
      <c r="L194" s="24" t="s">
        <v>4</v>
      </c>
      <c r="M194" s="41"/>
      <c r="N194" s="24"/>
      <c r="O194" s="24"/>
      <c r="P194" s="46"/>
      <c r="Q194" s="24"/>
      <c r="R194" s="24"/>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59"/>
      <c r="BA194" s="42">
        <f t="shared" si="8"/>
        <v>547</v>
      </c>
      <c r="BB194" s="60">
        <f t="shared" si="9"/>
        <v>547</v>
      </c>
      <c r="BC194" s="56" t="str">
        <f t="shared" si="10"/>
        <v>INR  Five Hundred &amp; Forty Seven  Only</v>
      </c>
      <c r="IA194" s="1">
        <v>16.05</v>
      </c>
      <c r="IB194" s="1" t="s">
        <v>317</v>
      </c>
      <c r="IC194" s="1" t="s">
        <v>421</v>
      </c>
      <c r="ID194" s="1">
        <v>1</v>
      </c>
      <c r="IE194" s="3" t="s">
        <v>65</v>
      </c>
    </row>
    <row r="195" spans="1:237" ht="15.75">
      <c r="A195" s="66">
        <v>17</v>
      </c>
      <c r="B195" s="71" t="s">
        <v>236</v>
      </c>
      <c r="C195" s="39" t="s">
        <v>422</v>
      </c>
      <c r="D195" s="74"/>
      <c r="E195" s="75"/>
      <c r="F195" s="75"/>
      <c r="G195" s="75"/>
      <c r="H195" s="75"/>
      <c r="I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c r="AP195" s="75"/>
      <c r="AQ195" s="75"/>
      <c r="AR195" s="75"/>
      <c r="AS195" s="75"/>
      <c r="AT195" s="75"/>
      <c r="AU195" s="75"/>
      <c r="AV195" s="75"/>
      <c r="AW195" s="75"/>
      <c r="AX195" s="75"/>
      <c r="AY195" s="75"/>
      <c r="AZ195" s="75"/>
      <c r="BA195" s="75"/>
      <c r="BB195" s="75"/>
      <c r="BC195" s="76"/>
      <c r="IA195" s="1">
        <v>17</v>
      </c>
      <c r="IB195" s="1" t="s">
        <v>236</v>
      </c>
      <c r="IC195" s="1" t="s">
        <v>422</v>
      </c>
    </row>
    <row r="196" spans="1:239" ht="28.5">
      <c r="A196" s="70">
        <v>17.01</v>
      </c>
      <c r="B196" s="67" t="s">
        <v>318</v>
      </c>
      <c r="C196" s="39" t="s">
        <v>423</v>
      </c>
      <c r="D196" s="68">
        <v>70</v>
      </c>
      <c r="E196" s="69" t="s">
        <v>109</v>
      </c>
      <c r="F196" s="70">
        <v>12.66</v>
      </c>
      <c r="G196" s="40"/>
      <c r="H196" s="24"/>
      <c r="I196" s="47" t="s">
        <v>38</v>
      </c>
      <c r="J196" s="48">
        <f t="shared" si="4"/>
        <v>1</v>
      </c>
      <c r="K196" s="24" t="s">
        <v>39</v>
      </c>
      <c r="L196" s="24" t="s">
        <v>4</v>
      </c>
      <c r="M196" s="41"/>
      <c r="N196" s="24"/>
      <c r="O196" s="24"/>
      <c r="P196" s="46"/>
      <c r="Q196" s="24"/>
      <c r="R196" s="24"/>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c r="AZ196" s="59"/>
      <c r="BA196" s="42">
        <f t="shared" si="8"/>
        <v>886</v>
      </c>
      <c r="BB196" s="60">
        <f t="shared" si="9"/>
        <v>886</v>
      </c>
      <c r="BC196" s="56" t="str">
        <f t="shared" si="10"/>
        <v>INR  Eight Hundred &amp; Eighty Six  Only</v>
      </c>
      <c r="IA196" s="1">
        <v>17.01</v>
      </c>
      <c r="IB196" s="1" t="s">
        <v>318</v>
      </c>
      <c r="IC196" s="1" t="s">
        <v>423</v>
      </c>
      <c r="ID196" s="1">
        <v>70</v>
      </c>
      <c r="IE196" s="3" t="s">
        <v>109</v>
      </c>
    </row>
    <row r="197" spans="1:237" ht="15.75">
      <c r="A197" s="66">
        <v>18</v>
      </c>
      <c r="B197" s="67" t="s">
        <v>81</v>
      </c>
      <c r="C197" s="39" t="s">
        <v>424</v>
      </c>
      <c r="D197" s="74"/>
      <c r="E197" s="75"/>
      <c r="F197" s="75"/>
      <c r="G197" s="75"/>
      <c r="H197" s="75"/>
      <c r="I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c r="AM197" s="75"/>
      <c r="AN197" s="75"/>
      <c r="AO197" s="75"/>
      <c r="AP197" s="75"/>
      <c r="AQ197" s="75"/>
      <c r="AR197" s="75"/>
      <c r="AS197" s="75"/>
      <c r="AT197" s="75"/>
      <c r="AU197" s="75"/>
      <c r="AV197" s="75"/>
      <c r="AW197" s="75"/>
      <c r="AX197" s="75"/>
      <c r="AY197" s="75"/>
      <c r="AZ197" s="75"/>
      <c r="BA197" s="75"/>
      <c r="BB197" s="75"/>
      <c r="BC197" s="76"/>
      <c r="IA197" s="1">
        <v>18</v>
      </c>
      <c r="IB197" s="1" t="s">
        <v>81</v>
      </c>
      <c r="IC197" s="1" t="s">
        <v>424</v>
      </c>
    </row>
    <row r="198" spans="1:239" ht="117" customHeight="1">
      <c r="A198" s="66">
        <v>18.01</v>
      </c>
      <c r="B198" s="67" t="s">
        <v>237</v>
      </c>
      <c r="C198" s="39" t="s">
        <v>425</v>
      </c>
      <c r="D198" s="68">
        <v>2.6</v>
      </c>
      <c r="E198" s="69" t="s">
        <v>246</v>
      </c>
      <c r="F198" s="70">
        <v>4942.04</v>
      </c>
      <c r="G198" s="40"/>
      <c r="H198" s="24"/>
      <c r="I198" s="47" t="s">
        <v>38</v>
      </c>
      <c r="J198" s="48">
        <f t="shared" si="4"/>
        <v>1</v>
      </c>
      <c r="K198" s="24" t="s">
        <v>39</v>
      </c>
      <c r="L198" s="24" t="s">
        <v>4</v>
      </c>
      <c r="M198" s="41"/>
      <c r="N198" s="24"/>
      <c r="O198" s="24"/>
      <c r="P198" s="46"/>
      <c r="Q198" s="24"/>
      <c r="R198" s="24"/>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59"/>
      <c r="BA198" s="42">
        <f t="shared" si="8"/>
        <v>12849</v>
      </c>
      <c r="BB198" s="60">
        <f t="shared" si="9"/>
        <v>12849</v>
      </c>
      <c r="BC198" s="56" t="str">
        <f t="shared" si="10"/>
        <v>INR  Twelve Thousand Eight Hundred &amp; Forty Nine  Only</v>
      </c>
      <c r="IA198" s="1">
        <v>18.01</v>
      </c>
      <c r="IB198" s="73" t="s">
        <v>237</v>
      </c>
      <c r="IC198" s="1" t="s">
        <v>425</v>
      </c>
      <c r="ID198" s="1">
        <v>2.6</v>
      </c>
      <c r="IE198" s="3" t="s">
        <v>246</v>
      </c>
    </row>
    <row r="199" spans="1:239" ht="71.25">
      <c r="A199" s="70">
        <v>18.02</v>
      </c>
      <c r="B199" s="67" t="s">
        <v>238</v>
      </c>
      <c r="C199" s="39" t="s">
        <v>426</v>
      </c>
      <c r="D199" s="68">
        <v>1</v>
      </c>
      <c r="E199" s="69" t="s">
        <v>247</v>
      </c>
      <c r="F199" s="70">
        <v>422.32</v>
      </c>
      <c r="G199" s="40"/>
      <c r="H199" s="24"/>
      <c r="I199" s="47" t="s">
        <v>38</v>
      </c>
      <c r="J199" s="48">
        <f t="shared" si="4"/>
        <v>1</v>
      </c>
      <c r="K199" s="24" t="s">
        <v>39</v>
      </c>
      <c r="L199" s="24" t="s">
        <v>4</v>
      </c>
      <c r="M199" s="41"/>
      <c r="N199" s="24"/>
      <c r="O199" s="24"/>
      <c r="P199" s="46"/>
      <c r="Q199" s="24"/>
      <c r="R199" s="24"/>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c r="AY199" s="46"/>
      <c r="AZ199" s="59"/>
      <c r="BA199" s="42">
        <f t="shared" si="8"/>
        <v>422</v>
      </c>
      <c r="BB199" s="60">
        <f t="shared" si="9"/>
        <v>422</v>
      </c>
      <c r="BC199" s="56" t="str">
        <f t="shared" si="10"/>
        <v>INR  Four Hundred &amp; Twenty Two  Only</v>
      </c>
      <c r="IA199" s="1">
        <v>18.02</v>
      </c>
      <c r="IB199" s="1" t="s">
        <v>238</v>
      </c>
      <c r="IC199" s="1" t="s">
        <v>426</v>
      </c>
      <c r="ID199" s="1">
        <v>1</v>
      </c>
      <c r="IE199" s="3" t="s">
        <v>247</v>
      </c>
    </row>
    <row r="200" spans="1:239" ht="57">
      <c r="A200" s="66">
        <v>18.03</v>
      </c>
      <c r="B200" s="71" t="s">
        <v>239</v>
      </c>
      <c r="C200" s="39" t="s">
        <v>427</v>
      </c>
      <c r="D200" s="68">
        <v>3</v>
      </c>
      <c r="E200" s="69" t="s">
        <v>247</v>
      </c>
      <c r="F200" s="70">
        <v>58.65</v>
      </c>
      <c r="G200" s="40"/>
      <c r="H200" s="24"/>
      <c r="I200" s="47" t="s">
        <v>38</v>
      </c>
      <c r="J200" s="48">
        <f t="shared" si="4"/>
        <v>1</v>
      </c>
      <c r="K200" s="24" t="s">
        <v>39</v>
      </c>
      <c r="L200" s="24" t="s">
        <v>4</v>
      </c>
      <c r="M200" s="41"/>
      <c r="N200" s="24"/>
      <c r="O200" s="24"/>
      <c r="P200" s="46"/>
      <c r="Q200" s="24"/>
      <c r="R200" s="24"/>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59"/>
      <c r="BA200" s="42">
        <f t="shared" si="8"/>
        <v>176</v>
      </c>
      <c r="BB200" s="60">
        <f t="shared" si="9"/>
        <v>176</v>
      </c>
      <c r="BC200" s="56" t="str">
        <f t="shared" si="10"/>
        <v>INR  One Hundred &amp; Seventy Six  Only</v>
      </c>
      <c r="IA200" s="1">
        <v>18.03</v>
      </c>
      <c r="IB200" s="1" t="s">
        <v>239</v>
      </c>
      <c r="IC200" s="1" t="s">
        <v>427</v>
      </c>
      <c r="ID200" s="1">
        <v>3</v>
      </c>
      <c r="IE200" s="3" t="s">
        <v>247</v>
      </c>
    </row>
    <row r="201" spans="1:239" ht="28.5">
      <c r="A201" s="66">
        <v>18.04</v>
      </c>
      <c r="B201" s="71" t="s">
        <v>240</v>
      </c>
      <c r="C201" s="39" t="s">
        <v>428</v>
      </c>
      <c r="D201" s="68">
        <v>8</v>
      </c>
      <c r="E201" s="69" t="s">
        <v>247</v>
      </c>
      <c r="F201" s="70">
        <v>29.32</v>
      </c>
      <c r="G201" s="40"/>
      <c r="H201" s="24"/>
      <c r="I201" s="47" t="s">
        <v>38</v>
      </c>
      <c r="J201" s="48">
        <f t="shared" si="4"/>
        <v>1</v>
      </c>
      <c r="K201" s="24" t="s">
        <v>39</v>
      </c>
      <c r="L201" s="24" t="s">
        <v>4</v>
      </c>
      <c r="M201" s="41"/>
      <c r="N201" s="24"/>
      <c r="O201" s="24"/>
      <c r="P201" s="46"/>
      <c r="Q201" s="24"/>
      <c r="R201" s="24"/>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59"/>
      <c r="BA201" s="42">
        <f t="shared" si="8"/>
        <v>235</v>
      </c>
      <c r="BB201" s="60">
        <f t="shared" si="9"/>
        <v>235</v>
      </c>
      <c r="BC201" s="56" t="str">
        <f t="shared" si="10"/>
        <v>INR  Two Hundred &amp; Thirty Five  Only</v>
      </c>
      <c r="IA201" s="1">
        <v>18.04</v>
      </c>
      <c r="IB201" s="1" t="s">
        <v>240</v>
      </c>
      <c r="IC201" s="1" t="s">
        <v>428</v>
      </c>
      <c r="ID201" s="1">
        <v>8</v>
      </c>
      <c r="IE201" s="3" t="s">
        <v>247</v>
      </c>
    </row>
    <row r="202" spans="1:239" ht="48" customHeight="1">
      <c r="A202" s="70">
        <v>18.05</v>
      </c>
      <c r="B202" s="67" t="s">
        <v>241</v>
      </c>
      <c r="C202" s="39" t="s">
        <v>429</v>
      </c>
      <c r="D202" s="68">
        <v>1</v>
      </c>
      <c r="E202" s="69" t="s">
        <v>247</v>
      </c>
      <c r="F202" s="70">
        <v>504.43</v>
      </c>
      <c r="G202" s="40"/>
      <c r="H202" s="24"/>
      <c r="I202" s="47" t="s">
        <v>38</v>
      </c>
      <c r="J202" s="48">
        <f t="shared" si="4"/>
        <v>1</v>
      </c>
      <c r="K202" s="24" t="s">
        <v>39</v>
      </c>
      <c r="L202" s="24" t="s">
        <v>4</v>
      </c>
      <c r="M202" s="41"/>
      <c r="N202" s="24"/>
      <c r="O202" s="24"/>
      <c r="P202" s="46"/>
      <c r="Q202" s="24"/>
      <c r="R202" s="24"/>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59"/>
      <c r="BA202" s="42">
        <f t="shared" si="8"/>
        <v>504</v>
      </c>
      <c r="BB202" s="60">
        <f t="shared" si="9"/>
        <v>504</v>
      </c>
      <c r="BC202" s="56" t="str">
        <f t="shared" si="10"/>
        <v>INR  Five Hundred &amp; Four  Only</v>
      </c>
      <c r="IA202" s="1">
        <v>18.05</v>
      </c>
      <c r="IB202" s="1" t="s">
        <v>241</v>
      </c>
      <c r="IC202" s="1" t="s">
        <v>429</v>
      </c>
      <c r="ID202" s="1">
        <v>1</v>
      </c>
      <c r="IE202" s="3" t="s">
        <v>247</v>
      </c>
    </row>
    <row r="203" spans="1:239" ht="34.5" customHeight="1">
      <c r="A203" s="66">
        <v>18.06</v>
      </c>
      <c r="B203" s="67" t="s">
        <v>242</v>
      </c>
      <c r="C203" s="39" t="s">
        <v>430</v>
      </c>
      <c r="D203" s="68">
        <v>1</v>
      </c>
      <c r="E203" s="69" t="s">
        <v>247</v>
      </c>
      <c r="F203" s="70">
        <v>281.45</v>
      </c>
      <c r="G203" s="40"/>
      <c r="H203" s="24"/>
      <c r="I203" s="47" t="s">
        <v>38</v>
      </c>
      <c r="J203" s="48">
        <f t="shared" si="4"/>
        <v>1</v>
      </c>
      <c r="K203" s="24" t="s">
        <v>39</v>
      </c>
      <c r="L203" s="24" t="s">
        <v>4</v>
      </c>
      <c r="M203" s="41"/>
      <c r="N203" s="24"/>
      <c r="O203" s="24"/>
      <c r="P203" s="46"/>
      <c r="Q203" s="24"/>
      <c r="R203" s="24"/>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59"/>
      <c r="BA203" s="42">
        <f t="shared" si="8"/>
        <v>281</v>
      </c>
      <c r="BB203" s="60">
        <f t="shared" si="9"/>
        <v>281</v>
      </c>
      <c r="BC203" s="56" t="str">
        <f t="shared" si="10"/>
        <v>INR  Two Hundred &amp; Eighty One  Only</v>
      </c>
      <c r="IA203" s="1">
        <v>18.06</v>
      </c>
      <c r="IB203" s="1" t="s">
        <v>242</v>
      </c>
      <c r="IC203" s="1" t="s">
        <v>430</v>
      </c>
      <c r="ID203" s="1">
        <v>1</v>
      </c>
      <c r="IE203" s="3" t="s">
        <v>247</v>
      </c>
    </row>
    <row r="204" spans="1:239" ht="58.5" customHeight="1">
      <c r="A204" s="66">
        <v>18.07</v>
      </c>
      <c r="B204" s="67" t="s">
        <v>243</v>
      </c>
      <c r="C204" s="39" t="s">
        <v>431</v>
      </c>
      <c r="D204" s="68">
        <v>17</v>
      </c>
      <c r="E204" s="69" t="s">
        <v>52</v>
      </c>
      <c r="F204" s="70">
        <v>155.8</v>
      </c>
      <c r="G204" s="40"/>
      <c r="H204" s="24"/>
      <c r="I204" s="47" t="s">
        <v>38</v>
      </c>
      <c r="J204" s="48">
        <f t="shared" si="4"/>
        <v>1</v>
      </c>
      <c r="K204" s="24" t="s">
        <v>39</v>
      </c>
      <c r="L204" s="24" t="s">
        <v>4</v>
      </c>
      <c r="M204" s="41"/>
      <c r="N204" s="24"/>
      <c r="O204" s="24"/>
      <c r="P204" s="46"/>
      <c r="Q204" s="24"/>
      <c r="R204" s="24"/>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59"/>
      <c r="BA204" s="42">
        <f t="shared" si="8"/>
        <v>2649</v>
      </c>
      <c r="BB204" s="60">
        <f t="shared" si="9"/>
        <v>2649</v>
      </c>
      <c r="BC204" s="56" t="str">
        <f t="shared" si="10"/>
        <v>INR  Two Thousand Six Hundred &amp; Forty Nine  Only</v>
      </c>
      <c r="IA204" s="1">
        <v>18.07</v>
      </c>
      <c r="IB204" s="1" t="s">
        <v>243</v>
      </c>
      <c r="IC204" s="1" t="s">
        <v>431</v>
      </c>
      <c r="ID204" s="1">
        <v>17</v>
      </c>
      <c r="IE204" s="3" t="s">
        <v>52</v>
      </c>
    </row>
    <row r="205" spans="1:239" ht="48.75" customHeight="1">
      <c r="A205" s="70">
        <v>18.08</v>
      </c>
      <c r="B205" s="67" t="s">
        <v>244</v>
      </c>
      <c r="C205" s="39" t="s">
        <v>432</v>
      </c>
      <c r="D205" s="68">
        <v>1</v>
      </c>
      <c r="E205" s="69" t="s">
        <v>247</v>
      </c>
      <c r="F205" s="70">
        <v>2053.04</v>
      </c>
      <c r="G205" s="40"/>
      <c r="H205" s="24"/>
      <c r="I205" s="47" t="s">
        <v>38</v>
      </c>
      <c r="J205" s="48">
        <f t="shared" si="4"/>
        <v>1</v>
      </c>
      <c r="K205" s="24" t="s">
        <v>39</v>
      </c>
      <c r="L205" s="24" t="s">
        <v>4</v>
      </c>
      <c r="M205" s="41"/>
      <c r="N205" s="24"/>
      <c r="O205" s="24"/>
      <c r="P205" s="46"/>
      <c r="Q205" s="24"/>
      <c r="R205" s="24"/>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c r="AZ205" s="59"/>
      <c r="BA205" s="42">
        <f t="shared" si="8"/>
        <v>2053</v>
      </c>
      <c r="BB205" s="60">
        <f t="shared" si="9"/>
        <v>2053</v>
      </c>
      <c r="BC205" s="56" t="str">
        <f>SpellNumber(L205,BB205)</f>
        <v>INR  Two Thousand  &amp;Fifty Three  Only</v>
      </c>
      <c r="IA205" s="1">
        <v>18.08</v>
      </c>
      <c r="IB205" s="73" t="s">
        <v>244</v>
      </c>
      <c r="IC205" s="1" t="s">
        <v>432</v>
      </c>
      <c r="ID205" s="1">
        <v>1</v>
      </c>
      <c r="IE205" s="3" t="s">
        <v>247</v>
      </c>
    </row>
    <row r="206" spans="1:239" ht="74.25" customHeight="1">
      <c r="A206" s="66">
        <v>18.09</v>
      </c>
      <c r="B206" s="71" t="s">
        <v>245</v>
      </c>
      <c r="C206" s="39" t="s">
        <v>433</v>
      </c>
      <c r="D206" s="68">
        <v>1</v>
      </c>
      <c r="E206" s="69" t="s">
        <v>247</v>
      </c>
      <c r="F206" s="70">
        <v>815.75</v>
      </c>
      <c r="G206" s="40"/>
      <c r="H206" s="24"/>
      <c r="I206" s="47" t="s">
        <v>38</v>
      </c>
      <c r="J206" s="48">
        <f t="shared" si="4"/>
        <v>1</v>
      </c>
      <c r="K206" s="24" t="s">
        <v>39</v>
      </c>
      <c r="L206" s="24" t="s">
        <v>4</v>
      </c>
      <c r="M206" s="41"/>
      <c r="N206" s="24"/>
      <c r="O206" s="24"/>
      <c r="P206" s="46"/>
      <c r="Q206" s="24"/>
      <c r="R206" s="24"/>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c r="AZ206" s="59"/>
      <c r="BA206" s="42">
        <f t="shared" si="8"/>
        <v>816</v>
      </c>
      <c r="BB206" s="60">
        <f t="shared" si="9"/>
        <v>816</v>
      </c>
      <c r="BC206" s="56" t="str">
        <f t="shared" si="10"/>
        <v>INR  Eight Hundred &amp; Sixteen  Only</v>
      </c>
      <c r="IA206" s="1">
        <v>18.09</v>
      </c>
      <c r="IB206" s="73" t="s">
        <v>245</v>
      </c>
      <c r="IC206" s="1" t="s">
        <v>433</v>
      </c>
      <c r="ID206" s="1">
        <v>1</v>
      </c>
      <c r="IE206" s="3" t="s">
        <v>247</v>
      </c>
    </row>
    <row r="207" spans="1:239" ht="114">
      <c r="A207" s="66">
        <v>18.1</v>
      </c>
      <c r="B207" s="71" t="s">
        <v>319</v>
      </c>
      <c r="C207" s="39" t="s">
        <v>434</v>
      </c>
      <c r="D207" s="68">
        <v>13</v>
      </c>
      <c r="E207" s="69" t="s">
        <v>321</v>
      </c>
      <c r="F207" s="70">
        <v>209.42</v>
      </c>
      <c r="G207" s="40"/>
      <c r="H207" s="24"/>
      <c r="I207" s="47" t="s">
        <v>38</v>
      </c>
      <c r="J207" s="48">
        <f t="shared" si="4"/>
        <v>1</v>
      </c>
      <c r="K207" s="24" t="s">
        <v>39</v>
      </c>
      <c r="L207" s="24" t="s">
        <v>4</v>
      </c>
      <c r="M207" s="41"/>
      <c r="N207" s="24"/>
      <c r="O207" s="24"/>
      <c r="P207" s="46"/>
      <c r="Q207" s="24"/>
      <c r="R207" s="24"/>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c r="AZ207" s="59"/>
      <c r="BA207" s="42">
        <f t="shared" si="8"/>
        <v>2722</v>
      </c>
      <c r="BB207" s="60">
        <f t="shared" si="9"/>
        <v>2722</v>
      </c>
      <c r="BC207" s="56" t="str">
        <f t="shared" si="10"/>
        <v>INR  Two Thousand Seven Hundred &amp; Twenty Two  Only</v>
      </c>
      <c r="IA207" s="1">
        <v>18.1</v>
      </c>
      <c r="IB207" s="1" t="s">
        <v>319</v>
      </c>
      <c r="IC207" s="1" t="s">
        <v>434</v>
      </c>
      <c r="ID207" s="1">
        <v>13</v>
      </c>
      <c r="IE207" s="3" t="s">
        <v>321</v>
      </c>
    </row>
    <row r="208" spans="1:239" ht="78.75" customHeight="1">
      <c r="A208" s="70">
        <v>18.11</v>
      </c>
      <c r="B208" s="67" t="s">
        <v>320</v>
      </c>
      <c r="C208" s="39" t="s">
        <v>435</v>
      </c>
      <c r="D208" s="68">
        <v>24.88</v>
      </c>
      <c r="E208" s="69" t="s">
        <v>321</v>
      </c>
      <c r="F208" s="70">
        <v>149.71</v>
      </c>
      <c r="G208" s="40"/>
      <c r="H208" s="24"/>
      <c r="I208" s="47" t="s">
        <v>38</v>
      </c>
      <c r="J208" s="48">
        <f t="shared" si="4"/>
        <v>1</v>
      </c>
      <c r="K208" s="24" t="s">
        <v>39</v>
      </c>
      <c r="L208" s="24" t="s">
        <v>4</v>
      </c>
      <c r="M208" s="41"/>
      <c r="N208" s="24"/>
      <c r="O208" s="24"/>
      <c r="P208" s="46"/>
      <c r="Q208" s="24"/>
      <c r="R208" s="24"/>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59"/>
      <c r="BA208" s="42">
        <f t="shared" si="8"/>
        <v>3725</v>
      </c>
      <c r="BB208" s="60">
        <f t="shared" si="9"/>
        <v>3725</v>
      </c>
      <c r="BC208" s="56" t="str">
        <f>SpellNumber(L208,BB208)</f>
        <v>INR  Three Thousand Seven Hundred &amp; Twenty Five  Only</v>
      </c>
      <c r="IA208" s="1">
        <v>18.11</v>
      </c>
      <c r="IB208" s="73" t="s">
        <v>320</v>
      </c>
      <c r="IC208" s="1" t="s">
        <v>435</v>
      </c>
      <c r="ID208" s="1">
        <v>24.88</v>
      </c>
      <c r="IE208" s="3" t="s">
        <v>321</v>
      </c>
    </row>
    <row r="209" spans="1:55" ht="42.75">
      <c r="A209" s="25" t="s">
        <v>46</v>
      </c>
      <c r="B209" s="26"/>
      <c r="C209" s="27"/>
      <c r="D209" s="43"/>
      <c r="E209" s="43"/>
      <c r="F209" s="43"/>
      <c r="G209" s="43"/>
      <c r="H209" s="61"/>
      <c r="I209" s="61"/>
      <c r="J209" s="61"/>
      <c r="K209" s="61"/>
      <c r="L209" s="6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63">
        <f>SUM(BA13:BA208)</f>
        <v>479904</v>
      </c>
      <c r="BB209" s="64">
        <f>SUM(BB13:BB208)</f>
        <v>479904</v>
      </c>
      <c r="BC209" s="56" t="str">
        <f>SpellNumber(L209,BB209)</f>
        <v>  Four Lakh Seventy Nine Thousand Nine Hundred &amp; Four  Only</v>
      </c>
    </row>
    <row r="210" spans="1:55" ht="31.5" customHeight="1">
      <c r="A210" s="26" t="s">
        <v>47</v>
      </c>
      <c r="B210" s="28"/>
      <c r="C210" s="29"/>
      <c r="D210" s="30"/>
      <c r="E210" s="44" t="s">
        <v>54</v>
      </c>
      <c r="F210" s="45"/>
      <c r="G210" s="31"/>
      <c r="H210" s="32"/>
      <c r="I210" s="32"/>
      <c r="J210" s="32"/>
      <c r="K210" s="33"/>
      <c r="L210" s="34"/>
      <c r="M210" s="35"/>
      <c r="N210" s="36"/>
      <c r="O210" s="22"/>
      <c r="P210" s="22"/>
      <c r="Q210" s="22"/>
      <c r="R210" s="22"/>
      <c r="S210" s="22"/>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7">
        <f>IF(ISBLANK(F210),0,IF(E210="Excess (+)",ROUND(BA209+(BA209*F210),2),IF(E210="Less (-)",ROUND(BA209+(BA209*F210*(-1)),2),IF(E210="At Par",BA209,0))))</f>
        <v>0</v>
      </c>
      <c r="BB210" s="38">
        <f>ROUND(BA210,0)</f>
        <v>0</v>
      </c>
      <c r="BC210" s="21" t="str">
        <f>SpellNumber($E$2,BB210)</f>
        <v>INR Zero Only</v>
      </c>
    </row>
    <row r="211" spans="1:55" ht="18">
      <c r="A211" s="25" t="s">
        <v>48</v>
      </c>
      <c r="B211" s="25"/>
      <c r="C211" s="78" t="str">
        <f>SpellNumber($E$2,BB210)</f>
        <v>INR Zero Only</v>
      </c>
      <c r="D211" s="78"/>
      <c r="E211" s="78"/>
      <c r="F211" s="78"/>
      <c r="G211" s="78"/>
      <c r="H211" s="78"/>
      <c r="I211" s="78"/>
      <c r="J211" s="78"/>
      <c r="K211" s="78"/>
      <c r="L211" s="78"/>
      <c r="M211" s="78"/>
      <c r="N211" s="78"/>
      <c r="O211" s="78"/>
      <c r="P211" s="78"/>
      <c r="Q211" s="78"/>
      <c r="R211" s="78"/>
      <c r="S211" s="78"/>
      <c r="T211" s="78"/>
      <c r="U211" s="78"/>
      <c r="V211" s="78"/>
      <c r="W211" s="78"/>
      <c r="X211" s="78"/>
      <c r="Y211" s="78"/>
      <c r="Z211" s="78"/>
      <c r="AA211" s="78"/>
      <c r="AB211" s="78"/>
      <c r="AC211" s="78"/>
      <c r="AD211" s="78"/>
      <c r="AE211" s="78"/>
      <c r="AF211" s="78"/>
      <c r="AG211" s="78"/>
      <c r="AH211" s="78"/>
      <c r="AI211" s="78"/>
      <c r="AJ211" s="78"/>
      <c r="AK211" s="78"/>
      <c r="AL211" s="78"/>
      <c r="AM211" s="78"/>
      <c r="AN211" s="78"/>
      <c r="AO211" s="78"/>
      <c r="AP211" s="78"/>
      <c r="AQ211" s="78"/>
      <c r="AR211" s="78"/>
      <c r="AS211" s="78"/>
      <c r="AT211" s="78"/>
      <c r="AU211" s="78"/>
      <c r="AV211" s="78"/>
      <c r="AW211" s="78"/>
      <c r="AX211" s="78"/>
      <c r="AY211" s="78"/>
      <c r="AZ211" s="78"/>
      <c r="BA211" s="78"/>
      <c r="BB211" s="78"/>
      <c r="BC211" s="78"/>
    </row>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6" ht="15"/>
    <row r="957" ht="15"/>
    <row r="958" ht="15"/>
    <row r="959" ht="15"/>
    <row r="960" ht="15"/>
    <row r="961" ht="15"/>
    <row r="962" ht="15"/>
    <row r="963" ht="15"/>
    <row r="964" ht="15"/>
    <row r="965" ht="15"/>
    <row r="966" ht="15"/>
    <row r="967" ht="15"/>
    <row r="969" ht="15"/>
    <row r="970" ht="15"/>
  </sheetData>
  <sheetProtection password="9E83" sheet="1"/>
  <autoFilter ref="A11:BC211"/>
  <mergeCells count="102">
    <mergeCell ref="A9:BC9"/>
    <mergeCell ref="C211:BC211"/>
    <mergeCell ref="A1:L1"/>
    <mergeCell ref="A4:BC4"/>
    <mergeCell ref="A5:BC5"/>
    <mergeCell ref="A6:BC6"/>
    <mergeCell ref="A7:BC7"/>
    <mergeCell ref="B8:BC8"/>
    <mergeCell ref="D13:BC13"/>
    <mergeCell ref="D14:BC14"/>
    <mergeCell ref="D16:BC16"/>
    <mergeCell ref="D17:BC17"/>
    <mergeCell ref="D19:BC19"/>
    <mergeCell ref="D20:BC20"/>
    <mergeCell ref="D22:BC22"/>
    <mergeCell ref="D23:BC23"/>
    <mergeCell ref="D25:BC25"/>
    <mergeCell ref="D28:BC28"/>
    <mergeCell ref="D29:BC29"/>
    <mergeCell ref="D32:BC32"/>
    <mergeCell ref="D37:BC37"/>
    <mergeCell ref="D39:BC39"/>
    <mergeCell ref="D40:BC40"/>
    <mergeCell ref="D42:BC42"/>
    <mergeCell ref="D45:BC45"/>
    <mergeCell ref="D47:BC47"/>
    <mergeCell ref="D48:BC48"/>
    <mergeCell ref="D50:BC50"/>
    <mergeCell ref="D51:BC51"/>
    <mergeCell ref="D53:BC53"/>
    <mergeCell ref="D55:BC55"/>
    <mergeCell ref="D57:BC57"/>
    <mergeCell ref="D59:BC59"/>
    <mergeCell ref="D61:BC61"/>
    <mergeCell ref="D62:BC62"/>
    <mergeCell ref="D63:BC63"/>
    <mergeCell ref="D65:BC65"/>
    <mergeCell ref="D67:BC67"/>
    <mergeCell ref="D69:BC69"/>
    <mergeCell ref="D71:BC71"/>
    <mergeCell ref="D73:BC73"/>
    <mergeCell ref="D74:BC74"/>
    <mergeCell ref="D77:BC77"/>
    <mergeCell ref="D79:BC79"/>
    <mergeCell ref="D81:BC81"/>
    <mergeCell ref="D83:BC83"/>
    <mergeCell ref="D85:BC85"/>
    <mergeCell ref="D86:BC86"/>
    <mergeCell ref="D88:BC88"/>
    <mergeCell ref="D90:BC90"/>
    <mergeCell ref="D92:BC92"/>
    <mergeCell ref="D94:BC94"/>
    <mergeCell ref="D96:BC96"/>
    <mergeCell ref="D98:BC98"/>
    <mergeCell ref="D100:BC100"/>
    <mergeCell ref="D103:BC103"/>
    <mergeCell ref="D105:BC105"/>
    <mergeCell ref="D108:BC108"/>
    <mergeCell ref="D110:BC110"/>
    <mergeCell ref="D111:BC111"/>
    <mergeCell ref="D115:BC115"/>
    <mergeCell ref="D116:BC116"/>
    <mergeCell ref="D120:BC120"/>
    <mergeCell ref="D122:BC122"/>
    <mergeCell ref="D124:BC124"/>
    <mergeCell ref="D127:BC127"/>
    <mergeCell ref="D130:BC130"/>
    <mergeCell ref="D131:BC131"/>
    <mergeCell ref="D135:BC135"/>
    <mergeCell ref="D138:BC138"/>
    <mergeCell ref="D139:BC139"/>
    <mergeCell ref="D141:BC141"/>
    <mergeCell ref="D143:BC143"/>
    <mergeCell ref="D144:BC144"/>
    <mergeCell ref="D146:BC146"/>
    <mergeCell ref="D147:BC147"/>
    <mergeCell ref="D149:BC149"/>
    <mergeCell ref="D150:BC150"/>
    <mergeCell ref="D152:BC152"/>
    <mergeCell ref="D154:BC154"/>
    <mergeCell ref="D157:BC157"/>
    <mergeCell ref="D158:BC158"/>
    <mergeCell ref="D160:BC160"/>
    <mergeCell ref="D162:BC162"/>
    <mergeCell ref="D163:BC163"/>
    <mergeCell ref="D166:BC166"/>
    <mergeCell ref="D168:BC168"/>
    <mergeCell ref="D170:BC170"/>
    <mergeCell ref="D172:BC172"/>
    <mergeCell ref="D174:BC174"/>
    <mergeCell ref="D176:BC176"/>
    <mergeCell ref="D178:BC178"/>
    <mergeCell ref="D180:BC180"/>
    <mergeCell ref="D182:BC182"/>
    <mergeCell ref="D195:BC195"/>
    <mergeCell ref="D197:BC197"/>
    <mergeCell ref="D184:BC184"/>
    <mergeCell ref="D187:BC187"/>
    <mergeCell ref="D189:BC189"/>
    <mergeCell ref="D190:BC190"/>
    <mergeCell ref="D191:BC191"/>
    <mergeCell ref="D193:BC193"/>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10">
      <formula1>IF(E210="Select",-1,IF(E210="At Par",0,0))</formula1>
      <formula2>IF(E210="Select",-1,IF(E210="At Par",0,0.99))</formula2>
    </dataValidation>
    <dataValidation type="list" allowBlank="1" showErrorMessage="1" sqref="E210">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0">
      <formula1>0</formula1>
      <formula2>99.9</formula2>
    </dataValidation>
    <dataValidation type="list" allowBlank="1" showErrorMessage="1" sqref="D13:D14 K15 D16:D17 K18 D19:D20 K21 D22:D23 K24 D25 K26:K27 D28:D29 K30:K31 D32 K33:K36 D37 K38 D39:D40 K41 D42 K43:K44 D45 K46 D47:D48 K49 D50:D51 K52 D53 K54 D55 K56 D57 K58 D59 K60 D61:D63 K64 D65 K66 D67 K68 D69 K70 D71 K72 D73:D74 K75:K76 D77 K78 D79 K80 D81 K82 D83 K84 D85:D86 K87 D88 K89 D90 K91 D92 K93 D94 K95 D96 K97 D98 K99 D100 K101:K102 D103 K104 D105 K106:K107 D108 K109 D110:D111 K112:K114 D115:D116 K117:K119 D120 K121 D122 K123 D124 K125:K126 D127 K128:K129 D130:D131 K132:K134 D135 K136:K137 D138:D139 K140 D141 K142 D143:D144 K145 D146:D147 K148">
      <formula1>"Partial Conversion,Full Conversion"</formula1>
      <formula2>0</formula2>
    </dataValidation>
    <dataValidation type="list" allowBlank="1" showErrorMessage="1" sqref="D149:D150 K151 D152 K153 D154 K155:K156 D157:D158 K159 D160 K161 D162:D163 K164:K165 D166 K167 D168 K169 D170 K171 D172 K173 D174 K175 D176 K177 D178 K179 D180 K181 D182 K183 D184 K185:K186 D187 K188 D189:D191 K192 D193 K194 D195 K196 K198:K208 D197">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1:H21 G24:H24 G26:H27 G30:H31 G33:H36 G38:H38 G41:H41 G43:H44 G46:H46 G49:H49 G52:H52 G54:H54 G56:H56 G58:H58 G60:H60 G64:H64 G66:H66 G68:H68 G70:H70 G72:H72 G75:H76 G78:H78 G80:H80 G82:H82 G84:H84 G87:H87 G89:H89 G91:H91 G93:H93 G95:H95 G97:H97 G99:H99 G101:H102 G104:H104 G106:H107 G109:H109 G112:H114 G117:H119 G121:H121 G123:H123 G125:H126 G128:H129 G132:H134 G136:H137 G140:H140 G142:H142 G145:H145 G148:H148 G151:H151 G153:H153 G155:H156 G159:H159 G161:H161 G164:H165 G167:H167 G169:H169 G171:H171 G173:H173 G175:H175 G177:H177 G179:H179 G181:H181 G183:H183 G185:H186 G188:H188 G192:H192 G194:H194 G196:H196 G198:H208">
      <formula1>0</formula1>
      <formula2>999999999999999</formula2>
    </dataValidation>
    <dataValidation allowBlank="1" showInputMessage="1" showErrorMessage="1" promptTitle="Addition / Deduction" prompt="Please Choose the correct One" sqref="J15 J18 J21 J24 J26:J27 J30:J31 J33:J36 J38 J41 J43:J44 J46 J49 J52 J54 J56 J58 J60 J64 J66 J68 J70 J72 J75:J76 J78 J80 J82 J84 J87 J89 J91 J93 J95 J97 J99 J101:J102 J104 J106:J107 J109 J112:J114 J117:J119 J121 J123 J125:J126 J128:J129 J132:J134 J136:J137 J140 J142 J145 J148 J151 J153 J155:J156 J159 J161 J164:J165 J167 J169 J171 J173 J175 J177 J179 J181 J183 J185:J186 J188 J192 J194 J196 J198:J208">
      <formula1>0</formula1>
      <formula2>0</formula2>
    </dataValidation>
    <dataValidation type="list" showErrorMessage="1" sqref="I15 I18 I21 I24 I26:I27 I30:I31 I33:I36 I38 I41 I43:I44 I46 I49 I52 I54 I56 I58 I60 I64 I66 I68 I70 I72 I75:I76 I78 I80 I82 I84 I87 I89 I91 I93 I95 I97 I99 I101:I102 I104 I106:I107 I109 I112:I114 I117:I119 I121 I123 I125:I126 I128:I129 I132:I134 I136:I137 I140 I142 I145 I148 I151 I153 I155:I156 I159 I161 I164:I165 I167 I169 I171 I173 I175 I177 I179 I181 I183 I185:I186 I188 I192 I194 I196 I198:I20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1:O21 N24:O24 N26:O27 N30:O31 N33:O36 N38:O38 N41:O41 N43:O44 N46:O46 N49:O49 N52:O52 N54:O54 N56:O56 N58:O58 N60:O60 N64:O64 N66:O66 N68:O68 N70:O70 N72:O72 N75:O76 N78:O78 N80:O80 N82:O82 N84:O84 N87:O87 N89:O89 N91:O91 N93:O93 N95:O95 N97:O97 N99:O99 N101:O102 N104:O104 N106:O107 N109:O109 N112:O114 N117:O119 N121:O121 N123:O123 N125:O126 N128:O129 N132:O134 N136:O137 N140:O140 N142:O142 N145:O145 N148:O148 N151:O151 N153:O153 N155:O156 N159:O159 N161:O161 N164:O165 N167:O167 N169:O169 N171:O171 N173:O173 N175:O175 N177:O177 N179:O179 N181:O181 N183:O183 N185:O186 N188:O188 N192:O192 N194:O194 N196:O196 N198:O20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1 R24 R26:R27 R30:R31 R33:R36 R38 R41 R43:R44 R46 R49 R52 R54 R56 R58 R60 R64 R66 R68 R70 R72 R75:R76 R78 R80 R82 R84 R87 R89 R91 R93 R95 R97 R99 R101:R102 R104 R106:R107 R109 R112:R114 R117:R119 R121 R123 R125:R126 R128:R129 R132:R134 R136:R137 R140 R142 R145 R148 R151 R153 R155:R156 R159 R161 R164:R165 R167 R169 R171 R173 R175 R177 R179 R181 R183 R185:R186 R188 R192 R194 R196 R198:R20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1 Q24 Q26:Q27 Q30:Q31 Q33:Q36 Q38 Q41 Q43:Q44 Q46 Q49 Q52 Q54 Q56 Q58 Q60 Q64 Q66 Q68 Q70 Q72 Q75:Q76 Q78 Q80 Q82 Q84 Q87 Q89 Q91 Q93 Q95 Q97 Q99 Q101:Q102 Q104 Q106:Q107 Q109 Q112:Q114 Q117:Q119 Q121 Q123 Q125:Q126 Q128:Q129 Q132:Q134 Q136:Q137 Q140 Q142 Q145 Q148 Q151 Q153 Q155:Q156 Q159 Q161 Q164:Q165 Q167 Q169 Q171 Q173 Q175 Q177 Q179 Q181 Q183 Q185:Q186 Q188 Q192 Q194 Q196 Q198:Q20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1 M24 M26:M27 M30:M31 M33:M36 M38 M41 M43:M44 M46 M49 M52 M54 M56 M58 M60 M64 M66 M68 M70 M72 M75:M76 M78 M80 M82 M84 M87 M89 M91 M93 M95 M97 M99 M101:M102 M104 M106:M107 M109 M112:M114 M117:M119 M121 M123 M125:M126 M128:M129 M132:M134 M136:M137 M140 M142 M145 M148 M151 M153 M155:M156 M159 M161 M164:M165 M167 M169 M171 M173 M175 M177 M179 M181 M183 M185:M186 M188 M192 M194 M196 M198:M208">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1 D24 D26:D27 D30:D31 D33:D36 D38 D41 D43:D44 D46 D49 D52 D54 D56 D58 D60 D64 D66 D68 D70 D72 D75:D76 D78 D80 D82 D84 D87 D89 D91 D93 D95 D97 D99 D101:D102 D104 D106:D107 D109 D112:D114 D117:D119 D121 D123 D125:D126 D128:D129 D132:D134 D136:D137 D140 D142 D145 D148 D151 D153 D155:D156 D159 D161 D164:D165 D167 D169 D171 D173 D175 D177 D179 D181 D183 D185:D186 D188 D192 D194 D196 D198:D208">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1 F24 F26:F27 F30:F31 F33:F36 F38 F41 F43:F44 F46 F49 F52 F54 F56 F58 F60 F64 F66 F68 F70 F72 F75:F76 F78 F80 F82 F84 F87 F89 F91 F93 F95 F97 F99 F101:F102 F104 F106:F107 F109 F112:F114 F117:F119 F121 F123 F125:F126 F128:F129 F132:F134 F136:F137 F140 F142 F145 F148 F151 F153 F155:F156 F159 F161 F164:F165 F167 F169 F171 F173 F175 F177 F179 F181 F183 F185:F186 F188 F192 F194 F196 F198:F208">
      <formula1>0</formula1>
      <formula2>999999999999999</formula2>
    </dataValidation>
    <dataValidation type="list" allowBlank="1" showInputMessage="1" showErrorMessage="1" sqref="L205 L206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formula1>"INR"</formula1>
    </dataValidation>
    <dataValidation type="list" allowBlank="1" showInputMessage="1" showErrorMessage="1" sqref="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8 L207">
      <formula1>"INR"</formula1>
    </dataValidation>
    <dataValidation allowBlank="1" showInputMessage="1" showErrorMessage="1" promptTitle="Itemcode/Make" prompt="Please enter text" sqref="C13:C208">
      <formula1>0</formula1>
      <formula2>0</formula2>
    </dataValidation>
    <dataValidation type="decimal" allowBlank="1" showInputMessage="1" showErrorMessage="1" errorTitle="Invalid Entry" error="Only Numeric Values are allowed. " sqref="A13:A208">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83" t="s">
        <v>49</v>
      </c>
      <c r="F6" s="83"/>
      <c r="G6" s="83"/>
      <c r="H6" s="83"/>
      <c r="I6" s="83"/>
      <c r="J6" s="83"/>
      <c r="K6" s="83"/>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2022-02-23T05:09:45Z</cp:lastPrinted>
  <dcterms:created xsi:type="dcterms:W3CDTF">2009-01-30T06:42:42Z</dcterms:created>
  <dcterms:modified xsi:type="dcterms:W3CDTF">2022-05-05T06:23:02Z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