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<sst xmlns="http://schemas.openxmlformats.org/spreadsheetml/2006/main" count="914" uniqueCount="216">
  <si>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</si>
  <si>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</si>
  <si>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</si>
  <si>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</si>
  <si>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</si>
  <si>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</si>
  <si>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</si>
  <si>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</si>
  <si>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</si>
  <si>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</si>
  <si>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</si>
  <si>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</si>
  <si>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</si>
  <si>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</si>
  <si>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</si>
  <si>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</si>
  <si>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</si>
  <si>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</si>
  <si>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</si>
  <si>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</si>
  <si>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</si>
  <si>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</si>
  <si>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</si>
  <si>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</si>
  <si>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</si>
  <si>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</si>
  <si>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</si>
  <si>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</si>
  <si>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</si>
  <si>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</si>
  <si>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</si>
  <si>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</si>
  <si>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</si>
  <si>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</si>
  <si>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</si>
  <si>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</si>
  <si>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</si>
  <si>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</si>
  <si>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</si>
  <si>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</si>
  <si>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</si>
  <si>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</si>
  <si>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</si>
  <si>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</si>
  <si>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</si>
  <si>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</si>
  <si>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</si>
  <si>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</si>
  <si>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</si>
  <si>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</si>
  <si>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</si>
  <si>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</si>
  <si>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</si>
  <si>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</si>
  <si>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Two or more coats on new work</t>
  </si>
  <si>
    <t>Nominal concrete 1:3:6 or richer mix (i/c equivalent design mix)</t>
  </si>
  <si>
    <t>kg</t>
  </si>
  <si>
    <t>Cement mortar 1:6 (1 cement : 6 coarse sand)</t>
  </si>
  <si>
    <t>Small lintels not exceeding 1.5 m clear span, moulding as in cornices, window sills, string courses, bands, copings, bed plates, anchor blocks and the like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</si>
  <si>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</si>
  <si>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Fixed to openings /wooden frames with rawl plugs screws etc.</t>
  </si>
  <si>
    <t>150x10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</si>
  <si>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</si>
  <si>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</si>
  <si>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</si>
  <si>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</si>
  <si>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</si>
  <si>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</si>
  <si>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</si>
  <si>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</si>
  <si>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</si>
  <si>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</si>
  <si>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</si>
  <si>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</si>
  <si>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</si>
  <si>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</si>
  <si>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06/C/D1/2022-23</t>
  </si>
  <si>
    <t>Name of Work: Setting right of vacant house no. 128, Type-I</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</si>
  <si>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</si>
  <si>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</si>
  <si>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</si>
  <si>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</si>
  <si>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</si>
  <si>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</si>
  <si>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</si>
  <si>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</si>
  <si>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</si>
  <si>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</si>
  <si>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</si>
  <si>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</si>
  <si>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</si>
  <si>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</si>
  <si>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</si>
  <si>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</si>
  <si>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</si>
  <si>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</si>
  <si>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</si>
  <si>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</si>
  <si>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</si>
  <si>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</si>
  <si>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</si>
  <si>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</si>
  <si>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</si>
  <si>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</si>
  <si>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</si>
  <si>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</si>
  <si>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</si>
  <si>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</si>
  <si>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</si>
  <si>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</si>
  <si>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</si>
  <si>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</si>
  <si>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</si>
  <si>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</si>
  <si>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</si>
  <si>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</si>
  <si>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</si>
  <si>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</si>
  <si>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</si>
  <si>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</si>
  <si>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</si>
  <si>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</si>
  <si>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</si>
  <si>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</si>
  <si>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</si>
  <si>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</si>
  <si>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</si>
  <si>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</si>
  <si>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</si>
  <si>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</si>
  <si>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</si>
  <si>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</si>
  <si>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</si>
  <si>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</si>
  <si>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</si>
  <si>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</si>
  <si>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</si>
  <si>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</si>
  <si>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</si>
  <si>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</si>
  <si>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</si>
  <si>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</si>
  <si>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</si>
  <si>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</si>
  <si>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without drain board</t>
  </si>
  <si>
    <t>610x510 mm bowl depth 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</si>
  <si>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</si>
  <si>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</si>
  <si>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</si>
  <si>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</si>
  <si>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</si>
  <si>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</si>
  <si>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</si>
  <si>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</si>
  <si>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</si>
  <si>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</si>
  <si>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</si>
  <si>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- 1729</t>
  </si>
  <si>
    <t>Providing and fixing single equal plain junction of required degree with access door, insertion rubber washer 3 mm thick, bolts and nuts complete.</t>
  </si>
  <si>
    <t>100x100x100 mm</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</si>
  <si>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</si>
  <si>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</si>
  <si>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</si>
  <si>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</si>
  <si>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</si>
  <si>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</si>
  <si>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</si>
  <si>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</si>
  <si>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WATER SUPPLY</t>
  </si>
  <si>
    <t>Providing and fixing G.I. pipes complete with G.I. fittings and clamps, i/c cutting and making good the walls etc.   Internal work - Exposed on wall</t>
  </si>
  <si>
    <t>15 mm dia nominal bore</t>
  </si>
  <si>
    <t>20 mm dia nominal bore</t>
  </si>
  <si>
    <t>32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</si>
  <si>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</si>
  <si>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</si>
  <si>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</si>
  <si>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</si>
  <si>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G.I. Union in G.I. pipe including cutting and threading the pipe and making long screws etc. complete (New work)  :</t>
  </si>
  <si>
    <t>20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</si>
  <si>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</si>
  <si>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</si>
  <si>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</si>
  <si>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</si>
  <si>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</si>
  <si>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</si>
  <si>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</si>
  <si>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</si>
  <si>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</si>
  <si>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</si>
  <si>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</si>
  <si>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</si>
  <si>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</si>
  <si>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</si>
  <si>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</si>
  <si>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</si>
  <si>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</si>
  <si>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</si>
  <si>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</si>
  <si>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</si>
  <si>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</si>
  <si>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</si>
  <si>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</si>
  <si>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</si>
  <si>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</si>
  <si>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</si>
  <si>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</si>
  <si>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</si>
  <si>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</si>
  <si>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</si>
  <si>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</si>
  <si>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</si>
  <si>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</si>
  <si>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&amp; fiixing Ebco male Aluminium Hanlde and hook for window etc. power coated in required colour with necessary stainless steel screws etc. to the side hung window as per directions of the Engineer-ib-charge complete.</t>
  </si>
  <si>
    <t>Cum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</si>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</sst>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vertical="top"/>
      <protection/>
    </xf>
    <xf numFmtId="0" fontId="16" fillId="0" borderId="25" xfId="59" applyNumberFormat="1" applyFont="1" applyFill="1" applyBorder="1" applyAlignment="1" applyProtection="1">
      <alignment vertical="top" wrapText="1"/>
      <protection locked="0"/>
    </xf>
    <xf numFmtId="0" fontId="17" fillId="33" borderId="25" xfId="59" applyNumberFormat="1" applyFont="1" applyFill="1" applyBorder="1" applyAlignment="1" applyProtection="1">
      <alignment vertical="top" wrapText="1"/>
      <protection locked="0"/>
    </xf>
    <xf numFmtId="10" fontId="18" fillId="33" borderId="25" xfId="66" applyNumberFormat="1" applyFont="1" applyFill="1" applyBorder="1" applyAlignment="1" applyProtection="1">
      <alignment horizontal="center" vertical="top"/>
      <protection locked="0"/>
    </xf>
    <xf numFmtId="0" fontId="12" fillId="0" borderId="11" xfId="59" applyNumberFormat="1" applyFont="1" applyFill="1" applyBorder="1" applyAlignment="1" applyProtection="1">
      <alignment vertical="top" wrapText="1"/>
      <protection locked="0"/>
    </xf>
    <xf numFmtId="0" fontId="12" fillId="0" borderId="11" xfId="66" applyNumberFormat="1" applyFont="1" applyFill="1" applyBorder="1" applyAlignment="1" applyProtection="1">
      <alignment vertical="top" wrapText="1"/>
      <protection locked="0"/>
    </xf>
    <xf numFmtId="0" fontId="16" fillId="0" borderId="11" xfId="59" applyNumberFormat="1" applyFont="1" applyFill="1" applyBorder="1" applyAlignment="1" applyProtection="1">
      <alignment vertical="top" wrapText="1"/>
      <protection/>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5"/>
  <sheetViews>
    <sheetView showGridLines="0" view="pageBreakPreview" zoomScaleNormal="85" zoomScaleSheetLayoutView="100" zoomScalePageLayoutView="0" workbookViewId="0" topLeftCell="A190">
      <selection activeCell="F191" sqref="F19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77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76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50</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2">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7</v>
      </c>
      <c r="BB12" s="39">
        <v>54</v>
      </c>
      <c r="BC12" s="16">
        <v>8</v>
      </c>
      <c r="IE12" s="18"/>
      <c r="IF12" s="18"/>
      <c r="IG12" s="18"/>
      <c r="IH12" s="18"/>
      <c r="II12" s="18"/>
    </row>
    <row r="13" spans="1:243" s="21" customFormat="1" ht="24.75" customHeight="1">
      <c r="A13" s="54">
        <v>1</v>
      </c>
      <c r="B13" s="55" t="s">
        <v>78</v>
      </c>
      <c r="C13" s="30"/>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78</v>
      </c>
      <c r="IE13" s="22"/>
      <c r="IF13" s="22"/>
      <c r="IG13" s="22"/>
      <c r="IH13" s="22"/>
      <c r="II13" s="22"/>
    </row>
    <row r="14" spans="1:243" s="21" customFormat="1" ht="48.75" customHeight="1">
      <c r="A14" s="54">
        <v>1.01</v>
      </c>
      <c r="B14" s="55" t="s">
        <v>79</v>
      </c>
      <c r="C14" s="30"/>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79</v>
      </c>
      <c r="IE14" s="22"/>
      <c r="IF14" s="22"/>
      <c r="IG14" s="22"/>
      <c r="IH14" s="22"/>
      <c r="II14" s="22"/>
    </row>
    <row r="15" spans="1:243" s="21" customFormat="1" ht="78.75">
      <c r="A15" s="54">
        <v>1.02</v>
      </c>
      <c r="B15" s="55" t="s">
        <v>80</v>
      </c>
      <c r="C15" s="30"/>
      <c r="D15" s="30">
        <v>0.65</v>
      </c>
      <c r="E15" s="56" t="s">
        <v>46</v>
      </c>
      <c r="F15" s="65">
        <v>6457.83</v>
      </c>
      <c r="G15" s="40"/>
      <c r="H15" s="34"/>
      <c r="I15" s="35" t="s">
        <v>33</v>
      </c>
      <c r="J15" s="36">
        <f>IF(I15="Less(-)",-1,1)</f>
        <v>1</v>
      </c>
      <c r="K15" s="34" t="s">
        <v>34</v>
      </c>
      <c r="L15" s="34" t="s">
        <v>4</v>
      </c>
      <c r="M15" s="37"/>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4197.59</v>
      </c>
      <c r="BB15" s="48">
        <f>BA15+SUM(N15:AZ15)</f>
        <v>4197.59</v>
      </c>
      <c r="BC15" s="53" t="str">
        <f>SpellNumber(L15,BB15)</f>
        <v>INR  Four Thousand One Hundred &amp; Ninety Seven  and Paise Fifty Nine Only</v>
      </c>
      <c r="IA15" s="21">
        <v>1.02</v>
      </c>
      <c r="IB15" s="21" t="s">
        <v>80</v>
      </c>
      <c r="ID15" s="21">
        <v>0.65</v>
      </c>
      <c r="IE15" s="22" t="s">
        <v>46</v>
      </c>
      <c r="IF15" s="22"/>
      <c r="IG15" s="22"/>
      <c r="IH15" s="22"/>
      <c r="II15" s="22"/>
    </row>
    <row r="16" spans="1:243" s="21" customFormat="1" ht="15.75">
      <c r="A16" s="54">
        <v>2</v>
      </c>
      <c r="B16" s="55" t="s">
        <v>81</v>
      </c>
      <c r="C16" s="30"/>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81</v>
      </c>
      <c r="IE16" s="22"/>
      <c r="IF16" s="22"/>
      <c r="IG16" s="22"/>
      <c r="IH16" s="22"/>
      <c r="II16" s="22"/>
    </row>
    <row r="17" spans="1:243" s="21" customFormat="1" ht="154.5" customHeight="1">
      <c r="A17" s="54">
        <v>2.01</v>
      </c>
      <c r="B17" s="55" t="s">
        <v>82</v>
      </c>
      <c r="C17" s="30"/>
      <c r="D17" s="30">
        <v>0.6</v>
      </c>
      <c r="E17" s="56" t="s">
        <v>46</v>
      </c>
      <c r="F17" s="65">
        <v>9398.77</v>
      </c>
      <c r="G17" s="40"/>
      <c r="H17" s="34"/>
      <c r="I17" s="35" t="s">
        <v>33</v>
      </c>
      <c r="J17" s="36">
        <f aca="true" t="shared" si="0" ref="J17:J22">IF(I17="Less(-)",-1,1)</f>
        <v>1</v>
      </c>
      <c r="K17" s="34" t="s">
        <v>34</v>
      </c>
      <c r="L17" s="34" t="s">
        <v>4</v>
      </c>
      <c r="M17" s="37"/>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 aca="true" t="shared" si="1" ref="BA17:BA22">total_amount_ba($B$2,$D$2,D17,F17,J17,K17,M17)</f>
        <v>5639.26</v>
      </c>
      <c r="BB17" s="48">
        <f aca="true" t="shared" si="2" ref="BB17:BB22">BA17+SUM(N17:AZ17)</f>
        <v>5639.26</v>
      </c>
      <c r="BC17" s="53" t="str">
        <f aca="true" t="shared" si="3" ref="BC17:BC22">SpellNumber(L17,BB17)</f>
        <v>INR  Five Thousand Six Hundred &amp; Thirty Nine  and Paise Twenty Six Only</v>
      </c>
      <c r="IA17" s="21">
        <v>2.01</v>
      </c>
      <c r="IB17" s="21" t="s">
        <v>82</v>
      </c>
      <c r="ID17" s="21">
        <v>0.6</v>
      </c>
      <c r="IE17" s="22" t="s">
        <v>46</v>
      </c>
      <c r="IF17" s="22"/>
      <c r="IG17" s="22"/>
      <c r="IH17" s="22"/>
      <c r="II17" s="22"/>
    </row>
    <row r="18" spans="1:243" s="21" customFormat="1" ht="34.5" customHeight="1">
      <c r="A18" s="54">
        <v>2.02</v>
      </c>
      <c r="B18" s="55" t="s">
        <v>83</v>
      </c>
      <c r="C18" s="30"/>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2.02</v>
      </c>
      <c r="IB18" s="21" t="s">
        <v>83</v>
      </c>
      <c r="IE18" s="22"/>
      <c r="IF18" s="22"/>
      <c r="IG18" s="22"/>
      <c r="IH18" s="22"/>
      <c r="II18" s="22"/>
    </row>
    <row r="19" spans="1:243" s="21" customFormat="1" ht="29.25" customHeight="1">
      <c r="A19" s="54">
        <v>2.03</v>
      </c>
      <c r="B19" s="55" t="s">
        <v>84</v>
      </c>
      <c r="C19" s="30"/>
      <c r="D19" s="30">
        <v>4</v>
      </c>
      <c r="E19" s="56" t="s">
        <v>43</v>
      </c>
      <c r="F19" s="65">
        <v>672.12</v>
      </c>
      <c r="G19" s="40"/>
      <c r="H19" s="34"/>
      <c r="I19" s="35" t="s">
        <v>33</v>
      </c>
      <c r="J19" s="36">
        <f t="shared" si="0"/>
        <v>1</v>
      </c>
      <c r="K19" s="34" t="s">
        <v>34</v>
      </c>
      <c r="L19" s="34" t="s">
        <v>4</v>
      </c>
      <c r="M19" s="37"/>
      <c r="N19" s="46"/>
      <c r="O19" s="46"/>
      <c r="P19" s="47"/>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9">
        <f t="shared" si="1"/>
        <v>2688.48</v>
      </c>
      <c r="BB19" s="48">
        <f t="shared" si="2"/>
        <v>2688.48</v>
      </c>
      <c r="BC19" s="53" t="str">
        <f t="shared" si="3"/>
        <v>INR  Two Thousand Six Hundred &amp; Eighty Eight  and Paise Forty Eight Only</v>
      </c>
      <c r="IA19" s="21">
        <v>2.03</v>
      </c>
      <c r="IB19" s="21" t="s">
        <v>84</v>
      </c>
      <c r="ID19" s="21">
        <v>4</v>
      </c>
      <c r="IE19" s="22" t="s">
        <v>43</v>
      </c>
      <c r="IF19" s="22"/>
      <c r="IG19" s="22"/>
      <c r="IH19" s="22"/>
      <c r="II19" s="22"/>
    </row>
    <row r="20" spans="1:243" s="21" customFormat="1" ht="33" customHeight="1">
      <c r="A20" s="54">
        <v>2.04</v>
      </c>
      <c r="B20" s="55" t="s">
        <v>58</v>
      </c>
      <c r="C20" s="30"/>
      <c r="D20" s="30">
        <v>2</v>
      </c>
      <c r="E20" s="56" t="s">
        <v>43</v>
      </c>
      <c r="F20" s="65">
        <v>270.01</v>
      </c>
      <c r="G20" s="40"/>
      <c r="H20" s="34"/>
      <c r="I20" s="35" t="s">
        <v>33</v>
      </c>
      <c r="J20" s="36">
        <f t="shared" si="0"/>
        <v>1</v>
      </c>
      <c r="K20" s="34" t="s">
        <v>34</v>
      </c>
      <c r="L20" s="34" t="s">
        <v>4</v>
      </c>
      <c r="M20" s="37"/>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 t="shared" si="1"/>
        <v>540.02</v>
      </c>
      <c r="BB20" s="48">
        <f t="shared" si="2"/>
        <v>540.02</v>
      </c>
      <c r="BC20" s="53" t="str">
        <f t="shared" si="3"/>
        <v>INR  Five Hundred &amp; Forty  and Paise Two Only</v>
      </c>
      <c r="IA20" s="21">
        <v>2.04</v>
      </c>
      <c r="IB20" s="21" t="s">
        <v>58</v>
      </c>
      <c r="ID20" s="21">
        <v>2</v>
      </c>
      <c r="IE20" s="22" t="s">
        <v>43</v>
      </c>
      <c r="IF20" s="22"/>
      <c r="IG20" s="22"/>
      <c r="IH20" s="22"/>
      <c r="II20" s="22"/>
    </row>
    <row r="21" spans="1:243" s="21" customFormat="1" ht="34.5" customHeight="1">
      <c r="A21" s="54">
        <v>2.05</v>
      </c>
      <c r="B21" s="55" t="s">
        <v>85</v>
      </c>
      <c r="C21" s="30"/>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2.05</v>
      </c>
      <c r="IB21" s="21" t="s">
        <v>85</v>
      </c>
      <c r="IE21" s="22"/>
      <c r="IF21" s="22"/>
      <c r="IG21" s="22"/>
      <c r="IH21" s="22"/>
      <c r="II21" s="22"/>
    </row>
    <row r="22" spans="1:243" s="21" customFormat="1" ht="18" customHeight="1">
      <c r="A22" s="54">
        <v>2.06</v>
      </c>
      <c r="B22" s="55" t="s">
        <v>52</v>
      </c>
      <c r="C22" s="30"/>
      <c r="D22" s="30">
        <v>50</v>
      </c>
      <c r="E22" s="56" t="s">
        <v>56</v>
      </c>
      <c r="F22" s="65">
        <v>78.61</v>
      </c>
      <c r="G22" s="40"/>
      <c r="H22" s="34"/>
      <c r="I22" s="35" t="s">
        <v>33</v>
      </c>
      <c r="J22" s="36">
        <f t="shared" si="0"/>
        <v>1</v>
      </c>
      <c r="K22" s="34" t="s">
        <v>34</v>
      </c>
      <c r="L22" s="34" t="s">
        <v>4</v>
      </c>
      <c r="M22" s="37"/>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 t="shared" si="1"/>
        <v>3930.5</v>
      </c>
      <c r="BB22" s="48">
        <f t="shared" si="2"/>
        <v>3930.5</v>
      </c>
      <c r="BC22" s="53" t="str">
        <f t="shared" si="3"/>
        <v>INR  Three Thousand Nine Hundred &amp; Thirty  and Paise Fifty Only</v>
      </c>
      <c r="IA22" s="21">
        <v>2.06</v>
      </c>
      <c r="IB22" s="21" t="s">
        <v>52</v>
      </c>
      <c r="ID22" s="21">
        <v>50</v>
      </c>
      <c r="IE22" s="22" t="s">
        <v>56</v>
      </c>
      <c r="IF22" s="22"/>
      <c r="IG22" s="22"/>
      <c r="IH22" s="22"/>
      <c r="II22" s="22"/>
    </row>
    <row r="23" spans="1:243" s="21" customFormat="1" ht="16.5" customHeight="1">
      <c r="A23" s="54">
        <v>3</v>
      </c>
      <c r="B23" s="55" t="s">
        <v>86</v>
      </c>
      <c r="C23" s="30"/>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3</v>
      </c>
      <c r="IB23" s="21" t="s">
        <v>86</v>
      </c>
      <c r="IE23" s="22"/>
      <c r="IF23" s="22"/>
      <c r="IG23" s="22"/>
      <c r="IH23" s="22"/>
      <c r="II23" s="22"/>
    </row>
    <row r="24" spans="1:243" s="21" customFormat="1" ht="64.5" customHeight="1">
      <c r="A24" s="54">
        <v>3.01</v>
      </c>
      <c r="B24" s="55" t="s">
        <v>87</v>
      </c>
      <c r="C24" s="30"/>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3.01</v>
      </c>
      <c r="IB24" s="21" t="s">
        <v>87</v>
      </c>
      <c r="IE24" s="22"/>
      <c r="IF24" s="22"/>
      <c r="IG24" s="22"/>
      <c r="IH24" s="22"/>
      <c r="II24" s="22"/>
    </row>
    <row r="25" spans="1:243" s="21" customFormat="1" ht="31.5" customHeight="1">
      <c r="A25" s="54">
        <v>3.02</v>
      </c>
      <c r="B25" s="55" t="s">
        <v>57</v>
      </c>
      <c r="C25" s="30"/>
      <c r="D25" s="30">
        <v>1.6</v>
      </c>
      <c r="E25" s="56" t="s">
        <v>46</v>
      </c>
      <c r="F25" s="65">
        <v>7267.3</v>
      </c>
      <c r="G25" s="40"/>
      <c r="H25" s="34"/>
      <c r="I25" s="35" t="s">
        <v>33</v>
      </c>
      <c r="J25" s="36">
        <f aca="true" t="shared" si="4" ref="J25:J86">IF(I25="Less(-)",-1,1)</f>
        <v>1</v>
      </c>
      <c r="K25" s="34" t="s">
        <v>34</v>
      </c>
      <c r="L25" s="34" t="s">
        <v>4</v>
      </c>
      <c r="M25" s="37"/>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 aca="true" t="shared" si="5" ref="BA25:BA86">total_amount_ba($B$2,$D$2,D25,F25,J25,K25,M25)</f>
        <v>11627.68</v>
      </c>
      <c r="BB25" s="48">
        <f aca="true" t="shared" si="6" ref="BB25:BB86">BA25+SUM(N25:AZ25)</f>
        <v>11627.68</v>
      </c>
      <c r="BC25" s="53" t="str">
        <f aca="true" t="shared" si="7" ref="BC25:BC86">SpellNumber(L25,BB25)</f>
        <v>INR  Eleven Thousand Six Hundred &amp; Twenty Seven  and Paise Sixty Eight Only</v>
      </c>
      <c r="IA25" s="21">
        <v>3.02</v>
      </c>
      <c r="IB25" s="21" t="s">
        <v>57</v>
      </c>
      <c r="ID25" s="21">
        <v>1.6</v>
      </c>
      <c r="IE25" s="22" t="s">
        <v>46</v>
      </c>
      <c r="IF25" s="22"/>
      <c r="IG25" s="22"/>
      <c r="IH25" s="22"/>
      <c r="II25" s="22"/>
    </row>
    <row r="26" spans="1:243" s="21" customFormat="1" ht="31.5" customHeight="1">
      <c r="A26" s="54">
        <v>3.03</v>
      </c>
      <c r="B26" s="55" t="s">
        <v>88</v>
      </c>
      <c r="C26" s="30"/>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3.03</v>
      </c>
      <c r="IB26" s="21" t="s">
        <v>88</v>
      </c>
      <c r="IE26" s="22"/>
      <c r="IF26" s="22"/>
      <c r="IG26" s="22"/>
      <c r="IH26" s="22"/>
      <c r="II26" s="22"/>
    </row>
    <row r="27" spans="1:243" s="21" customFormat="1" ht="31.5" customHeight="1">
      <c r="A27" s="54">
        <v>3.04</v>
      </c>
      <c r="B27" s="55" t="s">
        <v>53</v>
      </c>
      <c r="C27" s="30"/>
      <c r="D27" s="30">
        <v>4.5</v>
      </c>
      <c r="E27" s="56" t="s">
        <v>43</v>
      </c>
      <c r="F27" s="65">
        <v>892.63</v>
      </c>
      <c r="G27" s="40"/>
      <c r="H27" s="34"/>
      <c r="I27" s="35" t="s">
        <v>33</v>
      </c>
      <c r="J27" s="36">
        <f t="shared" si="4"/>
        <v>1</v>
      </c>
      <c r="K27" s="34" t="s">
        <v>34</v>
      </c>
      <c r="L27" s="34" t="s">
        <v>4</v>
      </c>
      <c r="M27" s="37"/>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5"/>
        <v>4016.84</v>
      </c>
      <c r="BB27" s="48">
        <f t="shared" si="6"/>
        <v>4016.84</v>
      </c>
      <c r="BC27" s="53" t="str">
        <f t="shared" si="7"/>
        <v>INR  Four Thousand  &amp;Sixteen  and Paise Eighty Four Only</v>
      </c>
      <c r="IA27" s="21">
        <v>3.04</v>
      </c>
      <c r="IB27" s="21" t="s">
        <v>53</v>
      </c>
      <c r="ID27" s="21">
        <v>4.5</v>
      </c>
      <c r="IE27" s="22" t="s">
        <v>43</v>
      </c>
      <c r="IF27" s="22"/>
      <c r="IG27" s="22"/>
      <c r="IH27" s="22"/>
      <c r="II27" s="22"/>
    </row>
    <row r="28" spans="1:243" s="21" customFormat="1" ht="19.5" customHeight="1">
      <c r="A28" s="54">
        <v>4</v>
      </c>
      <c r="B28" s="55" t="s">
        <v>89</v>
      </c>
      <c r="C28" s="30"/>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v>
      </c>
      <c r="IB28" s="21" t="s">
        <v>89</v>
      </c>
      <c r="IE28" s="22"/>
      <c r="IF28" s="22"/>
      <c r="IG28" s="22"/>
      <c r="IH28" s="22"/>
      <c r="II28" s="22"/>
    </row>
    <row r="29" spans="1:243" s="21" customFormat="1" ht="236.25">
      <c r="A29" s="57">
        <v>4.01</v>
      </c>
      <c r="B29" s="55" t="s">
        <v>90</v>
      </c>
      <c r="C29" s="30"/>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4.01</v>
      </c>
      <c r="IB29" s="21" t="s">
        <v>90</v>
      </c>
      <c r="IE29" s="22"/>
      <c r="IF29" s="22"/>
      <c r="IG29" s="22"/>
      <c r="IH29" s="22"/>
      <c r="II29" s="22"/>
    </row>
    <row r="30" spans="1:243" s="21" customFormat="1" ht="31.5" customHeight="1">
      <c r="A30" s="54">
        <v>4.02</v>
      </c>
      <c r="B30" s="55" t="s">
        <v>91</v>
      </c>
      <c r="C30" s="30"/>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4.02</v>
      </c>
      <c r="IB30" s="21" t="s">
        <v>91</v>
      </c>
      <c r="IE30" s="22"/>
      <c r="IF30" s="22"/>
      <c r="IG30" s="22"/>
      <c r="IH30" s="22"/>
      <c r="II30" s="22"/>
    </row>
    <row r="31" spans="1:243" s="21" customFormat="1" ht="31.5" customHeight="1">
      <c r="A31" s="54">
        <v>4.03</v>
      </c>
      <c r="B31" s="55" t="s">
        <v>92</v>
      </c>
      <c r="C31" s="30"/>
      <c r="D31" s="30">
        <v>2</v>
      </c>
      <c r="E31" s="56" t="s">
        <v>43</v>
      </c>
      <c r="F31" s="65">
        <v>2314.29</v>
      </c>
      <c r="G31" s="40"/>
      <c r="H31" s="34"/>
      <c r="I31" s="35" t="s">
        <v>33</v>
      </c>
      <c r="J31" s="36">
        <f t="shared" si="4"/>
        <v>1</v>
      </c>
      <c r="K31" s="34" t="s">
        <v>34</v>
      </c>
      <c r="L31" s="34" t="s">
        <v>4</v>
      </c>
      <c r="M31" s="37"/>
      <c r="N31" s="46"/>
      <c r="O31" s="46"/>
      <c r="P31" s="47"/>
      <c r="Q31" s="46"/>
      <c r="R31" s="46"/>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9">
        <f t="shared" si="5"/>
        <v>4628.58</v>
      </c>
      <c r="BB31" s="48">
        <f t="shared" si="6"/>
        <v>4628.58</v>
      </c>
      <c r="BC31" s="53" t="str">
        <f t="shared" si="7"/>
        <v>INR  Four Thousand Six Hundred &amp; Twenty Eight  and Paise Fifty Eight Only</v>
      </c>
      <c r="IA31" s="21">
        <v>4.03</v>
      </c>
      <c r="IB31" s="21" t="s">
        <v>92</v>
      </c>
      <c r="ID31" s="21">
        <v>2</v>
      </c>
      <c r="IE31" s="22" t="s">
        <v>43</v>
      </c>
      <c r="IF31" s="22"/>
      <c r="IG31" s="22"/>
      <c r="IH31" s="22"/>
      <c r="II31" s="22"/>
    </row>
    <row r="32" spans="1:243" s="21" customFormat="1" ht="141.75">
      <c r="A32" s="57">
        <v>4.04</v>
      </c>
      <c r="B32" s="55" t="s">
        <v>93</v>
      </c>
      <c r="C32" s="30"/>
      <c r="D32" s="30">
        <v>1</v>
      </c>
      <c r="E32" s="56" t="s">
        <v>47</v>
      </c>
      <c r="F32" s="65">
        <v>708.59</v>
      </c>
      <c r="G32" s="40"/>
      <c r="H32" s="34"/>
      <c r="I32" s="35" t="s">
        <v>33</v>
      </c>
      <c r="J32" s="36">
        <f t="shared" si="4"/>
        <v>1</v>
      </c>
      <c r="K32" s="34" t="s">
        <v>34</v>
      </c>
      <c r="L32" s="34" t="s">
        <v>4</v>
      </c>
      <c r="M32" s="37"/>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5"/>
        <v>708.59</v>
      </c>
      <c r="BB32" s="48">
        <f t="shared" si="6"/>
        <v>708.59</v>
      </c>
      <c r="BC32" s="53" t="str">
        <f t="shared" si="7"/>
        <v>INR  Seven Hundred &amp; Eight  and Paise Fifty Nine Only</v>
      </c>
      <c r="IA32" s="21">
        <v>4.04</v>
      </c>
      <c r="IB32" s="21" t="s">
        <v>93</v>
      </c>
      <c r="ID32" s="21">
        <v>1</v>
      </c>
      <c r="IE32" s="22" t="s">
        <v>47</v>
      </c>
      <c r="IF32" s="22"/>
      <c r="IG32" s="22"/>
      <c r="IH32" s="22"/>
      <c r="II32" s="22"/>
    </row>
    <row r="33" spans="1:243" s="21" customFormat="1" ht="158.25" customHeight="1">
      <c r="A33" s="54">
        <v>4.05</v>
      </c>
      <c r="B33" s="55" t="s">
        <v>59</v>
      </c>
      <c r="C33" s="30"/>
      <c r="D33" s="30">
        <v>22</v>
      </c>
      <c r="E33" s="56" t="s">
        <v>43</v>
      </c>
      <c r="F33" s="65">
        <v>932.44</v>
      </c>
      <c r="G33" s="40"/>
      <c r="H33" s="34"/>
      <c r="I33" s="35" t="s">
        <v>33</v>
      </c>
      <c r="J33" s="36">
        <f t="shared" si="4"/>
        <v>1</v>
      </c>
      <c r="K33" s="34" t="s">
        <v>34</v>
      </c>
      <c r="L33" s="34" t="s">
        <v>4</v>
      </c>
      <c r="M33" s="37"/>
      <c r="N33" s="46"/>
      <c r="O33" s="46"/>
      <c r="P33" s="47"/>
      <c r="Q33" s="46"/>
      <c r="R33" s="46"/>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9">
        <f t="shared" si="5"/>
        <v>20513.68</v>
      </c>
      <c r="BB33" s="48">
        <f t="shared" si="6"/>
        <v>20513.68</v>
      </c>
      <c r="BC33" s="53" t="str">
        <f t="shared" si="7"/>
        <v>INR  Twenty Thousand Five Hundred &amp; Thirteen  and Paise Sixty Eight Only</v>
      </c>
      <c r="IA33" s="21">
        <v>4.05</v>
      </c>
      <c r="IB33" s="21" t="s">
        <v>59</v>
      </c>
      <c r="ID33" s="21">
        <v>22</v>
      </c>
      <c r="IE33" s="22" t="s">
        <v>43</v>
      </c>
      <c r="IF33" s="22"/>
      <c r="IG33" s="22"/>
      <c r="IH33" s="22"/>
      <c r="II33" s="22"/>
    </row>
    <row r="34" spans="1:243" s="21" customFormat="1" ht="15.75" customHeight="1">
      <c r="A34" s="54">
        <v>5</v>
      </c>
      <c r="B34" s="55" t="s">
        <v>94</v>
      </c>
      <c r="C34" s="30"/>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5</v>
      </c>
      <c r="IB34" s="21" t="s">
        <v>94</v>
      </c>
      <c r="IE34" s="22"/>
      <c r="IF34" s="22"/>
      <c r="IG34" s="22"/>
      <c r="IH34" s="22"/>
      <c r="II34" s="22"/>
    </row>
    <row r="35" spans="1:243" s="21" customFormat="1" ht="31.5" customHeight="1">
      <c r="A35" s="54">
        <v>5.01</v>
      </c>
      <c r="B35" s="55" t="s">
        <v>95</v>
      </c>
      <c r="C35" s="30"/>
      <c r="D35" s="30">
        <v>0.3</v>
      </c>
      <c r="E35" s="56" t="s">
        <v>43</v>
      </c>
      <c r="F35" s="65">
        <v>130.21</v>
      </c>
      <c r="G35" s="40"/>
      <c r="H35" s="34"/>
      <c r="I35" s="35" t="s">
        <v>33</v>
      </c>
      <c r="J35" s="36">
        <f t="shared" si="4"/>
        <v>1</v>
      </c>
      <c r="K35" s="34" t="s">
        <v>34</v>
      </c>
      <c r="L35" s="34" t="s">
        <v>4</v>
      </c>
      <c r="M35" s="37"/>
      <c r="N35" s="46"/>
      <c r="O35" s="46"/>
      <c r="P35" s="47"/>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9">
        <f t="shared" si="5"/>
        <v>39.06</v>
      </c>
      <c r="BB35" s="48">
        <f t="shared" si="6"/>
        <v>39.06</v>
      </c>
      <c r="BC35" s="53" t="str">
        <f t="shared" si="7"/>
        <v>INR  Thirty Nine and Paise Six Only</v>
      </c>
      <c r="IA35" s="21">
        <v>5.01</v>
      </c>
      <c r="IB35" s="21" t="s">
        <v>95</v>
      </c>
      <c r="ID35" s="21">
        <v>0.3</v>
      </c>
      <c r="IE35" s="22" t="s">
        <v>43</v>
      </c>
      <c r="IF35" s="22"/>
      <c r="IG35" s="22"/>
      <c r="IH35" s="22"/>
      <c r="II35" s="22"/>
    </row>
    <row r="36" spans="1:243" s="21" customFormat="1" ht="63" customHeight="1">
      <c r="A36" s="54">
        <v>5.02</v>
      </c>
      <c r="B36" s="55" t="s">
        <v>96</v>
      </c>
      <c r="C36" s="30"/>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5.02</v>
      </c>
      <c r="IB36" s="21" t="s">
        <v>96</v>
      </c>
      <c r="IE36" s="22"/>
      <c r="IF36" s="22"/>
      <c r="IG36" s="22"/>
      <c r="IH36" s="22"/>
      <c r="II36" s="22"/>
    </row>
    <row r="37" spans="1:243" s="21" customFormat="1" ht="31.5" customHeight="1">
      <c r="A37" s="54">
        <v>5.03</v>
      </c>
      <c r="B37" s="55" t="s">
        <v>60</v>
      </c>
      <c r="C37" s="30"/>
      <c r="D37" s="30">
        <v>15</v>
      </c>
      <c r="E37" s="56" t="s">
        <v>56</v>
      </c>
      <c r="F37" s="65">
        <v>173.35</v>
      </c>
      <c r="G37" s="40"/>
      <c r="H37" s="34"/>
      <c r="I37" s="35" t="s">
        <v>33</v>
      </c>
      <c r="J37" s="36">
        <f t="shared" si="4"/>
        <v>1</v>
      </c>
      <c r="K37" s="34" t="s">
        <v>34</v>
      </c>
      <c r="L37" s="34" t="s">
        <v>4</v>
      </c>
      <c r="M37" s="37"/>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5"/>
        <v>2600.25</v>
      </c>
      <c r="BB37" s="48">
        <f t="shared" si="6"/>
        <v>2600.25</v>
      </c>
      <c r="BC37" s="53" t="str">
        <f t="shared" si="7"/>
        <v>INR  Two Thousand Six Hundred    and Paise Twenty Five Only</v>
      </c>
      <c r="IA37" s="21">
        <v>5.03</v>
      </c>
      <c r="IB37" s="21" t="s">
        <v>60</v>
      </c>
      <c r="ID37" s="21">
        <v>15</v>
      </c>
      <c r="IE37" s="22" t="s">
        <v>56</v>
      </c>
      <c r="IF37" s="22"/>
      <c r="IG37" s="22"/>
      <c r="IH37" s="22"/>
      <c r="II37" s="22"/>
    </row>
    <row r="38" spans="1:243" s="21" customFormat="1" ht="47.25">
      <c r="A38" s="54">
        <v>5.04</v>
      </c>
      <c r="B38" s="55" t="s">
        <v>97</v>
      </c>
      <c r="C38" s="30"/>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5.04</v>
      </c>
      <c r="IB38" s="21" t="s">
        <v>97</v>
      </c>
      <c r="IE38" s="22"/>
      <c r="IF38" s="22"/>
      <c r="IG38" s="22"/>
      <c r="IH38" s="22"/>
      <c r="II38" s="22"/>
    </row>
    <row r="39" spans="1:243" s="21" customFormat="1" ht="31.5" customHeight="1">
      <c r="A39" s="54">
        <v>5.05</v>
      </c>
      <c r="B39" s="55" t="s">
        <v>98</v>
      </c>
      <c r="C39" s="30"/>
      <c r="D39" s="30">
        <v>6</v>
      </c>
      <c r="E39" s="56" t="s">
        <v>47</v>
      </c>
      <c r="F39" s="65">
        <v>145.46</v>
      </c>
      <c r="G39" s="40"/>
      <c r="H39" s="34"/>
      <c r="I39" s="35" t="s">
        <v>33</v>
      </c>
      <c r="J39" s="36">
        <f t="shared" si="4"/>
        <v>1</v>
      </c>
      <c r="K39" s="34" t="s">
        <v>34</v>
      </c>
      <c r="L39" s="34" t="s">
        <v>4</v>
      </c>
      <c r="M39" s="37"/>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 t="shared" si="5"/>
        <v>872.76</v>
      </c>
      <c r="BB39" s="48">
        <f t="shared" si="6"/>
        <v>872.76</v>
      </c>
      <c r="BC39" s="53" t="str">
        <f t="shared" si="7"/>
        <v>INR  Eight Hundred &amp; Seventy Two  and Paise Seventy Six Only</v>
      </c>
      <c r="IA39" s="21">
        <v>5.05</v>
      </c>
      <c r="IB39" s="21" t="s">
        <v>98</v>
      </c>
      <c r="ID39" s="21">
        <v>6</v>
      </c>
      <c r="IE39" s="22" t="s">
        <v>47</v>
      </c>
      <c r="IF39" s="22"/>
      <c r="IG39" s="22"/>
      <c r="IH39" s="22"/>
      <c r="II39" s="22"/>
    </row>
    <row r="40" spans="1:243" s="21" customFormat="1" ht="63">
      <c r="A40" s="57">
        <v>5.06</v>
      </c>
      <c r="B40" s="55" t="s">
        <v>99</v>
      </c>
      <c r="C40" s="30"/>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5.06</v>
      </c>
      <c r="IB40" s="21" t="s">
        <v>99</v>
      </c>
      <c r="IE40" s="22"/>
      <c r="IF40" s="22"/>
      <c r="IG40" s="22"/>
      <c r="IH40" s="22"/>
      <c r="II40" s="22"/>
    </row>
    <row r="41" spans="1:243" s="21" customFormat="1" ht="31.5" customHeight="1">
      <c r="A41" s="54">
        <v>5.07</v>
      </c>
      <c r="B41" s="55" t="s">
        <v>100</v>
      </c>
      <c r="C41" s="30"/>
      <c r="D41" s="30">
        <v>6</v>
      </c>
      <c r="E41" s="56" t="s">
        <v>47</v>
      </c>
      <c r="F41" s="65">
        <v>53.53</v>
      </c>
      <c r="G41" s="40"/>
      <c r="H41" s="34"/>
      <c r="I41" s="35" t="s">
        <v>33</v>
      </c>
      <c r="J41" s="36">
        <f t="shared" si="4"/>
        <v>1</v>
      </c>
      <c r="K41" s="34" t="s">
        <v>34</v>
      </c>
      <c r="L41" s="34" t="s">
        <v>4</v>
      </c>
      <c r="M41" s="37"/>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5"/>
        <v>321.18</v>
      </c>
      <c r="BB41" s="48">
        <f t="shared" si="6"/>
        <v>321.18</v>
      </c>
      <c r="BC41" s="53" t="str">
        <f t="shared" si="7"/>
        <v>INR  Three Hundred &amp; Twenty One  and Paise Eighteen Only</v>
      </c>
      <c r="IA41" s="21">
        <v>5.07</v>
      </c>
      <c r="IB41" s="21" t="s">
        <v>100</v>
      </c>
      <c r="ID41" s="21">
        <v>6</v>
      </c>
      <c r="IE41" s="22" t="s">
        <v>47</v>
      </c>
      <c r="IF41" s="22"/>
      <c r="IG41" s="22"/>
      <c r="IH41" s="22"/>
      <c r="II41" s="22"/>
    </row>
    <row r="42" spans="1:243" s="21" customFormat="1" ht="31.5" customHeight="1">
      <c r="A42" s="54">
        <v>5.08</v>
      </c>
      <c r="B42" s="55" t="s">
        <v>61</v>
      </c>
      <c r="C42" s="30"/>
      <c r="D42" s="30">
        <v>6</v>
      </c>
      <c r="E42" s="56" t="s">
        <v>47</v>
      </c>
      <c r="F42" s="65">
        <v>46.51</v>
      </c>
      <c r="G42" s="40"/>
      <c r="H42" s="34"/>
      <c r="I42" s="35" t="s">
        <v>33</v>
      </c>
      <c r="J42" s="36">
        <f t="shared" si="4"/>
        <v>1</v>
      </c>
      <c r="K42" s="34" t="s">
        <v>34</v>
      </c>
      <c r="L42" s="34" t="s">
        <v>4</v>
      </c>
      <c r="M42" s="37"/>
      <c r="N42" s="46"/>
      <c r="O42" s="46"/>
      <c r="P42" s="47"/>
      <c r="Q42" s="46"/>
      <c r="R42" s="46"/>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9">
        <f t="shared" si="5"/>
        <v>279.06</v>
      </c>
      <c r="BB42" s="48">
        <f t="shared" si="6"/>
        <v>279.06</v>
      </c>
      <c r="BC42" s="53" t="str">
        <f t="shared" si="7"/>
        <v>INR  Two Hundred &amp; Seventy Nine  and Paise Six Only</v>
      </c>
      <c r="IA42" s="21">
        <v>5.08</v>
      </c>
      <c r="IB42" s="21" t="s">
        <v>61</v>
      </c>
      <c r="ID42" s="21">
        <v>6</v>
      </c>
      <c r="IE42" s="22" t="s">
        <v>47</v>
      </c>
      <c r="IF42" s="22"/>
      <c r="IG42" s="22"/>
      <c r="IH42" s="22"/>
      <c r="II42" s="22"/>
    </row>
    <row r="43" spans="1:243" s="21" customFormat="1" ht="63">
      <c r="A43" s="54">
        <v>5.09</v>
      </c>
      <c r="B43" s="55" t="s">
        <v>101</v>
      </c>
      <c r="C43" s="30"/>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5.09</v>
      </c>
      <c r="IB43" s="21" t="s">
        <v>101</v>
      </c>
      <c r="IE43" s="22"/>
      <c r="IF43" s="22"/>
      <c r="IG43" s="22"/>
      <c r="IH43" s="22"/>
      <c r="II43" s="22"/>
    </row>
    <row r="44" spans="1:243" s="21" customFormat="1" ht="31.5" customHeight="1">
      <c r="A44" s="57">
        <v>5.1</v>
      </c>
      <c r="B44" s="55" t="s">
        <v>102</v>
      </c>
      <c r="C44" s="30"/>
      <c r="D44" s="30">
        <v>12</v>
      </c>
      <c r="E44" s="56" t="s">
        <v>47</v>
      </c>
      <c r="F44" s="65">
        <v>30.86</v>
      </c>
      <c r="G44" s="40"/>
      <c r="H44" s="34"/>
      <c r="I44" s="35" t="s">
        <v>33</v>
      </c>
      <c r="J44" s="36">
        <f t="shared" si="4"/>
        <v>1</v>
      </c>
      <c r="K44" s="34" t="s">
        <v>34</v>
      </c>
      <c r="L44" s="34" t="s">
        <v>4</v>
      </c>
      <c r="M44" s="37"/>
      <c r="N44" s="46"/>
      <c r="O44" s="46"/>
      <c r="P44" s="47"/>
      <c r="Q44" s="46"/>
      <c r="R44" s="46"/>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9">
        <f t="shared" si="5"/>
        <v>370.32</v>
      </c>
      <c r="BB44" s="48">
        <f t="shared" si="6"/>
        <v>370.32</v>
      </c>
      <c r="BC44" s="53" t="str">
        <f t="shared" si="7"/>
        <v>INR  Three Hundred &amp; Seventy  and Paise Thirty Two Only</v>
      </c>
      <c r="IA44" s="21">
        <v>5.1</v>
      </c>
      <c r="IB44" s="21" t="s">
        <v>102</v>
      </c>
      <c r="ID44" s="21">
        <v>12</v>
      </c>
      <c r="IE44" s="22" t="s">
        <v>47</v>
      </c>
      <c r="IF44" s="22"/>
      <c r="IG44" s="22"/>
      <c r="IH44" s="22"/>
      <c r="II44" s="22"/>
    </row>
    <row r="45" spans="1:243" s="21" customFormat="1" ht="31.5" customHeight="1">
      <c r="A45" s="54">
        <v>5.11</v>
      </c>
      <c r="B45" s="55" t="s">
        <v>103</v>
      </c>
      <c r="C45" s="30"/>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5.11</v>
      </c>
      <c r="IB45" s="21" t="s">
        <v>103</v>
      </c>
      <c r="IE45" s="22"/>
      <c r="IF45" s="22"/>
      <c r="IG45" s="22"/>
      <c r="IH45" s="22"/>
      <c r="II45" s="22"/>
    </row>
    <row r="46" spans="1:243" s="21" customFormat="1" ht="31.5" customHeight="1">
      <c r="A46" s="54">
        <v>5.12</v>
      </c>
      <c r="B46" s="55" t="s">
        <v>61</v>
      </c>
      <c r="C46" s="30"/>
      <c r="D46" s="30">
        <v>4</v>
      </c>
      <c r="E46" s="56" t="s">
        <v>47</v>
      </c>
      <c r="F46" s="65">
        <v>66.24</v>
      </c>
      <c r="G46" s="40"/>
      <c r="H46" s="34"/>
      <c r="I46" s="35" t="s">
        <v>33</v>
      </c>
      <c r="J46" s="36">
        <f t="shared" si="4"/>
        <v>1</v>
      </c>
      <c r="K46" s="34" t="s">
        <v>34</v>
      </c>
      <c r="L46" s="34" t="s">
        <v>4</v>
      </c>
      <c r="M46" s="37"/>
      <c r="N46" s="46"/>
      <c r="O46" s="46"/>
      <c r="P46" s="47"/>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9">
        <f t="shared" si="5"/>
        <v>264.96</v>
      </c>
      <c r="BB46" s="48">
        <f t="shared" si="6"/>
        <v>264.96</v>
      </c>
      <c r="BC46" s="53" t="str">
        <f t="shared" si="7"/>
        <v>INR  Two Hundred &amp; Sixty Four  and Paise Ninety Six Only</v>
      </c>
      <c r="IA46" s="21">
        <v>5.12</v>
      </c>
      <c r="IB46" s="21" t="s">
        <v>61</v>
      </c>
      <c r="ID46" s="21">
        <v>4</v>
      </c>
      <c r="IE46" s="22" t="s">
        <v>47</v>
      </c>
      <c r="IF46" s="22"/>
      <c r="IG46" s="22"/>
      <c r="IH46" s="22"/>
      <c r="II46" s="22"/>
    </row>
    <row r="47" spans="1:243" s="21" customFormat="1" ht="94.5">
      <c r="A47" s="54">
        <v>5.13</v>
      </c>
      <c r="B47" s="55" t="s">
        <v>104</v>
      </c>
      <c r="C47" s="30"/>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5.13</v>
      </c>
      <c r="IB47" s="21" t="s">
        <v>104</v>
      </c>
      <c r="IE47" s="22"/>
      <c r="IF47" s="22"/>
      <c r="IG47" s="22"/>
      <c r="IH47" s="22"/>
      <c r="II47" s="22"/>
    </row>
    <row r="48" spans="1:243" s="21" customFormat="1" ht="28.5">
      <c r="A48" s="54">
        <v>5.14</v>
      </c>
      <c r="B48" s="55" t="s">
        <v>62</v>
      </c>
      <c r="C48" s="30"/>
      <c r="D48" s="30">
        <v>4</v>
      </c>
      <c r="E48" s="56" t="s">
        <v>47</v>
      </c>
      <c r="F48" s="65">
        <v>46.69</v>
      </c>
      <c r="G48" s="40"/>
      <c r="H48" s="34"/>
      <c r="I48" s="35" t="s">
        <v>33</v>
      </c>
      <c r="J48" s="36">
        <f t="shared" si="4"/>
        <v>1</v>
      </c>
      <c r="K48" s="34" t="s">
        <v>34</v>
      </c>
      <c r="L48" s="34" t="s">
        <v>4</v>
      </c>
      <c r="M48" s="37"/>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 t="shared" si="5"/>
        <v>186.76</v>
      </c>
      <c r="BB48" s="48">
        <f t="shared" si="6"/>
        <v>186.76</v>
      </c>
      <c r="BC48" s="53" t="str">
        <f t="shared" si="7"/>
        <v>INR  One Hundred &amp; Eighty Six  and Paise Seventy Six Only</v>
      </c>
      <c r="IA48" s="21">
        <v>5.14</v>
      </c>
      <c r="IB48" s="21" t="s">
        <v>62</v>
      </c>
      <c r="ID48" s="21">
        <v>4</v>
      </c>
      <c r="IE48" s="22" t="s">
        <v>47</v>
      </c>
      <c r="IF48" s="22"/>
      <c r="IG48" s="22"/>
      <c r="IH48" s="22"/>
      <c r="II48" s="22"/>
    </row>
    <row r="49" spans="1:243" s="21" customFormat="1" ht="110.25">
      <c r="A49" s="54">
        <v>5.15</v>
      </c>
      <c r="B49" s="55" t="s">
        <v>105</v>
      </c>
      <c r="C49" s="30"/>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5.15</v>
      </c>
      <c r="IB49" s="21" t="s">
        <v>105</v>
      </c>
      <c r="IE49" s="22"/>
      <c r="IF49" s="22"/>
      <c r="IG49" s="22"/>
      <c r="IH49" s="22"/>
      <c r="II49" s="22"/>
    </row>
    <row r="50" spans="1:243" s="21" customFormat="1" ht="28.5">
      <c r="A50" s="54">
        <v>5.16</v>
      </c>
      <c r="B50" s="55" t="s">
        <v>106</v>
      </c>
      <c r="C50" s="30"/>
      <c r="D50" s="30">
        <v>6</v>
      </c>
      <c r="E50" s="56" t="s">
        <v>47</v>
      </c>
      <c r="F50" s="65">
        <v>54.58</v>
      </c>
      <c r="G50" s="40"/>
      <c r="H50" s="34"/>
      <c r="I50" s="35" t="s">
        <v>33</v>
      </c>
      <c r="J50" s="36">
        <f t="shared" si="4"/>
        <v>1</v>
      </c>
      <c r="K50" s="34" t="s">
        <v>34</v>
      </c>
      <c r="L50" s="34" t="s">
        <v>4</v>
      </c>
      <c r="M50" s="37"/>
      <c r="N50" s="46"/>
      <c r="O50" s="46"/>
      <c r="P50" s="47"/>
      <c r="Q50" s="46"/>
      <c r="R50" s="46"/>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9">
        <f t="shared" si="5"/>
        <v>327.48</v>
      </c>
      <c r="BB50" s="48">
        <f t="shared" si="6"/>
        <v>327.48</v>
      </c>
      <c r="BC50" s="53" t="str">
        <f t="shared" si="7"/>
        <v>INR  Three Hundred &amp; Twenty Seven  and Paise Forty Eight Only</v>
      </c>
      <c r="IA50" s="21">
        <v>5.16</v>
      </c>
      <c r="IB50" s="21" t="s">
        <v>106</v>
      </c>
      <c r="ID50" s="21">
        <v>6</v>
      </c>
      <c r="IE50" s="22" t="s">
        <v>47</v>
      </c>
      <c r="IF50" s="22"/>
      <c r="IG50" s="22"/>
      <c r="IH50" s="22"/>
      <c r="II50" s="22"/>
    </row>
    <row r="51" spans="1:243" s="21" customFormat="1" ht="51" customHeight="1">
      <c r="A51" s="54">
        <v>5.17</v>
      </c>
      <c r="B51" s="55" t="s">
        <v>107</v>
      </c>
      <c r="C51" s="30"/>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5.17</v>
      </c>
      <c r="IB51" s="21" t="s">
        <v>107</v>
      </c>
      <c r="IE51" s="22"/>
      <c r="IF51" s="22"/>
      <c r="IG51" s="22"/>
      <c r="IH51" s="22"/>
      <c r="II51" s="22"/>
    </row>
    <row r="52" spans="1:243" s="21" customFormat="1" ht="31.5">
      <c r="A52" s="54">
        <v>5.18</v>
      </c>
      <c r="B52" s="55" t="s">
        <v>108</v>
      </c>
      <c r="C52" s="30"/>
      <c r="D52" s="30">
        <v>10</v>
      </c>
      <c r="E52" s="56" t="s">
        <v>44</v>
      </c>
      <c r="F52" s="65">
        <v>203.9</v>
      </c>
      <c r="G52" s="40"/>
      <c r="H52" s="34"/>
      <c r="I52" s="35" t="s">
        <v>33</v>
      </c>
      <c r="J52" s="36">
        <f t="shared" si="4"/>
        <v>1</v>
      </c>
      <c r="K52" s="34" t="s">
        <v>34</v>
      </c>
      <c r="L52" s="34" t="s">
        <v>4</v>
      </c>
      <c r="M52" s="37"/>
      <c r="N52" s="46"/>
      <c r="O52" s="46"/>
      <c r="P52" s="47"/>
      <c r="Q52" s="46"/>
      <c r="R52" s="46"/>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9">
        <f t="shared" si="5"/>
        <v>2039</v>
      </c>
      <c r="BB52" s="48">
        <f t="shared" si="6"/>
        <v>2039</v>
      </c>
      <c r="BC52" s="53" t="str">
        <f t="shared" si="7"/>
        <v>INR  Two Thousand  &amp;Thirty Nine  Only</v>
      </c>
      <c r="IA52" s="21">
        <v>5.18</v>
      </c>
      <c r="IB52" s="21" t="s">
        <v>108</v>
      </c>
      <c r="ID52" s="21">
        <v>10</v>
      </c>
      <c r="IE52" s="22" t="s">
        <v>44</v>
      </c>
      <c r="IF52" s="22"/>
      <c r="IG52" s="22"/>
      <c r="IH52" s="22"/>
      <c r="II52" s="22"/>
    </row>
    <row r="53" spans="1:243" s="21" customFormat="1" ht="33" customHeight="1">
      <c r="A53" s="54">
        <v>5.19</v>
      </c>
      <c r="B53" s="55" t="s">
        <v>109</v>
      </c>
      <c r="C53" s="30"/>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5.19</v>
      </c>
      <c r="IB53" s="21" t="s">
        <v>109</v>
      </c>
      <c r="IE53" s="22"/>
      <c r="IF53" s="22"/>
      <c r="IG53" s="22"/>
      <c r="IH53" s="22"/>
      <c r="II53" s="22"/>
    </row>
    <row r="54" spans="1:243" s="21" customFormat="1" ht="409.5">
      <c r="A54" s="57">
        <v>5.2</v>
      </c>
      <c r="B54" s="55" t="s">
        <v>110</v>
      </c>
      <c r="C54" s="30"/>
      <c r="D54" s="30">
        <v>3</v>
      </c>
      <c r="E54" s="56" t="s">
        <v>43</v>
      </c>
      <c r="F54" s="65">
        <v>1570.06</v>
      </c>
      <c r="G54" s="40"/>
      <c r="H54" s="34"/>
      <c r="I54" s="35" t="s">
        <v>33</v>
      </c>
      <c r="J54" s="36">
        <f t="shared" si="4"/>
        <v>1</v>
      </c>
      <c r="K54" s="34" t="s">
        <v>34</v>
      </c>
      <c r="L54" s="34" t="s">
        <v>4</v>
      </c>
      <c r="M54" s="37"/>
      <c r="N54" s="46"/>
      <c r="O54" s="46"/>
      <c r="P54" s="47"/>
      <c r="Q54" s="46"/>
      <c r="R54" s="46"/>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9">
        <f t="shared" si="5"/>
        <v>4710.18</v>
      </c>
      <c r="BB54" s="48">
        <f t="shared" si="6"/>
        <v>4710.18</v>
      </c>
      <c r="BC54" s="53" t="str">
        <f t="shared" si="7"/>
        <v>INR  Four Thousand Seven Hundred &amp; Ten  and Paise Eighteen Only</v>
      </c>
      <c r="IA54" s="21">
        <v>5.2</v>
      </c>
      <c r="IB54" s="21" t="s">
        <v>110</v>
      </c>
      <c r="ID54" s="21">
        <v>3</v>
      </c>
      <c r="IE54" s="22" t="s">
        <v>43</v>
      </c>
      <c r="IF54" s="22"/>
      <c r="IG54" s="22"/>
      <c r="IH54" s="22"/>
      <c r="II54" s="22"/>
    </row>
    <row r="55" spans="1:243" s="21" customFormat="1" ht="15.75">
      <c r="A55" s="54">
        <v>6</v>
      </c>
      <c r="B55" s="55" t="s">
        <v>111</v>
      </c>
      <c r="C55" s="30"/>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6</v>
      </c>
      <c r="IB55" s="21" t="s">
        <v>111</v>
      </c>
      <c r="IE55" s="22"/>
      <c r="IF55" s="22"/>
      <c r="IG55" s="22"/>
      <c r="IH55" s="22"/>
      <c r="II55" s="22"/>
    </row>
    <row r="56" spans="1:243" s="21" customFormat="1" ht="33" customHeight="1">
      <c r="A56" s="54">
        <v>6.01</v>
      </c>
      <c r="B56" s="55" t="s">
        <v>112</v>
      </c>
      <c r="C56" s="30"/>
      <c r="D56" s="67"/>
      <c r="E56" s="67"/>
      <c r="F56" s="67"/>
      <c r="G56" s="67"/>
      <c r="H56" s="67"/>
      <c r="I56" s="67"/>
      <c r="J56" s="67"/>
      <c r="K56" s="67"/>
      <c r="L56" s="67"/>
      <c r="M56" s="67"/>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IA56" s="21">
        <v>6.01</v>
      </c>
      <c r="IB56" s="21" t="s">
        <v>112</v>
      </c>
      <c r="IE56" s="22"/>
      <c r="IF56" s="22"/>
      <c r="IG56" s="22"/>
      <c r="IH56" s="22"/>
      <c r="II56" s="22"/>
    </row>
    <row r="57" spans="1:243" s="21" customFormat="1" ht="78.75">
      <c r="A57" s="54">
        <v>6.02</v>
      </c>
      <c r="B57" s="55" t="s">
        <v>113</v>
      </c>
      <c r="C57" s="30"/>
      <c r="D57" s="30">
        <v>55</v>
      </c>
      <c r="E57" s="56" t="s">
        <v>56</v>
      </c>
      <c r="F57" s="65">
        <v>100.53</v>
      </c>
      <c r="G57" s="40"/>
      <c r="H57" s="34"/>
      <c r="I57" s="35" t="s">
        <v>33</v>
      </c>
      <c r="J57" s="36">
        <f t="shared" si="4"/>
        <v>1</v>
      </c>
      <c r="K57" s="34" t="s">
        <v>34</v>
      </c>
      <c r="L57" s="34" t="s">
        <v>4</v>
      </c>
      <c r="M57" s="37"/>
      <c r="N57" s="46"/>
      <c r="O57" s="46"/>
      <c r="P57" s="47"/>
      <c r="Q57" s="46"/>
      <c r="R57" s="46"/>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9">
        <f t="shared" si="5"/>
        <v>5529.15</v>
      </c>
      <c r="BB57" s="48">
        <f t="shared" si="6"/>
        <v>5529.15</v>
      </c>
      <c r="BC57" s="53" t="str">
        <f t="shared" si="7"/>
        <v>INR  Five Thousand Five Hundred &amp; Twenty Nine  and Paise Fifteen Only</v>
      </c>
      <c r="IA57" s="21">
        <v>6.02</v>
      </c>
      <c r="IB57" s="21" t="s">
        <v>113</v>
      </c>
      <c r="ID57" s="21">
        <v>55</v>
      </c>
      <c r="IE57" s="22" t="s">
        <v>56</v>
      </c>
      <c r="IF57" s="22"/>
      <c r="IG57" s="22"/>
      <c r="IH57" s="22"/>
      <c r="II57" s="22"/>
    </row>
    <row r="58" spans="1:243" s="21" customFormat="1" ht="63">
      <c r="A58" s="54">
        <v>6.03</v>
      </c>
      <c r="B58" s="55" t="s">
        <v>114</v>
      </c>
      <c r="C58" s="30"/>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1">
        <v>6.03</v>
      </c>
      <c r="IB58" s="21" t="s">
        <v>114</v>
      </c>
      <c r="IE58" s="22"/>
      <c r="IF58" s="22"/>
      <c r="IG58" s="22"/>
      <c r="IH58" s="22"/>
      <c r="II58" s="22"/>
    </row>
    <row r="59" spans="1:243" s="21" customFormat="1" ht="47.25">
      <c r="A59" s="54">
        <v>6.04</v>
      </c>
      <c r="B59" s="55" t="s">
        <v>115</v>
      </c>
      <c r="C59" s="30"/>
      <c r="D59" s="30">
        <v>1.2</v>
      </c>
      <c r="E59" s="56" t="s">
        <v>43</v>
      </c>
      <c r="F59" s="65">
        <v>851.86</v>
      </c>
      <c r="G59" s="40"/>
      <c r="H59" s="34"/>
      <c r="I59" s="35" t="s">
        <v>33</v>
      </c>
      <c r="J59" s="36">
        <f t="shared" si="4"/>
        <v>1</v>
      </c>
      <c r="K59" s="34" t="s">
        <v>34</v>
      </c>
      <c r="L59" s="34" t="s">
        <v>4</v>
      </c>
      <c r="M59" s="37"/>
      <c r="N59" s="46"/>
      <c r="O59" s="46"/>
      <c r="P59" s="47"/>
      <c r="Q59" s="46"/>
      <c r="R59" s="46"/>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9">
        <f t="shared" si="5"/>
        <v>1022.23</v>
      </c>
      <c r="BB59" s="48">
        <f t="shared" si="6"/>
        <v>1022.23</v>
      </c>
      <c r="BC59" s="53" t="str">
        <f t="shared" si="7"/>
        <v>INR  One Thousand  &amp;Twenty Two  and Paise Twenty Three Only</v>
      </c>
      <c r="IA59" s="21">
        <v>6.04</v>
      </c>
      <c r="IB59" s="21" t="s">
        <v>115</v>
      </c>
      <c r="ID59" s="21">
        <v>1.2</v>
      </c>
      <c r="IE59" s="22" t="s">
        <v>43</v>
      </c>
      <c r="IF59" s="22"/>
      <c r="IG59" s="22"/>
      <c r="IH59" s="22"/>
      <c r="II59" s="22"/>
    </row>
    <row r="60" spans="1:243" s="21" customFormat="1" ht="15.75">
      <c r="A60" s="54">
        <v>7</v>
      </c>
      <c r="B60" s="55" t="s">
        <v>116</v>
      </c>
      <c r="C60" s="30"/>
      <c r="D60" s="67"/>
      <c r="E60" s="67"/>
      <c r="F60" s="67"/>
      <c r="G60" s="67"/>
      <c r="H60" s="67"/>
      <c r="I60" s="67"/>
      <c r="J60" s="67"/>
      <c r="K60" s="67"/>
      <c r="L60" s="67"/>
      <c r="M60" s="67"/>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IA60" s="21">
        <v>7</v>
      </c>
      <c r="IB60" s="21" t="s">
        <v>116</v>
      </c>
      <c r="IE60" s="22"/>
      <c r="IF60" s="22"/>
      <c r="IG60" s="22"/>
      <c r="IH60" s="22"/>
      <c r="II60" s="22"/>
    </row>
    <row r="61" spans="1:243" s="21" customFormat="1" ht="204.75">
      <c r="A61" s="54">
        <v>7.01</v>
      </c>
      <c r="B61" s="55" t="s">
        <v>63</v>
      </c>
      <c r="C61" s="30"/>
      <c r="D61" s="30">
        <v>5.5</v>
      </c>
      <c r="E61" s="56" t="s">
        <v>43</v>
      </c>
      <c r="F61" s="65">
        <v>820.34</v>
      </c>
      <c r="G61" s="40"/>
      <c r="H61" s="34"/>
      <c r="I61" s="35" t="s">
        <v>33</v>
      </c>
      <c r="J61" s="36">
        <f t="shared" si="4"/>
        <v>1</v>
      </c>
      <c r="K61" s="34" t="s">
        <v>34</v>
      </c>
      <c r="L61" s="34" t="s">
        <v>4</v>
      </c>
      <c r="M61" s="37"/>
      <c r="N61" s="46"/>
      <c r="O61" s="46"/>
      <c r="P61" s="47"/>
      <c r="Q61" s="46"/>
      <c r="R61" s="46"/>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9">
        <f t="shared" si="5"/>
        <v>4511.87</v>
      </c>
      <c r="BB61" s="48">
        <f t="shared" si="6"/>
        <v>4511.87</v>
      </c>
      <c r="BC61" s="53" t="str">
        <f t="shared" si="7"/>
        <v>INR  Four Thousand Five Hundred &amp; Eleven  and Paise Eighty Seven Only</v>
      </c>
      <c r="IA61" s="21">
        <v>7.01</v>
      </c>
      <c r="IB61" s="21" t="s">
        <v>63</v>
      </c>
      <c r="ID61" s="21">
        <v>5.5</v>
      </c>
      <c r="IE61" s="22" t="s">
        <v>43</v>
      </c>
      <c r="IF61" s="22"/>
      <c r="IG61" s="22"/>
      <c r="IH61" s="22"/>
      <c r="II61" s="22"/>
    </row>
    <row r="62" spans="1:243" s="21" customFormat="1" ht="204.75">
      <c r="A62" s="54">
        <v>7.02</v>
      </c>
      <c r="B62" s="55" t="s">
        <v>117</v>
      </c>
      <c r="C62" s="30"/>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7.02</v>
      </c>
      <c r="IB62" s="21" t="s">
        <v>117</v>
      </c>
      <c r="IE62" s="22"/>
      <c r="IF62" s="22"/>
      <c r="IG62" s="22"/>
      <c r="IH62" s="22"/>
      <c r="II62" s="22"/>
    </row>
    <row r="63" spans="1:243" s="21" customFormat="1" ht="42.75">
      <c r="A63" s="54">
        <v>7.03</v>
      </c>
      <c r="B63" s="55" t="s">
        <v>64</v>
      </c>
      <c r="C63" s="30"/>
      <c r="D63" s="30">
        <v>5</v>
      </c>
      <c r="E63" s="56" t="s">
        <v>43</v>
      </c>
      <c r="F63" s="65">
        <v>1285.84</v>
      </c>
      <c r="G63" s="40"/>
      <c r="H63" s="34"/>
      <c r="I63" s="35" t="s">
        <v>33</v>
      </c>
      <c r="J63" s="36">
        <f t="shared" si="4"/>
        <v>1</v>
      </c>
      <c r="K63" s="34" t="s">
        <v>34</v>
      </c>
      <c r="L63" s="34" t="s">
        <v>4</v>
      </c>
      <c r="M63" s="37"/>
      <c r="N63" s="46"/>
      <c r="O63" s="46"/>
      <c r="P63" s="47"/>
      <c r="Q63" s="46"/>
      <c r="R63" s="46"/>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9">
        <f t="shared" si="5"/>
        <v>6429.2</v>
      </c>
      <c r="BB63" s="48">
        <f t="shared" si="6"/>
        <v>6429.2</v>
      </c>
      <c r="BC63" s="53" t="str">
        <f t="shared" si="7"/>
        <v>INR  Six Thousand Four Hundred &amp; Twenty Nine  and Paise Twenty Only</v>
      </c>
      <c r="IA63" s="21">
        <v>7.03</v>
      </c>
      <c r="IB63" s="21" t="s">
        <v>64</v>
      </c>
      <c r="ID63" s="21">
        <v>5</v>
      </c>
      <c r="IE63" s="22" t="s">
        <v>43</v>
      </c>
      <c r="IF63" s="22"/>
      <c r="IG63" s="22"/>
      <c r="IH63" s="22"/>
      <c r="II63" s="22"/>
    </row>
    <row r="64" spans="1:243" s="21" customFormat="1" ht="204.75">
      <c r="A64" s="54">
        <v>7.04</v>
      </c>
      <c r="B64" s="55" t="s">
        <v>118</v>
      </c>
      <c r="C64" s="30"/>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1">
        <v>7.04</v>
      </c>
      <c r="IB64" s="21" t="s">
        <v>118</v>
      </c>
      <c r="IE64" s="22"/>
      <c r="IF64" s="22"/>
      <c r="IG64" s="22"/>
      <c r="IH64" s="22"/>
      <c r="II64" s="22"/>
    </row>
    <row r="65" spans="1:243" s="21" customFormat="1" ht="42.75">
      <c r="A65" s="54">
        <v>7.05</v>
      </c>
      <c r="B65" s="55" t="s">
        <v>64</v>
      </c>
      <c r="C65" s="30"/>
      <c r="D65" s="30">
        <v>37</v>
      </c>
      <c r="E65" s="56" t="s">
        <v>43</v>
      </c>
      <c r="F65" s="65">
        <v>1348.01</v>
      </c>
      <c r="G65" s="40"/>
      <c r="H65" s="34"/>
      <c r="I65" s="35" t="s">
        <v>33</v>
      </c>
      <c r="J65" s="36">
        <f t="shared" si="4"/>
        <v>1</v>
      </c>
      <c r="K65" s="34" t="s">
        <v>34</v>
      </c>
      <c r="L65" s="34" t="s">
        <v>4</v>
      </c>
      <c r="M65" s="37"/>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 t="shared" si="5"/>
        <v>49876.37</v>
      </c>
      <c r="BB65" s="48">
        <f t="shared" si="6"/>
        <v>49876.37</v>
      </c>
      <c r="BC65" s="53" t="str">
        <f t="shared" si="7"/>
        <v>INR  Forty Nine Thousand Eight Hundred &amp; Seventy Six  and Paise Thirty Seven Only</v>
      </c>
      <c r="IA65" s="21">
        <v>7.05</v>
      </c>
      <c r="IB65" s="21" t="s">
        <v>64</v>
      </c>
      <c r="ID65" s="21">
        <v>37</v>
      </c>
      <c r="IE65" s="22" t="s">
        <v>43</v>
      </c>
      <c r="IF65" s="22"/>
      <c r="IG65" s="22"/>
      <c r="IH65" s="22"/>
      <c r="II65" s="22"/>
    </row>
    <row r="66" spans="1:243" s="21" customFormat="1" ht="15.75">
      <c r="A66" s="54">
        <v>8</v>
      </c>
      <c r="B66" s="55" t="s">
        <v>119</v>
      </c>
      <c r="C66" s="30"/>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1">
        <v>8</v>
      </c>
      <c r="IB66" s="21" t="s">
        <v>119</v>
      </c>
      <c r="IE66" s="22"/>
      <c r="IF66" s="22"/>
      <c r="IG66" s="22"/>
      <c r="IH66" s="22"/>
      <c r="II66" s="22"/>
    </row>
    <row r="67" spans="1:243" s="21" customFormat="1" ht="15.75">
      <c r="A67" s="54">
        <v>8.01</v>
      </c>
      <c r="B67" s="55" t="s">
        <v>120</v>
      </c>
      <c r="C67" s="30"/>
      <c r="D67" s="67"/>
      <c r="E67" s="67"/>
      <c r="F67" s="67"/>
      <c r="G67" s="67"/>
      <c r="H67" s="67"/>
      <c r="I67" s="67"/>
      <c r="J67" s="67"/>
      <c r="K67" s="67"/>
      <c r="L67" s="67"/>
      <c r="M67" s="67"/>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IA67" s="21">
        <v>8.01</v>
      </c>
      <c r="IB67" s="21" t="s">
        <v>120</v>
      </c>
      <c r="IE67" s="22"/>
      <c r="IF67" s="22"/>
      <c r="IG67" s="22"/>
      <c r="IH67" s="22"/>
      <c r="II67" s="22"/>
    </row>
    <row r="68" spans="1:243" s="21" customFormat="1" ht="28.5">
      <c r="A68" s="54">
        <v>8.02</v>
      </c>
      <c r="B68" s="55" t="s">
        <v>48</v>
      </c>
      <c r="C68" s="30"/>
      <c r="D68" s="30">
        <v>10</v>
      </c>
      <c r="E68" s="56" t="s">
        <v>43</v>
      </c>
      <c r="F68" s="65">
        <v>258.09</v>
      </c>
      <c r="G68" s="40"/>
      <c r="H68" s="34"/>
      <c r="I68" s="35" t="s">
        <v>33</v>
      </c>
      <c r="J68" s="36">
        <f t="shared" si="4"/>
        <v>1</v>
      </c>
      <c r="K68" s="34" t="s">
        <v>34</v>
      </c>
      <c r="L68" s="34" t="s">
        <v>4</v>
      </c>
      <c r="M68" s="37"/>
      <c r="N68" s="46"/>
      <c r="O68" s="46"/>
      <c r="P68" s="47"/>
      <c r="Q68" s="46"/>
      <c r="R68" s="46"/>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9">
        <f t="shared" si="5"/>
        <v>2580.9</v>
      </c>
      <c r="BB68" s="48">
        <f t="shared" si="6"/>
        <v>2580.9</v>
      </c>
      <c r="BC68" s="53" t="str">
        <f t="shared" si="7"/>
        <v>INR  Two Thousand Five Hundred &amp; Eighty  and Paise Ninety Only</v>
      </c>
      <c r="IA68" s="21">
        <v>8.02</v>
      </c>
      <c r="IB68" s="21" t="s">
        <v>48</v>
      </c>
      <c r="ID68" s="21">
        <v>10</v>
      </c>
      <c r="IE68" s="22" t="s">
        <v>43</v>
      </c>
      <c r="IF68" s="22"/>
      <c r="IG68" s="22"/>
      <c r="IH68" s="22"/>
      <c r="II68" s="22"/>
    </row>
    <row r="69" spans="1:243" s="21" customFormat="1" ht="31.5">
      <c r="A69" s="54">
        <v>8.03</v>
      </c>
      <c r="B69" s="55" t="s">
        <v>121</v>
      </c>
      <c r="C69" s="30"/>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8.03</v>
      </c>
      <c r="IB69" s="21" t="s">
        <v>121</v>
      </c>
      <c r="IE69" s="22"/>
      <c r="IF69" s="22"/>
      <c r="IG69" s="22"/>
      <c r="IH69" s="22"/>
      <c r="II69" s="22"/>
    </row>
    <row r="70" spans="1:243" s="21" customFormat="1" ht="42.75">
      <c r="A70" s="54">
        <v>8.04</v>
      </c>
      <c r="B70" s="55" t="s">
        <v>48</v>
      </c>
      <c r="C70" s="30"/>
      <c r="D70" s="30">
        <v>10</v>
      </c>
      <c r="E70" s="56" t="s">
        <v>43</v>
      </c>
      <c r="F70" s="65">
        <v>297.33</v>
      </c>
      <c r="G70" s="40"/>
      <c r="H70" s="34"/>
      <c r="I70" s="35" t="s">
        <v>33</v>
      </c>
      <c r="J70" s="36">
        <f t="shared" si="4"/>
        <v>1</v>
      </c>
      <c r="K70" s="34" t="s">
        <v>34</v>
      </c>
      <c r="L70" s="34" t="s">
        <v>4</v>
      </c>
      <c r="M70" s="37"/>
      <c r="N70" s="46"/>
      <c r="O70" s="46"/>
      <c r="P70" s="47"/>
      <c r="Q70" s="46"/>
      <c r="R70" s="46"/>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9">
        <f t="shared" si="5"/>
        <v>2973.3</v>
      </c>
      <c r="BB70" s="48">
        <f t="shared" si="6"/>
        <v>2973.3</v>
      </c>
      <c r="BC70" s="53" t="str">
        <f t="shared" si="7"/>
        <v>INR  Two Thousand Nine Hundred &amp; Seventy Three  and Paise Thirty Only</v>
      </c>
      <c r="IA70" s="21">
        <v>8.04</v>
      </c>
      <c r="IB70" s="21" t="s">
        <v>48</v>
      </c>
      <c r="ID70" s="21">
        <v>10</v>
      </c>
      <c r="IE70" s="22" t="s">
        <v>43</v>
      </c>
      <c r="IF70" s="22"/>
      <c r="IG70" s="22"/>
      <c r="IH70" s="22"/>
      <c r="II70" s="22"/>
    </row>
    <row r="71" spans="1:243" s="21" customFormat="1" ht="94.5">
      <c r="A71" s="54">
        <v>8.05</v>
      </c>
      <c r="B71" s="55" t="s">
        <v>122</v>
      </c>
      <c r="C71" s="30"/>
      <c r="D71" s="67"/>
      <c r="E71" s="67"/>
      <c r="F71" s="67"/>
      <c r="G71" s="67"/>
      <c r="H71" s="67"/>
      <c r="I71" s="67"/>
      <c r="J71" s="67"/>
      <c r="K71" s="67"/>
      <c r="L71" s="67"/>
      <c r="M71" s="67"/>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IA71" s="21">
        <v>8.05</v>
      </c>
      <c r="IB71" s="21" t="s">
        <v>122</v>
      </c>
      <c r="IE71" s="22"/>
      <c r="IF71" s="22"/>
      <c r="IG71" s="22"/>
      <c r="IH71" s="22"/>
      <c r="II71" s="22"/>
    </row>
    <row r="72" spans="1:243" s="21" customFormat="1" ht="42.75">
      <c r="A72" s="54">
        <v>8.06</v>
      </c>
      <c r="B72" s="55" t="s">
        <v>54</v>
      </c>
      <c r="C72" s="30"/>
      <c r="D72" s="30">
        <v>30</v>
      </c>
      <c r="E72" s="56" t="s">
        <v>43</v>
      </c>
      <c r="F72" s="65">
        <v>81.32</v>
      </c>
      <c r="G72" s="40"/>
      <c r="H72" s="34"/>
      <c r="I72" s="35" t="s">
        <v>33</v>
      </c>
      <c r="J72" s="36">
        <f t="shared" si="4"/>
        <v>1</v>
      </c>
      <c r="K72" s="34" t="s">
        <v>34</v>
      </c>
      <c r="L72" s="34" t="s">
        <v>4</v>
      </c>
      <c r="M72" s="37"/>
      <c r="N72" s="46"/>
      <c r="O72" s="46"/>
      <c r="P72" s="47"/>
      <c r="Q72" s="46"/>
      <c r="R72" s="46"/>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9">
        <f t="shared" si="5"/>
        <v>2439.6</v>
      </c>
      <c r="BB72" s="48">
        <f t="shared" si="6"/>
        <v>2439.6</v>
      </c>
      <c r="BC72" s="53" t="str">
        <f t="shared" si="7"/>
        <v>INR  Two Thousand Four Hundred &amp; Thirty Nine  and Paise Sixty Only</v>
      </c>
      <c r="IA72" s="21">
        <v>8.06</v>
      </c>
      <c r="IB72" s="21" t="s">
        <v>54</v>
      </c>
      <c r="ID72" s="21">
        <v>30</v>
      </c>
      <c r="IE72" s="22" t="s">
        <v>43</v>
      </c>
      <c r="IF72" s="22"/>
      <c r="IG72" s="22"/>
      <c r="IH72" s="22"/>
      <c r="II72" s="22"/>
    </row>
    <row r="73" spans="1:243" s="21" customFormat="1" ht="47.25">
      <c r="A73" s="54">
        <v>8.07</v>
      </c>
      <c r="B73" s="55" t="s">
        <v>123</v>
      </c>
      <c r="C73" s="30"/>
      <c r="D73" s="67"/>
      <c r="E73" s="67"/>
      <c r="F73" s="67"/>
      <c r="G73" s="67"/>
      <c r="H73" s="67"/>
      <c r="I73" s="67"/>
      <c r="J73" s="67"/>
      <c r="K73" s="67"/>
      <c r="L73" s="67"/>
      <c r="M73" s="67"/>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IA73" s="21">
        <v>8.07</v>
      </c>
      <c r="IB73" s="21" t="s">
        <v>123</v>
      </c>
      <c r="IE73" s="22"/>
      <c r="IF73" s="22"/>
      <c r="IG73" s="22"/>
      <c r="IH73" s="22"/>
      <c r="II73" s="22"/>
    </row>
    <row r="74" spans="1:243" s="21" customFormat="1" ht="28.5">
      <c r="A74" s="54">
        <v>8.08</v>
      </c>
      <c r="B74" s="55" t="s">
        <v>54</v>
      </c>
      <c r="C74" s="30"/>
      <c r="D74" s="30">
        <v>1</v>
      </c>
      <c r="E74" s="56" t="s">
        <v>43</v>
      </c>
      <c r="F74" s="65">
        <v>115.26</v>
      </c>
      <c r="G74" s="40"/>
      <c r="H74" s="34"/>
      <c r="I74" s="35" t="s">
        <v>33</v>
      </c>
      <c r="J74" s="36">
        <f t="shared" si="4"/>
        <v>1</v>
      </c>
      <c r="K74" s="34" t="s">
        <v>34</v>
      </c>
      <c r="L74" s="34" t="s">
        <v>4</v>
      </c>
      <c r="M74" s="37"/>
      <c r="N74" s="46"/>
      <c r="O74" s="46"/>
      <c r="P74" s="47"/>
      <c r="Q74" s="46"/>
      <c r="R74" s="46"/>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9">
        <f t="shared" si="5"/>
        <v>115.26</v>
      </c>
      <c r="BB74" s="48">
        <f t="shared" si="6"/>
        <v>115.26</v>
      </c>
      <c r="BC74" s="53" t="str">
        <f t="shared" si="7"/>
        <v>INR  One Hundred &amp; Fifteen  and Paise Twenty Six Only</v>
      </c>
      <c r="IA74" s="21">
        <v>8.08</v>
      </c>
      <c r="IB74" s="21" t="s">
        <v>54</v>
      </c>
      <c r="ID74" s="21">
        <v>1</v>
      </c>
      <c r="IE74" s="22" t="s">
        <v>43</v>
      </c>
      <c r="IF74" s="22"/>
      <c r="IG74" s="22"/>
      <c r="IH74" s="22"/>
      <c r="II74" s="22"/>
    </row>
    <row r="75" spans="1:243" s="21" customFormat="1" ht="63">
      <c r="A75" s="54">
        <v>8.09</v>
      </c>
      <c r="B75" s="55" t="s">
        <v>124</v>
      </c>
      <c r="C75" s="30"/>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8.09</v>
      </c>
      <c r="IB75" s="21" t="s">
        <v>124</v>
      </c>
      <c r="IE75" s="22"/>
      <c r="IF75" s="22"/>
      <c r="IG75" s="22"/>
      <c r="IH75" s="22"/>
      <c r="II75" s="22"/>
    </row>
    <row r="76" spans="1:243" s="21" customFormat="1" ht="63">
      <c r="A76" s="57">
        <v>8.1</v>
      </c>
      <c r="B76" s="55" t="s">
        <v>65</v>
      </c>
      <c r="C76" s="30"/>
      <c r="D76" s="30">
        <v>22</v>
      </c>
      <c r="E76" s="56" t="s">
        <v>43</v>
      </c>
      <c r="F76" s="65">
        <v>167.82</v>
      </c>
      <c r="G76" s="40"/>
      <c r="H76" s="34"/>
      <c r="I76" s="35" t="s">
        <v>33</v>
      </c>
      <c r="J76" s="36">
        <f t="shared" si="4"/>
        <v>1</v>
      </c>
      <c r="K76" s="34" t="s">
        <v>34</v>
      </c>
      <c r="L76" s="34" t="s">
        <v>4</v>
      </c>
      <c r="M76" s="37"/>
      <c r="N76" s="46"/>
      <c r="O76" s="46"/>
      <c r="P76" s="47"/>
      <c r="Q76" s="46"/>
      <c r="R76" s="46"/>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9">
        <f t="shared" si="5"/>
        <v>3692.04</v>
      </c>
      <c r="BB76" s="48">
        <f t="shared" si="6"/>
        <v>3692.04</v>
      </c>
      <c r="BC76" s="53" t="str">
        <f t="shared" si="7"/>
        <v>INR  Three Thousand Six Hundred &amp; Ninety Two  and Paise Four Only</v>
      </c>
      <c r="IA76" s="21">
        <v>8.1</v>
      </c>
      <c r="IB76" s="21" t="s">
        <v>65</v>
      </c>
      <c r="ID76" s="21">
        <v>22</v>
      </c>
      <c r="IE76" s="22" t="s">
        <v>43</v>
      </c>
      <c r="IF76" s="22"/>
      <c r="IG76" s="22"/>
      <c r="IH76" s="22"/>
      <c r="II76" s="22"/>
    </row>
    <row r="77" spans="1:243" s="21" customFormat="1" ht="94.5">
      <c r="A77" s="54">
        <v>8.11</v>
      </c>
      <c r="B77" s="55" t="s">
        <v>66</v>
      </c>
      <c r="C77" s="30"/>
      <c r="D77" s="30">
        <v>55</v>
      </c>
      <c r="E77" s="56" t="s">
        <v>43</v>
      </c>
      <c r="F77" s="65">
        <v>108.59</v>
      </c>
      <c r="G77" s="40"/>
      <c r="H77" s="34"/>
      <c r="I77" s="35" t="s">
        <v>33</v>
      </c>
      <c r="J77" s="36">
        <f t="shared" si="4"/>
        <v>1</v>
      </c>
      <c r="K77" s="34" t="s">
        <v>34</v>
      </c>
      <c r="L77" s="34" t="s">
        <v>4</v>
      </c>
      <c r="M77" s="37"/>
      <c r="N77" s="46"/>
      <c r="O77" s="46"/>
      <c r="P77" s="47"/>
      <c r="Q77" s="46"/>
      <c r="R77" s="46"/>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9">
        <f t="shared" si="5"/>
        <v>5972.45</v>
      </c>
      <c r="BB77" s="48">
        <f t="shared" si="6"/>
        <v>5972.45</v>
      </c>
      <c r="BC77" s="53" t="str">
        <f t="shared" si="7"/>
        <v>INR  Five Thousand Nine Hundred &amp; Seventy Two  and Paise Forty Five Only</v>
      </c>
      <c r="IA77" s="21">
        <v>8.11</v>
      </c>
      <c r="IB77" s="21" t="s">
        <v>66</v>
      </c>
      <c r="ID77" s="21">
        <v>55</v>
      </c>
      <c r="IE77" s="22" t="s">
        <v>43</v>
      </c>
      <c r="IF77" s="22"/>
      <c r="IG77" s="22"/>
      <c r="IH77" s="22"/>
      <c r="II77" s="22"/>
    </row>
    <row r="78" spans="1:243" s="21" customFormat="1" ht="31.5">
      <c r="A78" s="54">
        <v>8.12</v>
      </c>
      <c r="B78" s="55" t="s">
        <v>125</v>
      </c>
      <c r="C78" s="30"/>
      <c r="D78" s="67"/>
      <c r="E78" s="67"/>
      <c r="F78" s="67"/>
      <c r="G78" s="67"/>
      <c r="H78" s="67"/>
      <c r="I78" s="67"/>
      <c r="J78" s="67"/>
      <c r="K78" s="67"/>
      <c r="L78" s="67"/>
      <c r="M78" s="67"/>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IA78" s="21">
        <v>8.12</v>
      </c>
      <c r="IB78" s="21" t="s">
        <v>125</v>
      </c>
      <c r="IE78" s="22"/>
      <c r="IF78" s="22"/>
      <c r="IG78" s="22"/>
      <c r="IH78" s="22"/>
      <c r="II78" s="22"/>
    </row>
    <row r="79" spans="1:243" s="21" customFormat="1" ht="28.5">
      <c r="A79" s="54">
        <v>8.13</v>
      </c>
      <c r="B79" s="55" t="s">
        <v>126</v>
      </c>
      <c r="C79" s="30"/>
      <c r="D79" s="30">
        <v>45</v>
      </c>
      <c r="E79" s="56" t="s">
        <v>43</v>
      </c>
      <c r="F79" s="65">
        <v>16.66</v>
      </c>
      <c r="G79" s="40"/>
      <c r="H79" s="34"/>
      <c r="I79" s="35" t="s">
        <v>33</v>
      </c>
      <c r="J79" s="36">
        <f t="shared" si="4"/>
        <v>1</v>
      </c>
      <c r="K79" s="34" t="s">
        <v>34</v>
      </c>
      <c r="L79" s="34" t="s">
        <v>4</v>
      </c>
      <c r="M79" s="37"/>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 t="shared" si="5"/>
        <v>749.7</v>
      </c>
      <c r="BB79" s="48">
        <f t="shared" si="6"/>
        <v>749.7</v>
      </c>
      <c r="BC79" s="53" t="str">
        <f t="shared" si="7"/>
        <v>INR  Seven Hundred &amp; Forty Nine  and Paise Seventy Only</v>
      </c>
      <c r="IA79" s="21">
        <v>8.13</v>
      </c>
      <c r="IB79" s="21" t="s">
        <v>126</v>
      </c>
      <c r="ID79" s="21">
        <v>45</v>
      </c>
      <c r="IE79" s="22" t="s">
        <v>43</v>
      </c>
      <c r="IF79" s="22"/>
      <c r="IG79" s="22"/>
      <c r="IH79" s="22"/>
      <c r="II79" s="22"/>
    </row>
    <row r="80" spans="1:243" s="21" customFormat="1" ht="78.75">
      <c r="A80" s="54">
        <v>8.14</v>
      </c>
      <c r="B80" s="55" t="s">
        <v>127</v>
      </c>
      <c r="C80" s="30"/>
      <c r="D80" s="67"/>
      <c r="E80" s="67"/>
      <c r="F80" s="67"/>
      <c r="G80" s="67"/>
      <c r="H80" s="67"/>
      <c r="I80" s="67"/>
      <c r="J80" s="67"/>
      <c r="K80" s="67"/>
      <c r="L80" s="67"/>
      <c r="M80" s="67"/>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IA80" s="21">
        <v>8.14</v>
      </c>
      <c r="IB80" s="21" t="s">
        <v>127</v>
      </c>
      <c r="IE80" s="22"/>
      <c r="IF80" s="22"/>
      <c r="IG80" s="22"/>
      <c r="IH80" s="22"/>
      <c r="II80" s="22"/>
    </row>
    <row r="81" spans="1:243" s="21" customFormat="1" ht="28.5">
      <c r="A81" s="54">
        <v>8.15</v>
      </c>
      <c r="B81" s="55" t="s">
        <v>67</v>
      </c>
      <c r="C81" s="30"/>
      <c r="D81" s="30">
        <v>142</v>
      </c>
      <c r="E81" s="56" t="s">
        <v>43</v>
      </c>
      <c r="F81" s="65">
        <v>49.8</v>
      </c>
      <c r="G81" s="40"/>
      <c r="H81" s="34"/>
      <c r="I81" s="35" t="s">
        <v>33</v>
      </c>
      <c r="J81" s="36">
        <f t="shared" si="4"/>
        <v>1</v>
      </c>
      <c r="K81" s="34" t="s">
        <v>34</v>
      </c>
      <c r="L81" s="34" t="s">
        <v>4</v>
      </c>
      <c r="M81" s="37"/>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5"/>
        <v>7071.6</v>
      </c>
      <c r="BB81" s="48">
        <f t="shared" si="6"/>
        <v>7071.6</v>
      </c>
      <c r="BC81" s="53" t="str">
        <f t="shared" si="7"/>
        <v>INR  Seven Thousand  &amp;Seventy One  and Paise Sixty Only</v>
      </c>
      <c r="IA81" s="21">
        <v>8.15</v>
      </c>
      <c r="IB81" s="21" t="s">
        <v>67</v>
      </c>
      <c r="ID81" s="21">
        <v>142</v>
      </c>
      <c r="IE81" s="22" t="s">
        <v>43</v>
      </c>
      <c r="IF81" s="22"/>
      <c r="IG81" s="22"/>
      <c r="IH81" s="22"/>
      <c r="II81" s="22"/>
    </row>
    <row r="82" spans="1:243" s="21" customFormat="1" ht="94.5">
      <c r="A82" s="54">
        <v>8.16</v>
      </c>
      <c r="B82" s="55" t="s">
        <v>68</v>
      </c>
      <c r="C82" s="30"/>
      <c r="D82" s="30">
        <v>30</v>
      </c>
      <c r="E82" s="56" t="s">
        <v>43</v>
      </c>
      <c r="F82" s="65">
        <v>18.28</v>
      </c>
      <c r="G82" s="40"/>
      <c r="H82" s="34"/>
      <c r="I82" s="35" t="s">
        <v>33</v>
      </c>
      <c r="J82" s="36">
        <f t="shared" si="4"/>
        <v>1</v>
      </c>
      <c r="K82" s="34" t="s">
        <v>34</v>
      </c>
      <c r="L82" s="34" t="s">
        <v>4</v>
      </c>
      <c r="M82" s="37"/>
      <c r="N82" s="46"/>
      <c r="O82" s="46"/>
      <c r="P82" s="47"/>
      <c r="Q82" s="46"/>
      <c r="R82" s="46"/>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9">
        <f t="shared" si="5"/>
        <v>548.4</v>
      </c>
      <c r="BB82" s="48">
        <f t="shared" si="6"/>
        <v>548.4</v>
      </c>
      <c r="BC82" s="53" t="str">
        <f t="shared" si="7"/>
        <v>INR  Five Hundred &amp; Forty Eight  and Paise Forty Only</v>
      </c>
      <c r="IA82" s="21">
        <v>8.16</v>
      </c>
      <c r="IB82" s="21" t="s">
        <v>68</v>
      </c>
      <c r="ID82" s="21">
        <v>30</v>
      </c>
      <c r="IE82" s="22" t="s">
        <v>43</v>
      </c>
      <c r="IF82" s="22"/>
      <c r="IG82" s="22"/>
      <c r="IH82" s="22"/>
      <c r="II82" s="22"/>
    </row>
    <row r="83" spans="1:243" s="21" customFormat="1" ht="63">
      <c r="A83" s="54">
        <v>8.17</v>
      </c>
      <c r="B83" s="55" t="s">
        <v>124</v>
      </c>
      <c r="C83" s="30"/>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1">
        <v>8.17</v>
      </c>
      <c r="IB83" s="21" t="s">
        <v>124</v>
      </c>
      <c r="IE83" s="22"/>
      <c r="IF83" s="22"/>
      <c r="IG83" s="22"/>
      <c r="IH83" s="22"/>
      <c r="II83" s="22"/>
    </row>
    <row r="84" spans="1:243" s="21" customFormat="1" ht="28.5">
      <c r="A84" s="54">
        <v>8.18</v>
      </c>
      <c r="B84" s="55" t="s">
        <v>69</v>
      </c>
      <c r="C84" s="30"/>
      <c r="D84" s="30">
        <v>40</v>
      </c>
      <c r="E84" s="56" t="s">
        <v>43</v>
      </c>
      <c r="F84" s="65">
        <v>75.89</v>
      </c>
      <c r="G84" s="40"/>
      <c r="H84" s="34"/>
      <c r="I84" s="35" t="s">
        <v>33</v>
      </c>
      <c r="J84" s="36">
        <f t="shared" si="4"/>
        <v>1</v>
      </c>
      <c r="K84" s="34" t="s">
        <v>34</v>
      </c>
      <c r="L84" s="34" t="s">
        <v>4</v>
      </c>
      <c r="M84" s="37"/>
      <c r="N84" s="46"/>
      <c r="O84" s="46"/>
      <c r="P84" s="47"/>
      <c r="Q84" s="46"/>
      <c r="R84" s="46"/>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9">
        <f t="shared" si="5"/>
        <v>3035.6</v>
      </c>
      <c r="BB84" s="48">
        <f t="shared" si="6"/>
        <v>3035.6</v>
      </c>
      <c r="BC84" s="53" t="str">
        <f t="shared" si="7"/>
        <v>INR  Three Thousand  &amp;Thirty Five  and Paise Sixty Only</v>
      </c>
      <c r="IA84" s="21">
        <v>8.18</v>
      </c>
      <c r="IB84" s="21" t="s">
        <v>69</v>
      </c>
      <c r="ID84" s="21">
        <v>40</v>
      </c>
      <c r="IE84" s="22" t="s">
        <v>43</v>
      </c>
      <c r="IF84" s="22"/>
      <c r="IG84" s="22"/>
      <c r="IH84" s="22"/>
      <c r="II84" s="22"/>
    </row>
    <row r="85" spans="1:243" s="21" customFormat="1" ht="47.25">
      <c r="A85" s="54">
        <v>8.19</v>
      </c>
      <c r="B85" s="55" t="s">
        <v>128</v>
      </c>
      <c r="C85" s="30"/>
      <c r="D85" s="67"/>
      <c r="E85" s="67"/>
      <c r="F85" s="67"/>
      <c r="G85" s="67"/>
      <c r="H85" s="67"/>
      <c r="I85" s="67"/>
      <c r="J85" s="67"/>
      <c r="K85" s="67"/>
      <c r="L85" s="67"/>
      <c r="M85" s="67"/>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IA85" s="21">
        <v>8.19</v>
      </c>
      <c r="IB85" s="21" t="s">
        <v>128</v>
      </c>
      <c r="IE85" s="22"/>
      <c r="IF85" s="22"/>
      <c r="IG85" s="22"/>
      <c r="IH85" s="22"/>
      <c r="II85" s="22"/>
    </row>
    <row r="86" spans="1:243" s="21" customFormat="1" ht="47.25">
      <c r="A86" s="57">
        <v>8.2</v>
      </c>
      <c r="B86" s="55" t="s">
        <v>70</v>
      </c>
      <c r="C86" s="30"/>
      <c r="D86" s="30">
        <v>15</v>
      </c>
      <c r="E86" s="56" t="s">
        <v>43</v>
      </c>
      <c r="F86" s="65">
        <v>95.22</v>
      </c>
      <c r="G86" s="40"/>
      <c r="H86" s="34"/>
      <c r="I86" s="35" t="s">
        <v>33</v>
      </c>
      <c r="J86" s="36">
        <f t="shared" si="4"/>
        <v>1</v>
      </c>
      <c r="K86" s="34" t="s">
        <v>34</v>
      </c>
      <c r="L86" s="34" t="s">
        <v>4</v>
      </c>
      <c r="M86" s="37"/>
      <c r="N86" s="46"/>
      <c r="O86" s="46"/>
      <c r="P86" s="47"/>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9">
        <f t="shared" si="5"/>
        <v>1428.3</v>
      </c>
      <c r="BB86" s="48">
        <f t="shared" si="6"/>
        <v>1428.3</v>
      </c>
      <c r="BC86" s="53" t="str">
        <f t="shared" si="7"/>
        <v>INR  One Thousand Four Hundred &amp; Twenty Eight  and Paise Thirty Only</v>
      </c>
      <c r="IA86" s="21">
        <v>8.2</v>
      </c>
      <c r="IB86" s="21" t="s">
        <v>70</v>
      </c>
      <c r="ID86" s="21">
        <v>15</v>
      </c>
      <c r="IE86" s="22" t="s">
        <v>43</v>
      </c>
      <c r="IF86" s="22"/>
      <c r="IG86" s="22"/>
      <c r="IH86" s="22"/>
      <c r="II86" s="22"/>
    </row>
    <row r="87" spans="1:243" s="21" customFormat="1" ht="15.75">
      <c r="A87" s="54">
        <v>9</v>
      </c>
      <c r="B87" s="55" t="s">
        <v>129</v>
      </c>
      <c r="C87" s="30"/>
      <c r="D87" s="67"/>
      <c r="E87" s="67"/>
      <c r="F87" s="67"/>
      <c r="G87" s="67"/>
      <c r="H87" s="67"/>
      <c r="I87" s="67"/>
      <c r="J87" s="67"/>
      <c r="K87" s="67"/>
      <c r="L87" s="67"/>
      <c r="M87" s="67"/>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IA87" s="21">
        <v>9</v>
      </c>
      <c r="IB87" s="21" t="s">
        <v>129</v>
      </c>
      <c r="IE87" s="22"/>
      <c r="IF87" s="22"/>
      <c r="IG87" s="22"/>
      <c r="IH87" s="22"/>
      <c r="II87" s="22"/>
    </row>
    <row r="88" spans="1:243" s="21" customFormat="1" ht="105.75" customHeight="1">
      <c r="A88" s="54">
        <v>9.01</v>
      </c>
      <c r="B88" s="55" t="s">
        <v>130</v>
      </c>
      <c r="C88" s="30"/>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9.01</v>
      </c>
      <c r="IB88" s="21" t="s">
        <v>130</v>
      </c>
      <c r="IE88" s="22"/>
      <c r="IF88" s="22"/>
      <c r="IG88" s="22"/>
      <c r="IH88" s="22"/>
      <c r="II88" s="22"/>
    </row>
    <row r="89" spans="1:243" s="21" customFormat="1" ht="31.5">
      <c r="A89" s="54">
        <v>9.02</v>
      </c>
      <c r="B89" s="55" t="s">
        <v>71</v>
      </c>
      <c r="C89" s="30"/>
      <c r="D89" s="30">
        <v>5</v>
      </c>
      <c r="E89" s="56" t="s">
        <v>43</v>
      </c>
      <c r="F89" s="65">
        <v>419.11</v>
      </c>
      <c r="G89" s="40"/>
      <c r="H89" s="34"/>
      <c r="I89" s="35" t="s">
        <v>33</v>
      </c>
      <c r="J89" s="36">
        <f>IF(I89="Less(-)",-1,1)</f>
        <v>1</v>
      </c>
      <c r="K89" s="34" t="s">
        <v>34</v>
      </c>
      <c r="L89" s="34" t="s">
        <v>4</v>
      </c>
      <c r="M89" s="37"/>
      <c r="N89" s="46"/>
      <c r="O89" s="46"/>
      <c r="P89" s="47"/>
      <c r="Q89" s="46"/>
      <c r="R89" s="46"/>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9">
        <f>total_amount_ba($B$2,$D$2,D89,F89,J89,K89,M89)</f>
        <v>2095.55</v>
      </c>
      <c r="BB89" s="48">
        <f>BA89+SUM(N89:AZ89)</f>
        <v>2095.55</v>
      </c>
      <c r="BC89" s="53" t="str">
        <f>SpellNumber(L89,BB89)</f>
        <v>INR  Two Thousand  &amp;Ninety Five  and Paise Fifty Five Only</v>
      </c>
      <c r="IA89" s="21">
        <v>9.02</v>
      </c>
      <c r="IB89" s="21" t="s">
        <v>71</v>
      </c>
      <c r="ID89" s="21">
        <v>5</v>
      </c>
      <c r="IE89" s="22" t="s">
        <v>43</v>
      </c>
      <c r="IF89" s="22"/>
      <c r="IG89" s="22"/>
      <c r="IH89" s="22"/>
      <c r="II89" s="22"/>
    </row>
    <row r="90" spans="1:243" s="21" customFormat="1" ht="63">
      <c r="A90" s="54">
        <v>9.03</v>
      </c>
      <c r="B90" s="55" t="s">
        <v>131</v>
      </c>
      <c r="C90" s="30"/>
      <c r="D90" s="30">
        <v>37</v>
      </c>
      <c r="E90" s="56" t="s">
        <v>43</v>
      </c>
      <c r="F90" s="65">
        <v>2.5</v>
      </c>
      <c r="G90" s="40"/>
      <c r="H90" s="34"/>
      <c r="I90" s="35" t="s">
        <v>33</v>
      </c>
      <c r="J90" s="36">
        <f>IF(I90="Less(-)",-1,1)</f>
        <v>1</v>
      </c>
      <c r="K90" s="34" t="s">
        <v>34</v>
      </c>
      <c r="L90" s="34" t="s">
        <v>4</v>
      </c>
      <c r="M90" s="37"/>
      <c r="N90" s="46"/>
      <c r="O90" s="46"/>
      <c r="P90" s="47"/>
      <c r="Q90" s="46"/>
      <c r="R90" s="46"/>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9">
        <f>total_amount_ba($B$2,$D$2,D90,F90,J90,K90,M90)</f>
        <v>92.5</v>
      </c>
      <c r="BB90" s="48">
        <f>BA90+SUM(N90:AZ90)</f>
        <v>92.5</v>
      </c>
      <c r="BC90" s="53" t="str">
        <f>SpellNumber(L90,BB90)</f>
        <v>INR  Ninety Two and Paise Fifty Only</v>
      </c>
      <c r="IA90" s="21">
        <v>9.03</v>
      </c>
      <c r="IB90" s="21" t="s">
        <v>131</v>
      </c>
      <c r="ID90" s="21">
        <v>37</v>
      </c>
      <c r="IE90" s="22" t="s">
        <v>43</v>
      </c>
      <c r="IF90" s="22"/>
      <c r="IG90" s="22"/>
      <c r="IH90" s="22"/>
      <c r="II90" s="22"/>
    </row>
    <row r="91" spans="1:243" s="21" customFormat="1" ht="15.75">
      <c r="A91" s="54">
        <v>9.04</v>
      </c>
      <c r="B91" s="55" t="s">
        <v>132</v>
      </c>
      <c r="C91" s="30"/>
      <c r="D91" s="67"/>
      <c r="E91" s="67"/>
      <c r="F91" s="67"/>
      <c r="G91" s="67"/>
      <c r="H91" s="67"/>
      <c r="I91" s="67"/>
      <c r="J91" s="67"/>
      <c r="K91" s="67"/>
      <c r="L91" s="67"/>
      <c r="M91" s="67"/>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IA91" s="21">
        <v>9.04</v>
      </c>
      <c r="IB91" s="21" t="s">
        <v>132</v>
      </c>
      <c r="IE91" s="22"/>
      <c r="IF91" s="22"/>
      <c r="IG91" s="22"/>
      <c r="IH91" s="22"/>
      <c r="II91" s="22"/>
    </row>
    <row r="92" spans="1:243" s="21" customFormat="1" ht="63">
      <c r="A92" s="54">
        <v>9.05</v>
      </c>
      <c r="B92" s="55" t="s">
        <v>72</v>
      </c>
      <c r="C92" s="30"/>
      <c r="D92" s="30">
        <v>2.1</v>
      </c>
      <c r="E92" s="56" t="s">
        <v>46</v>
      </c>
      <c r="F92" s="65">
        <v>615.48</v>
      </c>
      <c r="G92" s="40"/>
      <c r="H92" s="34"/>
      <c r="I92" s="35" t="s">
        <v>33</v>
      </c>
      <c r="J92" s="36">
        <f>IF(I92="Less(-)",-1,1)</f>
        <v>1</v>
      </c>
      <c r="K92" s="34" t="s">
        <v>34</v>
      </c>
      <c r="L92" s="34" t="s">
        <v>4</v>
      </c>
      <c r="M92" s="37"/>
      <c r="N92" s="46"/>
      <c r="O92" s="46"/>
      <c r="P92" s="47"/>
      <c r="Q92" s="46"/>
      <c r="R92" s="46"/>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9">
        <f>total_amount_ba($B$2,$D$2,D92,F92,J92,K92,M92)</f>
        <v>1292.51</v>
      </c>
      <c r="BB92" s="48">
        <f>BA92+SUM(N92:AZ92)</f>
        <v>1292.51</v>
      </c>
      <c r="BC92" s="53" t="str">
        <f>SpellNumber(L92,BB92)</f>
        <v>INR  One Thousand Two Hundred &amp; Ninety Two  and Paise Fifty One Only</v>
      </c>
      <c r="IA92" s="21">
        <v>9.05</v>
      </c>
      <c r="IB92" s="21" t="s">
        <v>72</v>
      </c>
      <c r="ID92" s="21">
        <v>2.1</v>
      </c>
      <c r="IE92" s="22" t="s">
        <v>46</v>
      </c>
      <c r="IF92" s="22"/>
      <c r="IG92" s="22"/>
      <c r="IH92" s="22"/>
      <c r="II92" s="22"/>
    </row>
    <row r="93" spans="1:243" s="21" customFormat="1" ht="78.75">
      <c r="A93" s="54">
        <v>9.06</v>
      </c>
      <c r="B93" s="55" t="s">
        <v>133</v>
      </c>
      <c r="C93" s="30"/>
      <c r="D93" s="67"/>
      <c r="E93" s="67"/>
      <c r="F93" s="67"/>
      <c r="G93" s="67"/>
      <c r="H93" s="67"/>
      <c r="I93" s="67"/>
      <c r="J93" s="67"/>
      <c r="K93" s="67"/>
      <c r="L93" s="67"/>
      <c r="M93" s="67"/>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IA93" s="21">
        <v>9.06</v>
      </c>
      <c r="IB93" s="21" t="s">
        <v>133</v>
      </c>
      <c r="IE93" s="22"/>
      <c r="IF93" s="22"/>
      <c r="IG93" s="22"/>
      <c r="IH93" s="22"/>
      <c r="II93" s="22"/>
    </row>
    <row r="94" spans="1:243" s="21" customFormat="1" ht="31.5">
      <c r="A94" s="54">
        <v>9.07</v>
      </c>
      <c r="B94" s="55" t="s">
        <v>55</v>
      </c>
      <c r="C94" s="30"/>
      <c r="D94" s="30">
        <v>0.25</v>
      </c>
      <c r="E94" s="56" t="s">
        <v>46</v>
      </c>
      <c r="F94" s="65">
        <v>1759.84</v>
      </c>
      <c r="G94" s="40"/>
      <c r="H94" s="34"/>
      <c r="I94" s="35" t="s">
        <v>33</v>
      </c>
      <c r="J94" s="36">
        <f>IF(I94="Less(-)",-1,1)</f>
        <v>1</v>
      </c>
      <c r="K94" s="34" t="s">
        <v>34</v>
      </c>
      <c r="L94" s="34" t="s">
        <v>4</v>
      </c>
      <c r="M94" s="37"/>
      <c r="N94" s="46"/>
      <c r="O94" s="46"/>
      <c r="P94" s="47"/>
      <c r="Q94" s="46"/>
      <c r="R94" s="46"/>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9">
        <f>total_amount_ba($B$2,$D$2,D94,F94,J94,K94,M94)</f>
        <v>439.96</v>
      </c>
      <c r="BB94" s="48">
        <f>BA94+SUM(N94:AZ94)</f>
        <v>439.96</v>
      </c>
      <c r="BC94" s="53" t="str">
        <f>SpellNumber(L94,BB94)</f>
        <v>INR  Four Hundred &amp; Thirty Nine  and Paise Ninety Six Only</v>
      </c>
      <c r="IA94" s="21">
        <v>9.07</v>
      </c>
      <c r="IB94" s="21" t="s">
        <v>55</v>
      </c>
      <c r="ID94" s="21">
        <v>0.25</v>
      </c>
      <c r="IE94" s="22" t="s">
        <v>46</v>
      </c>
      <c r="IF94" s="22"/>
      <c r="IG94" s="22"/>
      <c r="IH94" s="22"/>
      <c r="II94" s="22"/>
    </row>
    <row r="95" spans="1:243" s="21" customFormat="1" ht="65.25" customHeight="1">
      <c r="A95" s="54">
        <v>9.08</v>
      </c>
      <c r="B95" s="55" t="s">
        <v>134</v>
      </c>
      <c r="C95" s="30"/>
      <c r="D95" s="30">
        <v>0.15</v>
      </c>
      <c r="E95" s="56" t="s">
        <v>46</v>
      </c>
      <c r="F95" s="65">
        <v>2567.38</v>
      </c>
      <c r="G95" s="40"/>
      <c r="H95" s="34"/>
      <c r="I95" s="35" t="s">
        <v>33</v>
      </c>
      <c r="J95" s="36">
        <f>IF(I95="Less(-)",-1,1)</f>
        <v>1</v>
      </c>
      <c r="K95" s="34" t="s">
        <v>34</v>
      </c>
      <c r="L95" s="34" t="s">
        <v>4</v>
      </c>
      <c r="M95" s="37"/>
      <c r="N95" s="46"/>
      <c r="O95" s="46"/>
      <c r="P95" s="47"/>
      <c r="Q95" s="46"/>
      <c r="R95" s="46"/>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9">
        <f>total_amount_ba($B$2,$D$2,D95,F95,J95,K95,M95)</f>
        <v>385.11</v>
      </c>
      <c r="BB95" s="48">
        <f>BA95+SUM(N95:AZ95)</f>
        <v>385.11</v>
      </c>
      <c r="BC95" s="53" t="str">
        <f>SpellNumber(L95,BB95)</f>
        <v>INR  Three Hundred &amp; Eighty Five  and Paise Eleven Only</v>
      </c>
      <c r="IA95" s="21">
        <v>9.08</v>
      </c>
      <c r="IB95" s="21" t="s">
        <v>134</v>
      </c>
      <c r="ID95" s="21">
        <v>0.15</v>
      </c>
      <c r="IE95" s="22" t="s">
        <v>46</v>
      </c>
      <c r="IF95" s="22"/>
      <c r="IG95" s="22"/>
      <c r="IH95" s="22"/>
      <c r="II95" s="22"/>
    </row>
    <row r="96" spans="1:243" s="21" customFormat="1" ht="67.5" customHeight="1">
      <c r="A96" s="54">
        <v>9.09</v>
      </c>
      <c r="B96" s="55" t="s">
        <v>135</v>
      </c>
      <c r="C96" s="30"/>
      <c r="D96" s="67"/>
      <c r="E96" s="67"/>
      <c r="F96" s="67"/>
      <c r="G96" s="67"/>
      <c r="H96" s="67"/>
      <c r="I96" s="67"/>
      <c r="J96" s="67"/>
      <c r="K96" s="67"/>
      <c r="L96" s="67"/>
      <c r="M96" s="67"/>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IA96" s="21">
        <v>9.09</v>
      </c>
      <c r="IB96" s="21" t="s">
        <v>135</v>
      </c>
      <c r="IE96" s="22"/>
      <c r="IF96" s="22"/>
      <c r="IG96" s="22"/>
      <c r="IH96" s="22"/>
      <c r="II96" s="22"/>
    </row>
    <row r="97" spans="1:243" s="21" customFormat="1" ht="30" customHeight="1">
      <c r="A97" s="57">
        <v>9.1</v>
      </c>
      <c r="B97" s="55" t="s">
        <v>49</v>
      </c>
      <c r="C97" s="30"/>
      <c r="D97" s="30">
        <v>1</v>
      </c>
      <c r="E97" s="56" t="s">
        <v>46</v>
      </c>
      <c r="F97" s="65">
        <v>1489.22</v>
      </c>
      <c r="G97" s="40"/>
      <c r="H97" s="34"/>
      <c r="I97" s="35" t="s">
        <v>33</v>
      </c>
      <c r="J97" s="36">
        <f>IF(I97="Less(-)",-1,1)</f>
        <v>1</v>
      </c>
      <c r="K97" s="34" t="s">
        <v>34</v>
      </c>
      <c r="L97" s="34" t="s">
        <v>4</v>
      </c>
      <c r="M97" s="37"/>
      <c r="N97" s="46"/>
      <c r="O97" s="46"/>
      <c r="P97" s="47"/>
      <c r="Q97" s="46"/>
      <c r="R97" s="46"/>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9">
        <f>total_amount_ba($B$2,$D$2,D97,F97,J97,K97,M97)</f>
        <v>1489.22</v>
      </c>
      <c r="BB97" s="48">
        <f>BA97+SUM(N97:AZ97)</f>
        <v>1489.22</v>
      </c>
      <c r="BC97" s="53" t="str">
        <f>SpellNumber(L97,BB97)</f>
        <v>INR  One Thousand Four Hundred &amp; Eighty Nine  and Paise Twenty Two Only</v>
      </c>
      <c r="IA97" s="21">
        <v>9.1</v>
      </c>
      <c r="IB97" s="21" t="s">
        <v>49</v>
      </c>
      <c r="ID97" s="21">
        <v>1</v>
      </c>
      <c r="IE97" s="22" t="s">
        <v>46</v>
      </c>
      <c r="IF97" s="22"/>
      <c r="IG97" s="22"/>
      <c r="IH97" s="22"/>
      <c r="II97" s="22"/>
    </row>
    <row r="98" spans="1:243" s="21" customFormat="1" ht="78.75">
      <c r="A98" s="54">
        <v>9.11</v>
      </c>
      <c r="B98" s="55" t="s">
        <v>136</v>
      </c>
      <c r="C98" s="30"/>
      <c r="D98" s="67"/>
      <c r="E98" s="67"/>
      <c r="F98" s="67"/>
      <c r="G98" s="67"/>
      <c r="H98" s="67"/>
      <c r="I98" s="67"/>
      <c r="J98" s="67"/>
      <c r="K98" s="67"/>
      <c r="L98" s="67"/>
      <c r="M98" s="67"/>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IA98" s="21">
        <v>9.11</v>
      </c>
      <c r="IB98" s="21" t="s">
        <v>136</v>
      </c>
      <c r="IE98" s="22"/>
      <c r="IF98" s="22"/>
      <c r="IG98" s="22"/>
      <c r="IH98" s="22"/>
      <c r="II98" s="22"/>
    </row>
    <row r="99" spans="1:243" s="21" customFormat="1" ht="42.75">
      <c r="A99" s="54">
        <v>9.12</v>
      </c>
      <c r="B99" s="55" t="s">
        <v>73</v>
      </c>
      <c r="C99" s="30"/>
      <c r="D99" s="30">
        <v>6</v>
      </c>
      <c r="E99" s="56" t="s">
        <v>47</v>
      </c>
      <c r="F99" s="65">
        <v>265.41</v>
      </c>
      <c r="G99" s="40"/>
      <c r="H99" s="34"/>
      <c r="I99" s="35" t="s">
        <v>33</v>
      </c>
      <c r="J99" s="36">
        <f>IF(I99="Less(-)",-1,1)</f>
        <v>1</v>
      </c>
      <c r="K99" s="34" t="s">
        <v>34</v>
      </c>
      <c r="L99" s="34" t="s">
        <v>4</v>
      </c>
      <c r="M99" s="37"/>
      <c r="N99" s="46"/>
      <c r="O99" s="46"/>
      <c r="P99" s="47"/>
      <c r="Q99" s="46"/>
      <c r="R99" s="46"/>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9">
        <f>total_amount_ba($B$2,$D$2,D99,F99,J99,K99,M99)</f>
        <v>1592.46</v>
      </c>
      <c r="BB99" s="48">
        <f>BA99+SUM(N99:AZ99)</f>
        <v>1592.46</v>
      </c>
      <c r="BC99" s="53" t="str">
        <f>SpellNumber(L99,BB99)</f>
        <v>INR  One Thousand Five Hundred &amp; Ninety Two  and Paise Forty Six Only</v>
      </c>
      <c r="IA99" s="21">
        <v>9.12</v>
      </c>
      <c r="IB99" s="21" t="s">
        <v>73</v>
      </c>
      <c r="ID99" s="21">
        <v>6</v>
      </c>
      <c r="IE99" s="22" t="s">
        <v>47</v>
      </c>
      <c r="IF99" s="22"/>
      <c r="IG99" s="22"/>
      <c r="IH99" s="22"/>
      <c r="II99" s="22"/>
    </row>
    <row r="100" spans="1:243" s="21" customFormat="1" ht="63">
      <c r="A100" s="57">
        <v>9.13</v>
      </c>
      <c r="B100" s="55" t="s">
        <v>137</v>
      </c>
      <c r="C100" s="30"/>
      <c r="D100" s="67"/>
      <c r="E100" s="67"/>
      <c r="F100" s="67"/>
      <c r="G100" s="67"/>
      <c r="H100" s="67"/>
      <c r="I100" s="67"/>
      <c r="J100" s="67"/>
      <c r="K100" s="67"/>
      <c r="L100" s="67"/>
      <c r="M100" s="67"/>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IA100" s="21">
        <v>9.13</v>
      </c>
      <c r="IB100" s="21" t="s">
        <v>137</v>
      </c>
      <c r="IE100" s="22"/>
      <c r="IF100" s="22"/>
      <c r="IG100" s="22"/>
      <c r="IH100" s="22"/>
      <c r="II100" s="22"/>
    </row>
    <row r="101" spans="1:243" s="21" customFormat="1" ht="28.5">
      <c r="A101" s="54">
        <v>9.14</v>
      </c>
      <c r="B101" s="55" t="s">
        <v>73</v>
      </c>
      <c r="C101" s="30"/>
      <c r="D101" s="30">
        <v>2</v>
      </c>
      <c r="E101" s="56" t="s">
        <v>47</v>
      </c>
      <c r="F101" s="65">
        <v>103.73</v>
      </c>
      <c r="G101" s="40"/>
      <c r="H101" s="34"/>
      <c r="I101" s="35" t="s">
        <v>33</v>
      </c>
      <c r="J101" s="36">
        <f>IF(I101="Less(-)",-1,1)</f>
        <v>1</v>
      </c>
      <c r="K101" s="34" t="s">
        <v>34</v>
      </c>
      <c r="L101" s="34" t="s">
        <v>4</v>
      </c>
      <c r="M101" s="37"/>
      <c r="N101" s="46"/>
      <c r="O101" s="46"/>
      <c r="P101" s="47"/>
      <c r="Q101" s="46"/>
      <c r="R101" s="46"/>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9">
        <f>total_amount_ba($B$2,$D$2,D101,F101,J101,K101,M101)</f>
        <v>207.46</v>
      </c>
      <c r="BB101" s="48">
        <f>BA101+SUM(N101:AZ101)</f>
        <v>207.46</v>
      </c>
      <c r="BC101" s="53" t="str">
        <f>SpellNumber(L101,BB101)</f>
        <v>INR  Two Hundred &amp; Seven  and Paise Forty Six Only</v>
      </c>
      <c r="IA101" s="21">
        <v>9.14</v>
      </c>
      <c r="IB101" s="21" t="s">
        <v>73</v>
      </c>
      <c r="ID101" s="21">
        <v>2</v>
      </c>
      <c r="IE101" s="22" t="s">
        <v>47</v>
      </c>
      <c r="IF101" s="22"/>
      <c r="IG101" s="22"/>
      <c r="IH101" s="22"/>
      <c r="II101" s="22"/>
    </row>
    <row r="102" spans="1:243" s="21" customFormat="1" ht="78.75">
      <c r="A102" s="54">
        <v>9.15</v>
      </c>
      <c r="B102" s="55" t="s">
        <v>74</v>
      </c>
      <c r="C102" s="30"/>
      <c r="D102" s="30">
        <v>27</v>
      </c>
      <c r="E102" s="56" t="s">
        <v>43</v>
      </c>
      <c r="F102" s="65">
        <v>39.5</v>
      </c>
      <c r="G102" s="40"/>
      <c r="H102" s="34"/>
      <c r="I102" s="35" t="s">
        <v>33</v>
      </c>
      <c r="J102" s="36">
        <f>IF(I102="Less(-)",-1,1)</f>
        <v>1</v>
      </c>
      <c r="K102" s="34" t="s">
        <v>34</v>
      </c>
      <c r="L102" s="34" t="s">
        <v>4</v>
      </c>
      <c r="M102" s="37"/>
      <c r="N102" s="46"/>
      <c r="O102" s="46"/>
      <c r="P102" s="47"/>
      <c r="Q102" s="46"/>
      <c r="R102" s="46"/>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9">
        <f>total_amount_ba($B$2,$D$2,D102,F102,J102,K102,M102)</f>
        <v>1066.5</v>
      </c>
      <c r="BB102" s="48">
        <f>BA102+SUM(N102:AZ102)</f>
        <v>1066.5</v>
      </c>
      <c r="BC102" s="53" t="str">
        <f>SpellNumber(L102,BB102)</f>
        <v>INR  One Thousand  &amp;Sixty Six  and Paise Fifty Only</v>
      </c>
      <c r="IA102" s="21">
        <v>9.15</v>
      </c>
      <c r="IB102" s="21" t="s">
        <v>74</v>
      </c>
      <c r="ID102" s="21">
        <v>27</v>
      </c>
      <c r="IE102" s="22" t="s">
        <v>43</v>
      </c>
      <c r="IF102" s="22"/>
      <c r="IG102" s="22"/>
      <c r="IH102" s="22"/>
      <c r="II102" s="22"/>
    </row>
    <row r="103" spans="1:243" s="21" customFormat="1" ht="141.75">
      <c r="A103" s="57">
        <v>9.16</v>
      </c>
      <c r="B103" s="55" t="s">
        <v>75</v>
      </c>
      <c r="C103" s="30"/>
      <c r="D103" s="30">
        <v>4</v>
      </c>
      <c r="E103" s="56" t="s">
        <v>46</v>
      </c>
      <c r="F103" s="65">
        <v>192.33</v>
      </c>
      <c r="G103" s="40"/>
      <c r="H103" s="34"/>
      <c r="I103" s="35" t="s">
        <v>33</v>
      </c>
      <c r="J103" s="36">
        <f>IF(I103="Less(-)",-1,1)</f>
        <v>1</v>
      </c>
      <c r="K103" s="34" t="s">
        <v>34</v>
      </c>
      <c r="L103" s="34" t="s">
        <v>4</v>
      </c>
      <c r="M103" s="37"/>
      <c r="N103" s="46"/>
      <c r="O103" s="46"/>
      <c r="P103" s="47"/>
      <c r="Q103" s="46"/>
      <c r="R103" s="46"/>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9">
        <f>total_amount_ba($B$2,$D$2,D103,F103,J103,K103,M103)</f>
        <v>769.32</v>
      </c>
      <c r="BB103" s="48">
        <f>BA103+SUM(N103:AZ103)</f>
        <v>769.32</v>
      </c>
      <c r="BC103" s="53" t="str">
        <f>SpellNumber(L103,BB103)</f>
        <v>INR  Seven Hundred &amp; Sixty Nine  and Paise Thirty Two Only</v>
      </c>
      <c r="IA103" s="21">
        <v>9.16</v>
      </c>
      <c r="IB103" s="21" t="s">
        <v>75</v>
      </c>
      <c r="ID103" s="21">
        <v>4</v>
      </c>
      <c r="IE103" s="22" t="s">
        <v>46</v>
      </c>
      <c r="IF103" s="22"/>
      <c r="IG103" s="22"/>
      <c r="IH103" s="22"/>
      <c r="II103" s="22"/>
    </row>
    <row r="104" spans="1:243" s="21" customFormat="1" ht="15.75">
      <c r="A104" s="54">
        <v>10</v>
      </c>
      <c r="B104" s="55" t="s">
        <v>138</v>
      </c>
      <c r="C104" s="30"/>
      <c r="D104" s="67"/>
      <c r="E104" s="67"/>
      <c r="F104" s="67"/>
      <c r="G104" s="67"/>
      <c r="H104" s="67"/>
      <c r="I104" s="67"/>
      <c r="J104" s="67"/>
      <c r="K104" s="67"/>
      <c r="L104" s="67"/>
      <c r="M104" s="67"/>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IA104" s="21">
        <v>10</v>
      </c>
      <c r="IB104" s="21" t="s">
        <v>138</v>
      </c>
      <c r="IE104" s="22"/>
      <c r="IF104" s="22"/>
      <c r="IG104" s="22"/>
      <c r="IH104" s="22"/>
      <c r="II104" s="22"/>
    </row>
    <row r="105" spans="1:243" s="21" customFormat="1" ht="173.25">
      <c r="A105" s="54">
        <v>10.01</v>
      </c>
      <c r="B105" s="55" t="s">
        <v>139</v>
      </c>
      <c r="C105" s="30"/>
      <c r="D105" s="67"/>
      <c r="E105" s="67"/>
      <c r="F105" s="67"/>
      <c r="G105" s="67"/>
      <c r="H105" s="67"/>
      <c r="I105" s="67"/>
      <c r="J105" s="67"/>
      <c r="K105" s="67"/>
      <c r="L105" s="67"/>
      <c r="M105" s="67"/>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IA105" s="21">
        <v>10.01</v>
      </c>
      <c r="IB105" s="21" t="s">
        <v>139</v>
      </c>
      <c r="IE105" s="22"/>
      <c r="IF105" s="22"/>
      <c r="IG105" s="22"/>
      <c r="IH105" s="22"/>
      <c r="II105" s="22"/>
    </row>
    <row r="106" spans="1:243" s="21" customFormat="1" ht="47.25">
      <c r="A106" s="54">
        <v>10.02</v>
      </c>
      <c r="B106" s="55" t="s">
        <v>140</v>
      </c>
      <c r="C106" s="30"/>
      <c r="D106" s="30">
        <v>1</v>
      </c>
      <c r="E106" s="56" t="s">
        <v>47</v>
      </c>
      <c r="F106" s="65">
        <v>5069.14</v>
      </c>
      <c r="G106" s="40"/>
      <c r="H106" s="34"/>
      <c r="I106" s="35" t="s">
        <v>33</v>
      </c>
      <c r="J106" s="36">
        <f>IF(I106="Less(-)",-1,1)</f>
        <v>1</v>
      </c>
      <c r="K106" s="34" t="s">
        <v>34</v>
      </c>
      <c r="L106" s="34" t="s">
        <v>4</v>
      </c>
      <c r="M106" s="37"/>
      <c r="N106" s="46"/>
      <c r="O106" s="46"/>
      <c r="P106" s="47"/>
      <c r="Q106" s="46"/>
      <c r="R106" s="46"/>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9">
        <f>total_amount_ba($B$2,$D$2,D106,F106,J106,K106,M106)</f>
        <v>5069.14</v>
      </c>
      <c r="BB106" s="48">
        <f>BA106+SUM(N106:AZ106)</f>
        <v>5069.14</v>
      </c>
      <c r="BC106" s="53" t="str">
        <f>SpellNumber(L106,BB106)</f>
        <v>INR  Five Thousand  &amp;Sixty Nine  and Paise Fourteen Only</v>
      </c>
      <c r="IA106" s="21">
        <v>10.02</v>
      </c>
      <c r="IB106" s="21" t="s">
        <v>140</v>
      </c>
      <c r="ID106" s="21">
        <v>1</v>
      </c>
      <c r="IE106" s="22" t="s">
        <v>47</v>
      </c>
      <c r="IF106" s="22"/>
      <c r="IG106" s="22"/>
      <c r="IH106" s="22"/>
      <c r="II106" s="22"/>
    </row>
    <row r="107" spans="1:243" s="21" customFormat="1" ht="110.25">
      <c r="A107" s="54">
        <v>10.03</v>
      </c>
      <c r="B107" s="55" t="s">
        <v>141</v>
      </c>
      <c r="C107" s="30"/>
      <c r="D107" s="67"/>
      <c r="E107" s="67"/>
      <c r="F107" s="67"/>
      <c r="G107" s="67"/>
      <c r="H107" s="67"/>
      <c r="I107" s="67"/>
      <c r="J107" s="67"/>
      <c r="K107" s="67"/>
      <c r="L107" s="67"/>
      <c r="M107" s="67"/>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IA107" s="21">
        <v>10.03</v>
      </c>
      <c r="IB107" s="21" t="s">
        <v>141</v>
      </c>
      <c r="IE107" s="22"/>
      <c r="IF107" s="22"/>
      <c r="IG107" s="22"/>
      <c r="IH107" s="22"/>
      <c r="II107" s="22"/>
    </row>
    <row r="108" spans="1:243" s="21" customFormat="1" ht="47.25">
      <c r="A108" s="54">
        <v>10.04</v>
      </c>
      <c r="B108" s="55" t="s">
        <v>142</v>
      </c>
      <c r="C108" s="30"/>
      <c r="D108" s="30">
        <v>1</v>
      </c>
      <c r="E108" s="56" t="s">
        <v>47</v>
      </c>
      <c r="F108" s="65">
        <v>2394.96</v>
      </c>
      <c r="G108" s="40"/>
      <c r="H108" s="34"/>
      <c r="I108" s="35" t="s">
        <v>33</v>
      </c>
      <c r="J108" s="36">
        <f>IF(I108="Less(-)",-1,1)</f>
        <v>1</v>
      </c>
      <c r="K108" s="34" t="s">
        <v>34</v>
      </c>
      <c r="L108" s="34" t="s">
        <v>4</v>
      </c>
      <c r="M108" s="37"/>
      <c r="N108" s="46"/>
      <c r="O108" s="46"/>
      <c r="P108" s="47"/>
      <c r="Q108" s="46"/>
      <c r="R108" s="46"/>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9">
        <f>total_amount_ba($B$2,$D$2,D108,F108,J108,K108,M108)</f>
        <v>2394.96</v>
      </c>
      <c r="BB108" s="48">
        <f>BA108+SUM(N108:AZ108)</f>
        <v>2394.96</v>
      </c>
      <c r="BC108" s="53" t="str">
        <f>SpellNumber(L108,BB108)</f>
        <v>INR  Two Thousand Three Hundred &amp; Ninety Four  and Paise Ninety Six Only</v>
      </c>
      <c r="IA108" s="21">
        <v>10.04</v>
      </c>
      <c r="IB108" s="21" t="s">
        <v>142</v>
      </c>
      <c r="ID108" s="21">
        <v>1</v>
      </c>
      <c r="IE108" s="22" t="s">
        <v>47</v>
      </c>
      <c r="IF108" s="22"/>
      <c r="IG108" s="22"/>
      <c r="IH108" s="22"/>
      <c r="II108" s="22"/>
    </row>
    <row r="109" spans="1:243" s="21" customFormat="1" ht="110.25">
      <c r="A109" s="54">
        <v>10.05</v>
      </c>
      <c r="B109" s="55" t="s">
        <v>143</v>
      </c>
      <c r="C109" s="30"/>
      <c r="D109" s="67"/>
      <c r="E109" s="67"/>
      <c r="F109" s="67"/>
      <c r="G109" s="67"/>
      <c r="H109" s="67"/>
      <c r="I109" s="67"/>
      <c r="J109" s="67"/>
      <c r="K109" s="67"/>
      <c r="L109" s="67"/>
      <c r="M109" s="67"/>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IA109" s="21">
        <v>10.05</v>
      </c>
      <c r="IB109" s="21" t="s">
        <v>143</v>
      </c>
      <c r="IE109" s="22"/>
      <c r="IF109" s="22"/>
      <c r="IG109" s="22"/>
      <c r="IH109" s="22"/>
      <c r="II109" s="22"/>
    </row>
    <row r="110" spans="1:243" s="21" customFormat="1" ht="15.75">
      <c r="A110" s="54">
        <v>10.06</v>
      </c>
      <c r="B110" s="55" t="s">
        <v>144</v>
      </c>
      <c r="C110" s="30"/>
      <c r="D110" s="67"/>
      <c r="E110" s="67"/>
      <c r="F110" s="67"/>
      <c r="G110" s="67"/>
      <c r="H110" s="67"/>
      <c r="I110" s="67"/>
      <c r="J110" s="67"/>
      <c r="K110" s="67"/>
      <c r="L110" s="67"/>
      <c r="M110" s="67"/>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IA110" s="21">
        <v>10.06</v>
      </c>
      <c r="IB110" s="21" t="s">
        <v>144</v>
      </c>
      <c r="IE110" s="22"/>
      <c r="IF110" s="22"/>
      <c r="IG110" s="22"/>
      <c r="IH110" s="22"/>
      <c r="II110" s="22"/>
    </row>
    <row r="111" spans="1:243" s="21" customFormat="1" ht="42.75">
      <c r="A111" s="54">
        <v>10.07</v>
      </c>
      <c r="B111" s="55" t="s">
        <v>145</v>
      </c>
      <c r="C111" s="30"/>
      <c r="D111" s="30">
        <v>1</v>
      </c>
      <c r="E111" s="56" t="s">
        <v>47</v>
      </c>
      <c r="F111" s="65">
        <v>3747.83</v>
      </c>
      <c r="G111" s="40"/>
      <c r="H111" s="34"/>
      <c r="I111" s="35" t="s">
        <v>33</v>
      </c>
      <c r="J111" s="36">
        <f>IF(I111="Less(-)",-1,1)</f>
        <v>1</v>
      </c>
      <c r="K111" s="34" t="s">
        <v>34</v>
      </c>
      <c r="L111" s="34" t="s">
        <v>4</v>
      </c>
      <c r="M111" s="37"/>
      <c r="N111" s="46"/>
      <c r="O111" s="46"/>
      <c r="P111" s="47"/>
      <c r="Q111" s="46"/>
      <c r="R111" s="46"/>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9">
        <f>total_amount_ba($B$2,$D$2,D111,F111,J111,K111,M111)</f>
        <v>3747.83</v>
      </c>
      <c r="BB111" s="48">
        <f>BA111+SUM(N111:AZ111)</f>
        <v>3747.83</v>
      </c>
      <c r="BC111" s="53" t="str">
        <f>SpellNumber(L111,BB111)</f>
        <v>INR  Three Thousand Seven Hundred &amp; Forty Seven  and Paise Eighty Three Only</v>
      </c>
      <c r="IA111" s="21">
        <v>10.07</v>
      </c>
      <c r="IB111" s="21" t="s">
        <v>145</v>
      </c>
      <c r="ID111" s="21">
        <v>1</v>
      </c>
      <c r="IE111" s="22" t="s">
        <v>47</v>
      </c>
      <c r="IF111" s="22"/>
      <c r="IG111" s="22"/>
      <c r="IH111" s="22"/>
      <c r="II111" s="22"/>
    </row>
    <row r="112" spans="1:243" s="21" customFormat="1" ht="47.25">
      <c r="A112" s="54">
        <v>10.08</v>
      </c>
      <c r="B112" s="55" t="s">
        <v>146</v>
      </c>
      <c r="C112" s="30"/>
      <c r="D112" s="67"/>
      <c r="E112" s="67"/>
      <c r="F112" s="67"/>
      <c r="G112" s="67"/>
      <c r="H112" s="67"/>
      <c r="I112" s="67"/>
      <c r="J112" s="67"/>
      <c r="K112" s="67"/>
      <c r="L112" s="67"/>
      <c r="M112" s="67"/>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IA112" s="21">
        <v>10.08</v>
      </c>
      <c r="IB112" s="21" t="s">
        <v>146</v>
      </c>
      <c r="IE112" s="22"/>
      <c r="IF112" s="22"/>
      <c r="IG112" s="22"/>
      <c r="IH112" s="22"/>
      <c r="II112" s="22"/>
    </row>
    <row r="113" spans="1:243" s="21" customFormat="1" ht="15.75">
      <c r="A113" s="54">
        <v>10.09</v>
      </c>
      <c r="B113" s="55" t="s">
        <v>147</v>
      </c>
      <c r="C113" s="30"/>
      <c r="D113" s="67"/>
      <c r="E113" s="67"/>
      <c r="F113" s="67"/>
      <c r="G113" s="67"/>
      <c r="H113" s="67"/>
      <c r="I113" s="67"/>
      <c r="J113" s="67"/>
      <c r="K113" s="67"/>
      <c r="L113" s="67"/>
      <c r="M113" s="67"/>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IA113" s="21">
        <v>10.09</v>
      </c>
      <c r="IB113" s="21" t="s">
        <v>147</v>
      </c>
      <c r="IE113" s="22"/>
      <c r="IF113" s="22"/>
      <c r="IG113" s="22"/>
      <c r="IH113" s="22"/>
      <c r="II113" s="22"/>
    </row>
    <row r="114" spans="1:243" s="21" customFormat="1" ht="28.5">
      <c r="A114" s="57">
        <v>10.1</v>
      </c>
      <c r="B114" s="55" t="s">
        <v>148</v>
      </c>
      <c r="C114" s="30"/>
      <c r="D114" s="30">
        <v>2</v>
      </c>
      <c r="E114" s="56" t="s">
        <v>47</v>
      </c>
      <c r="F114" s="65">
        <v>91.49</v>
      </c>
      <c r="G114" s="40"/>
      <c r="H114" s="34"/>
      <c r="I114" s="35" t="s">
        <v>33</v>
      </c>
      <c r="J114" s="36">
        <f>IF(I114="Less(-)",-1,1)</f>
        <v>1</v>
      </c>
      <c r="K114" s="34" t="s">
        <v>34</v>
      </c>
      <c r="L114" s="34" t="s">
        <v>4</v>
      </c>
      <c r="M114" s="37"/>
      <c r="N114" s="46"/>
      <c r="O114" s="46"/>
      <c r="P114" s="47"/>
      <c r="Q114" s="46"/>
      <c r="R114" s="46"/>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9">
        <f>total_amount_ba($B$2,$D$2,D114,F114,J114,K114,M114)</f>
        <v>182.98</v>
      </c>
      <c r="BB114" s="48">
        <f>BA114+SUM(N114:AZ114)</f>
        <v>182.98</v>
      </c>
      <c r="BC114" s="53" t="str">
        <f>SpellNumber(L114,BB114)</f>
        <v>INR  One Hundred &amp; Eighty Two  and Paise Ninety Eight Only</v>
      </c>
      <c r="IA114" s="21">
        <v>10.1</v>
      </c>
      <c r="IB114" s="21" t="s">
        <v>148</v>
      </c>
      <c r="ID114" s="21">
        <v>2</v>
      </c>
      <c r="IE114" s="22" t="s">
        <v>47</v>
      </c>
      <c r="IF114" s="22"/>
      <c r="IG114" s="22"/>
      <c r="IH114" s="22"/>
      <c r="II114" s="22"/>
    </row>
    <row r="115" spans="1:243" s="21" customFormat="1" ht="94.5">
      <c r="A115" s="54">
        <v>10.11</v>
      </c>
      <c r="B115" s="55" t="s">
        <v>149</v>
      </c>
      <c r="C115" s="30"/>
      <c r="D115" s="30">
        <v>1</v>
      </c>
      <c r="E115" s="56" t="s">
        <v>47</v>
      </c>
      <c r="F115" s="65">
        <v>1237.31</v>
      </c>
      <c r="G115" s="40"/>
      <c r="H115" s="34"/>
      <c r="I115" s="35" t="s">
        <v>33</v>
      </c>
      <c r="J115" s="36">
        <f>IF(I115="Less(-)",-1,1)</f>
        <v>1</v>
      </c>
      <c r="K115" s="34" t="s">
        <v>34</v>
      </c>
      <c r="L115" s="34" t="s">
        <v>4</v>
      </c>
      <c r="M115" s="37"/>
      <c r="N115" s="46"/>
      <c r="O115" s="46"/>
      <c r="P115" s="47"/>
      <c r="Q115" s="46"/>
      <c r="R115" s="46"/>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9">
        <f>total_amount_ba($B$2,$D$2,D115,F115,J115,K115,M115)</f>
        <v>1237.31</v>
      </c>
      <c r="BB115" s="48">
        <f>BA115+SUM(N115:AZ115)</f>
        <v>1237.31</v>
      </c>
      <c r="BC115" s="53" t="str">
        <f>SpellNumber(L115,BB115)</f>
        <v>INR  One Thousand Two Hundred &amp; Thirty Seven  and Paise Thirty One Only</v>
      </c>
      <c r="IA115" s="21">
        <v>10.11</v>
      </c>
      <c r="IB115" s="21" t="s">
        <v>149</v>
      </c>
      <c r="ID115" s="21">
        <v>1</v>
      </c>
      <c r="IE115" s="22" t="s">
        <v>47</v>
      </c>
      <c r="IF115" s="22"/>
      <c r="IG115" s="22"/>
      <c r="IH115" s="22"/>
      <c r="II115" s="22"/>
    </row>
    <row r="116" spans="1:243" s="21" customFormat="1" ht="31.5">
      <c r="A116" s="54">
        <v>10.12</v>
      </c>
      <c r="B116" s="55" t="s">
        <v>150</v>
      </c>
      <c r="C116" s="30"/>
      <c r="D116" s="67"/>
      <c r="E116" s="67"/>
      <c r="F116" s="67"/>
      <c r="G116" s="67"/>
      <c r="H116" s="67"/>
      <c r="I116" s="67"/>
      <c r="J116" s="67"/>
      <c r="K116" s="67"/>
      <c r="L116" s="67"/>
      <c r="M116" s="67"/>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IA116" s="21">
        <v>10.12</v>
      </c>
      <c r="IB116" s="21" t="s">
        <v>150</v>
      </c>
      <c r="IE116" s="22"/>
      <c r="IF116" s="22"/>
      <c r="IG116" s="22"/>
      <c r="IH116" s="22"/>
      <c r="II116" s="22"/>
    </row>
    <row r="117" spans="1:243" s="21" customFormat="1" ht="15.75">
      <c r="A117" s="57">
        <v>10.13</v>
      </c>
      <c r="B117" s="55" t="s">
        <v>151</v>
      </c>
      <c r="C117" s="30"/>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1">
        <v>10.13</v>
      </c>
      <c r="IB117" s="21" t="s">
        <v>151</v>
      </c>
      <c r="IE117" s="22"/>
      <c r="IF117" s="22"/>
      <c r="IG117" s="22"/>
      <c r="IH117" s="22"/>
      <c r="II117" s="22"/>
    </row>
    <row r="118" spans="1:243" s="21" customFormat="1" ht="42.75">
      <c r="A118" s="54">
        <v>10.14</v>
      </c>
      <c r="B118" s="55" t="s">
        <v>152</v>
      </c>
      <c r="C118" s="30"/>
      <c r="D118" s="30">
        <v>19</v>
      </c>
      <c r="E118" s="56" t="s">
        <v>44</v>
      </c>
      <c r="F118" s="65">
        <v>892.63</v>
      </c>
      <c r="G118" s="40"/>
      <c r="H118" s="34"/>
      <c r="I118" s="35" t="s">
        <v>33</v>
      </c>
      <c r="J118" s="36">
        <f>IF(I118="Less(-)",-1,1)</f>
        <v>1</v>
      </c>
      <c r="K118" s="34" t="s">
        <v>34</v>
      </c>
      <c r="L118" s="34" t="s">
        <v>4</v>
      </c>
      <c r="M118" s="37"/>
      <c r="N118" s="46"/>
      <c r="O118" s="46"/>
      <c r="P118" s="47"/>
      <c r="Q118" s="46"/>
      <c r="R118" s="46"/>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9">
        <f>total_amount_ba($B$2,$D$2,D118,F118,J118,K118,M118)</f>
        <v>16959.97</v>
      </c>
      <c r="BB118" s="48">
        <f>BA118+SUM(N118:AZ118)</f>
        <v>16959.97</v>
      </c>
      <c r="BC118" s="53" t="str">
        <f>SpellNumber(L118,BB118)</f>
        <v>INR  Sixteen Thousand Nine Hundred &amp; Fifty Nine  and Paise Ninety Seven Only</v>
      </c>
      <c r="IA118" s="21">
        <v>10.14</v>
      </c>
      <c r="IB118" s="21" t="s">
        <v>152</v>
      </c>
      <c r="ID118" s="21">
        <v>19</v>
      </c>
      <c r="IE118" s="22" t="s">
        <v>44</v>
      </c>
      <c r="IF118" s="22"/>
      <c r="IG118" s="22"/>
      <c r="IH118" s="22"/>
      <c r="II118" s="22"/>
    </row>
    <row r="119" spans="1:243" s="21" customFormat="1" ht="15.75">
      <c r="A119" s="54">
        <v>10.15</v>
      </c>
      <c r="B119" s="55" t="s">
        <v>153</v>
      </c>
      <c r="C119" s="30"/>
      <c r="D119" s="67"/>
      <c r="E119" s="67"/>
      <c r="F119" s="67"/>
      <c r="G119" s="67"/>
      <c r="H119" s="67"/>
      <c r="I119" s="67"/>
      <c r="J119" s="67"/>
      <c r="K119" s="67"/>
      <c r="L119" s="67"/>
      <c r="M119" s="67"/>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IA119" s="21">
        <v>10.15</v>
      </c>
      <c r="IB119" s="21" t="s">
        <v>153</v>
      </c>
      <c r="IE119" s="22"/>
      <c r="IF119" s="22"/>
      <c r="IG119" s="22"/>
      <c r="IH119" s="22"/>
      <c r="II119" s="22"/>
    </row>
    <row r="120" spans="1:243" s="21" customFormat="1" ht="31.5">
      <c r="A120" s="57">
        <v>10.16</v>
      </c>
      <c r="B120" s="55" t="s">
        <v>152</v>
      </c>
      <c r="C120" s="30"/>
      <c r="D120" s="30">
        <v>1</v>
      </c>
      <c r="E120" s="56" t="s">
        <v>44</v>
      </c>
      <c r="F120" s="65">
        <v>816.79</v>
      </c>
      <c r="G120" s="40"/>
      <c r="H120" s="34"/>
      <c r="I120" s="35" t="s">
        <v>33</v>
      </c>
      <c r="J120" s="36">
        <f>IF(I120="Less(-)",-1,1)</f>
        <v>1</v>
      </c>
      <c r="K120" s="34" t="s">
        <v>34</v>
      </c>
      <c r="L120" s="34" t="s">
        <v>4</v>
      </c>
      <c r="M120" s="37"/>
      <c r="N120" s="46"/>
      <c r="O120" s="46"/>
      <c r="P120" s="47"/>
      <c r="Q120" s="46"/>
      <c r="R120" s="46"/>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9">
        <f>total_amount_ba($B$2,$D$2,D120,F120,J120,K120,M120)</f>
        <v>816.79</v>
      </c>
      <c r="BB120" s="48">
        <f>BA120+SUM(N120:AZ120)</f>
        <v>816.79</v>
      </c>
      <c r="BC120" s="53" t="str">
        <f>SpellNumber(L120,BB120)</f>
        <v>INR  Eight Hundred &amp; Sixteen  and Paise Seventy Nine Only</v>
      </c>
      <c r="IA120" s="21">
        <v>10.16</v>
      </c>
      <c r="IB120" s="21" t="s">
        <v>152</v>
      </c>
      <c r="ID120" s="21">
        <v>1</v>
      </c>
      <c r="IE120" s="22" t="s">
        <v>44</v>
      </c>
      <c r="IF120" s="22"/>
      <c r="IG120" s="22"/>
      <c r="IH120" s="22"/>
      <c r="II120" s="22"/>
    </row>
    <row r="121" spans="1:243" s="21" customFormat="1" ht="157.5">
      <c r="A121" s="54">
        <v>10.17</v>
      </c>
      <c r="B121" s="55" t="s">
        <v>154</v>
      </c>
      <c r="C121" s="30"/>
      <c r="D121" s="67"/>
      <c r="E121" s="67"/>
      <c r="F121" s="67"/>
      <c r="G121" s="67"/>
      <c r="H121" s="67"/>
      <c r="I121" s="67"/>
      <c r="J121" s="67"/>
      <c r="K121" s="67"/>
      <c r="L121" s="67"/>
      <c r="M121" s="67"/>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IA121" s="21">
        <v>10.17</v>
      </c>
      <c r="IB121" s="21" t="s">
        <v>154</v>
      </c>
      <c r="IE121" s="22"/>
      <c r="IF121" s="22"/>
      <c r="IG121" s="22"/>
      <c r="IH121" s="22"/>
      <c r="II121" s="22"/>
    </row>
    <row r="122" spans="1:243" s="21" customFormat="1" ht="42.75">
      <c r="A122" s="54">
        <v>10.18</v>
      </c>
      <c r="B122" s="55" t="s">
        <v>155</v>
      </c>
      <c r="C122" s="30"/>
      <c r="D122" s="30">
        <v>6</v>
      </c>
      <c r="E122" s="56" t="s">
        <v>47</v>
      </c>
      <c r="F122" s="65">
        <v>270.45</v>
      </c>
      <c r="G122" s="40"/>
      <c r="H122" s="34"/>
      <c r="I122" s="35" t="s">
        <v>33</v>
      </c>
      <c r="J122" s="36">
        <f>IF(I122="Less(-)",-1,1)</f>
        <v>1</v>
      </c>
      <c r="K122" s="34" t="s">
        <v>34</v>
      </c>
      <c r="L122" s="34" t="s">
        <v>4</v>
      </c>
      <c r="M122" s="37"/>
      <c r="N122" s="46"/>
      <c r="O122" s="46"/>
      <c r="P122" s="47"/>
      <c r="Q122" s="46"/>
      <c r="R122" s="46"/>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9">
        <f>total_amount_ba($B$2,$D$2,D122,F122,J122,K122,M122)</f>
        <v>1622.7</v>
      </c>
      <c r="BB122" s="48">
        <f>BA122+SUM(N122:AZ122)</f>
        <v>1622.7</v>
      </c>
      <c r="BC122" s="53" t="str">
        <f>SpellNumber(L122,BB122)</f>
        <v>INR  One Thousand Six Hundred &amp; Twenty Two  and Paise Seventy Only</v>
      </c>
      <c r="IA122" s="21">
        <v>10.18</v>
      </c>
      <c r="IB122" s="21" t="s">
        <v>155</v>
      </c>
      <c r="ID122" s="21">
        <v>6</v>
      </c>
      <c r="IE122" s="22" t="s">
        <v>47</v>
      </c>
      <c r="IF122" s="22"/>
      <c r="IG122" s="22"/>
      <c r="IH122" s="22"/>
      <c r="II122" s="22"/>
    </row>
    <row r="123" spans="1:243" s="21" customFormat="1" ht="31.5">
      <c r="A123" s="57">
        <v>10.19</v>
      </c>
      <c r="B123" s="55" t="s">
        <v>156</v>
      </c>
      <c r="C123" s="30"/>
      <c r="D123" s="67"/>
      <c r="E123" s="67"/>
      <c r="F123" s="67"/>
      <c r="G123" s="67"/>
      <c r="H123" s="67"/>
      <c r="I123" s="67"/>
      <c r="J123" s="67"/>
      <c r="K123" s="67"/>
      <c r="L123" s="67"/>
      <c r="M123" s="67"/>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IA123" s="21">
        <v>10.19</v>
      </c>
      <c r="IB123" s="21" t="s">
        <v>156</v>
      </c>
      <c r="IE123" s="22"/>
      <c r="IF123" s="22"/>
      <c r="IG123" s="22"/>
      <c r="IH123" s="22"/>
      <c r="II123" s="22"/>
    </row>
    <row r="124" spans="1:243" s="21" customFormat="1" ht="15.75">
      <c r="A124" s="57">
        <v>10.2</v>
      </c>
      <c r="B124" s="55" t="s">
        <v>151</v>
      </c>
      <c r="C124" s="30"/>
      <c r="D124" s="67"/>
      <c r="E124" s="67"/>
      <c r="F124" s="67"/>
      <c r="G124" s="67"/>
      <c r="H124" s="67"/>
      <c r="I124" s="67"/>
      <c r="J124" s="67"/>
      <c r="K124" s="67"/>
      <c r="L124" s="67"/>
      <c r="M124" s="67"/>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IA124" s="21">
        <v>10.2</v>
      </c>
      <c r="IB124" s="21" t="s">
        <v>151</v>
      </c>
      <c r="IE124" s="22"/>
      <c r="IF124" s="22"/>
      <c r="IG124" s="22"/>
      <c r="IH124" s="22"/>
      <c r="II124" s="22"/>
    </row>
    <row r="125" spans="1:243" s="21" customFormat="1" ht="28.5">
      <c r="A125" s="54">
        <v>10.21</v>
      </c>
      <c r="B125" s="55" t="s">
        <v>157</v>
      </c>
      <c r="C125" s="30"/>
      <c r="D125" s="30">
        <v>2</v>
      </c>
      <c r="E125" s="56" t="s">
        <v>47</v>
      </c>
      <c r="F125" s="65">
        <v>362.08</v>
      </c>
      <c r="G125" s="40"/>
      <c r="H125" s="34"/>
      <c r="I125" s="35" t="s">
        <v>33</v>
      </c>
      <c r="J125" s="36">
        <f>IF(I125="Less(-)",-1,1)</f>
        <v>1</v>
      </c>
      <c r="K125" s="34" t="s">
        <v>34</v>
      </c>
      <c r="L125" s="34" t="s">
        <v>4</v>
      </c>
      <c r="M125" s="37"/>
      <c r="N125" s="46"/>
      <c r="O125" s="46"/>
      <c r="P125" s="47"/>
      <c r="Q125" s="46"/>
      <c r="R125" s="46"/>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9">
        <f>total_amount_ba($B$2,$D$2,D125,F125,J125,K125,M125)</f>
        <v>724.16</v>
      </c>
      <c r="BB125" s="48">
        <f>BA125+SUM(N125:AZ125)</f>
        <v>724.16</v>
      </c>
      <c r="BC125" s="53" t="str">
        <f>SpellNumber(L125,BB125)</f>
        <v>INR  Seven Hundred &amp; Twenty Four  and Paise Sixteen Only</v>
      </c>
      <c r="IA125" s="21">
        <v>10.21</v>
      </c>
      <c r="IB125" s="21" t="s">
        <v>157</v>
      </c>
      <c r="ID125" s="21">
        <v>2</v>
      </c>
      <c r="IE125" s="22" t="s">
        <v>47</v>
      </c>
      <c r="IF125" s="22"/>
      <c r="IG125" s="22"/>
      <c r="IH125" s="22"/>
      <c r="II125" s="22"/>
    </row>
    <row r="126" spans="1:243" s="21" customFormat="1" ht="63">
      <c r="A126" s="57">
        <v>10.22</v>
      </c>
      <c r="B126" s="55" t="s">
        <v>158</v>
      </c>
      <c r="C126" s="30"/>
      <c r="D126" s="67"/>
      <c r="E126" s="67"/>
      <c r="F126" s="67"/>
      <c r="G126" s="67"/>
      <c r="H126" s="67"/>
      <c r="I126" s="67"/>
      <c r="J126" s="67"/>
      <c r="K126" s="67"/>
      <c r="L126" s="67"/>
      <c r="M126" s="67"/>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IA126" s="21">
        <v>10.22</v>
      </c>
      <c r="IB126" s="21" t="s">
        <v>158</v>
      </c>
      <c r="IE126" s="22"/>
      <c r="IF126" s="22"/>
      <c r="IG126" s="22"/>
      <c r="IH126" s="22"/>
      <c r="II126" s="22"/>
    </row>
    <row r="127" spans="1:243" s="21" customFormat="1" ht="15.75">
      <c r="A127" s="54">
        <v>10.23</v>
      </c>
      <c r="B127" s="55" t="s">
        <v>159</v>
      </c>
      <c r="C127" s="30"/>
      <c r="D127" s="67"/>
      <c r="E127" s="67"/>
      <c r="F127" s="67"/>
      <c r="G127" s="67"/>
      <c r="H127" s="67"/>
      <c r="I127" s="67"/>
      <c r="J127" s="67"/>
      <c r="K127" s="67"/>
      <c r="L127" s="67"/>
      <c r="M127" s="67"/>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IA127" s="21">
        <v>10.23</v>
      </c>
      <c r="IB127" s="21" t="s">
        <v>159</v>
      </c>
      <c r="IE127" s="22"/>
      <c r="IF127" s="22"/>
      <c r="IG127" s="22"/>
      <c r="IH127" s="22"/>
      <c r="II127" s="22"/>
    </row>
    <row r="128" spans="1:243" s="21" customFormat="1" ht="42.75">
      <c r="A128" s="54">
        <v>10.24</v>
      </c>
      <c r="B128" s="55" t="s">
        <v>157</v>
      </c>
      <c r="C128" s="30"/>
      <c r="D128" s="30">
        <v>2</v>
      </c>
      <c r="E128" s="56" t="s">
        <v>47</v>
      </c>
      <c r="F128" s="65">
        <v>588.51</v>
      </c>
      <c r="G128" s="40"/>
      <c r="H128" s="34"/>
      <c r="I128" s="35" t="s">
        <v>33</v>
      </c>
      <c r="J128" s="36">
        <f>IF(I128="Less(-)",-1,1)</f>
        <v>1</v>
      </c>
      <c r="K128" s="34" t="s">
        <v>34</v>
      </c>
      <c r="L128" s="34" t="s">
        <v>4</v>
      </c>
      <c r="M128" s="37"/>
      <c r="N128" s="46"/>
      <c r="O128" s="46"/>
      <c r="P128" s="47"/>
      <c r="Q128" s="46"/>
      <c r="R128" s="46"/>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9">
        <f>total_amount_ba($B$2,$D$2,D128,F128,J128,K128,M128)</f>
        <v>1177.02</v>
      </c>
      <c r="BB128" s="48">
        <f>BA128+SUM(N128:AZ128)</f>
        <v>1177.02</v>
      </c>
      <c r="BC128" s="53" t="str">
        <f>SpellNumber(L128,BB128)</f>
        <v>INR  One Thousand One Hundred &amp; Seventy Seven  and Paise Two Only</v>
      </c>
      <c r="IA128" s="21">
        <v>10.24</v>
      </c>
      <c r="IB128" s="21" t="s">
        <v>157</v>
      </c>
      <c r="ID128" s="21">
        <v>2</v>
      </c>
      <c r="IE128" s="22" t="s">
        <v>47</v>
      </c>
      <c r="IF128" s="22"/>
      <c r="IG128" s="22"/>
      <c r="IH128" s="22"/>
      <c r="II128" s="22"/>
    </row>
    <row r="129" spans="1:243" s="21" customFormat="1" ht="15.75">
      <c r="A129" s="57">
        <v>10.25</v>
      </c>
      <c r="B129" s="55" t="s">
        <v>160</v>
      </c>
      <c r="C129" s="30"/>
      <c r="D129" s="67"/>
      <c r="E129" s="67"/>
      <c r="F129" s="67"/>
      <c r="G129" s="67"/>
      <c r="H129" s="67"/>
      <c r="I129" s="67"/>
      <c r="J129" s="67"/>
      <c r="K129" s="67"/>
      <c r="L129" s="67"/>
      <c r="M129" s="67"/>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IA129" s="21">
        <v>10.25</v>
      </c>
      <c r="IB129" s="21" t="s">
        <v>160</v>
      </c>
      <c r="IE129" s="22"/>
      <c r="IF129" s="22"/>
      <c r="IG129" s="22"/>
      <c r="IH129" s="22"/>
      <c r="II129" s="22"/>
    </row>
    <row r="130" spans="1:243" s="21" customFormat="1" ht="15.75">
      <c r="A130" s="54">
        <v>10.26</v>
      </c>
      <c r="B130" s="55" t="s">
        <v>62</v>
      </c>
      <c r="C130" s="30"/>
      <c r="D130" s="67"/>
      <c r="E130" s="67"/>
      <c r="F130" s="67"/>
      <c r="G130" s="67"/>
      <c r="H130" s="67"/>
      <c r="I130" s="67"/>
      <c r="J130" s="67"/>
      <c r="K130" s="67"/>
      <c r="L130" s="67"/>
      <c r="M130" s="67"/>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IA130" s="21">
        <v>10.26</v>
      </c>
      <c r="IB130" s="21" t="s">
        <v>62</v>
      </c>
      <c r="IE130" s="22"/>
      <c r="IF130" s="22"/>
      <c r="IG130" s="22"/>
      <c r="IH130" s="22"/>
      <c r="II130" s="22"/>
    </row>
    <row r="131" spans="1:243" s="21" customFormat="1" ht="28.5">
      <c r="A131" s="54">
        <v>10.27</v>
      </c>
      <c r="B131" s="55" t="s">
        <v>157</v>
      </c>
      <c r="C131" s="30"/>
      <c r="D131" s="30">
        <v>2</v>
      </c>
      <c r="E131" s="56" t="s">
        <v>47</v>
      </c>
      <c r="F131" s="65">
        <v>350.37</v>
      </c>
      <c r="G131" s="40"/>
      <c r="H131" s="34"/>
      <c r="I131" s="35" t="s">
        <v>33</v>
      </c>
      <c r="J131" s="36">
        <f>IF(I131="Less(-)",-1,1)</f>
        <v>1</v>
      </c>
      <c r="K131" s="34" t="s">
        <v>34</v>
      </c>
      <c r="L131" s="34" t="s">
        <v>4</v>
      </c>
      <c r="M131" s="37"/>
      <c r="N131" s="46"/>
      <c r="O131" s="46"/>
      <c r="P131" s="47"/>
      <c r="Q131" s="46"/>
      <c r="R131" s="46"/>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9">
        <f>total_amount_ba($B$2,$D$2,D131,F131,J131,K131,M131)</f>
        <v>700.74</v>
      </c>
      <c r="BB131" s="48">
        <f>BA131+SUM(N131:AZ131)</f>
        <v>700.74</v>
      </c>
      <c r="BC131" s="53" t="str">
        <f>SpellNumber(L131,BB131)</f>
        <v>INR  Seven Hundred    and Paise Seventy Four Only</v>
      </c>
      <c r="IA131" s="21">
        <v>10.27</v>
      </c>
      <c r="IB131" s="21" t="s">
        <v>157</v>
      </c>
      <c r="ID131" s="21">
        <v>2</v>
      </c>
      <c r="IE131" s="22" t="s">
        <v>47</v>
      </c>
      <c r="IF131" s="22"/>
      <c r="IG131" s="22"/>
      <c r="IH131" s="22"/>
      <c r="II131" s="22"/>
    </row>
    <row r="132" spans="1:243" s="21" customFormat="1" ht="15.75">
      <c r="A132" s="57">
        <v>10.28</v>
      </c>
      <c r="B132" s="55" t="s">
        <v>161</v>
      </c>
      <c r="C132" s="30"/>
      <c r="D132" s="67"/>
      <c r="E132" s="67"/>
      <c r="F132" s="67"/>
      <c r="G132" s="67"/>
      <c r="H132" s="67"/>
      <c r="I132" s="67"/>
      <c r="J132" s="67"/>
      <c r="K132" s="67"/>
      <c r="L132" s="67"/>
      <c r="M132" s="67"/>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IA132" s="21">
        <v>10.28</v>
      </c>
      <c r="IB132" s="21" t="s">
        <v>161</v>
      </c>
      <c r="IE132" s="22"/>
      <c r="IF132" s="22"/>
      <c r="IG132" s="22"/>
      <c r="IH132" s="22"/>
      <c r="II132" s="22"/>
    </row>
    <row r="133" spans="1:243" s="21" customFormat="1" ht="28.5">
      <c r="A133" s="54">
        <v>10.29</v>
      </c>
      <c r="B133" s="55" t="s">
        <v>157</v>
      </c>
      <c r="C133" s="30"/>
      <c r="D133" s="30">
        <v>1</v>
      </c>
      <c r="E133" s="56" t="s">
        <v>47</v>
      </c>
      <c r="F133" s="65">
        <v>238.01</v>
      </c>
      <c r="G133" s="40"/>
      <c r="H133" s="34"/>
      <c r="I133" s="35" t="s">
        <v>33</v>
      </c>
      <c r="J133" s="36">
        <f>IF(I133="Less(-)",-1,1)</f>
        <v>1</v>
      </c>
      <c r="K133" s="34" t="s">
        <v>34</v>
      </c>
      <c r="L133" s="34" t="s">
        <v>4</v>
      </c>
      <c r="M133" s="37"/>
      <c r="N133" s="46"/>
      <c r="O133" s="46"/>
      <c r="P133" s="47"/>
      <c r="Q133" s="46"/>
      <c r="R133" s="46"/>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9">
        <f>total_amount_ba($B$2,$D$2,D133,F133,J133,K133,M133)</f>
        <v>238.01</v>
      </c>
      <c r="BB133" s="48">
        <f>BA133+SUM(N133:AZ133)</f>
        <v>238.01</v>
      </c>
      <c r="BC133" s="53" t="str">
        <f>SpellNumber(L133,BB133)</f>
        <v>INR  Two Hundred &amp; Thirty Eight  and Paise One Only</v>
      </c>
      <c r="IA133" s="21">
        <v>10.29</v>
      </c>
      <c r="IB133" s="21" t="s">
        <v>157</v>
      </c>
      <c r="ID133" s="21">
        <v>1</v>
      </c>
      <c r="IE133" s="22" t="s">
        <v>47</v>
      </c>
      <c r="IF133" s="22"/>
      <c r="IG133" s="22"/>
      <c r="IH133" s="22"/>
      <c r="II133" s="22"/>
    </row>
    <row r="134" spans="1:243" s="21" customFormat="1" ht="47.25">
      <c r="A134" s="54">
        <v>10.3</v>
      </c>
      <c r="B134" s="55" t="s">
        <v>162</v>
      </c>
      <c r="C134" s="30"/>
      <c r="D134" s="67"/>
      <c r="E134" s="67"/>
      <c r="F134" s="67"/>
      <c r="G134" s="67"/>
      <c r="H134" s="67"/>
      <c r="I134" s="67"/>
      <c r="J134" s="67"/>
      <c r="K134" s="67"/>
      <c r="L134" s="67"/>
      <c r="M134" s="67"/>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IA134" s="21">
        <v>10.3</v>
      </c>
      <c r="IB134" s="21" t="s">
        <v>162</v>
      </c>
      <c r="IE134" s="22"/>
      <c r="IF134" s="22"/>
      <c r="IG134" s="22"/>
      <c r="IH134" s="22"/>
      <c r="II134" s="22"/>
    </row>
    <row r="135" spans="1:243" s="21" customFormat="1" ht="42.75">
      <c r="A135" s="57">
        <v>10.31</v>
      </c>
      <c r="B135" s="55" t="s">
        <v>62</v>
      </c>
      <c r="C135" s="30"/>
      <c r="D135" s="30">
        <v>21</v>
      </c>
      <c r="E135" s="56" t="s">
        <v>47</v>
      </c>
      <c r="F135" s="65">
        <v>481.94</v>
      </c>
      <c r="G135" s="40"/>
      <c r="H135" s="34"/>
      <c r="I135" s="35" t="s">
        <v>33</v>
      </c>
      <c r="J135" s="36">
        <f>IF(I135="Less(-)",-1,1)</f>
        <v>1</v>
      </c>
      <c r="K135" s="34" t="s">
        <v>34</v>
      </c>
      <c r="L135" s="34" t="s">
        <v>4</v>
      </c>
      <c r="M135" s="37"/>
      <c r="N135" s="46"/>
      <c r="O135" s="46"/>
      <c r="P135" s="47"/>
      <c r="Q135" s="46"/>
      <c r="R135" s="46"/>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9">
        <f>total_amount_ba($B$2,$D$2,D135,F135,J135,K135,M135)</f>
        <v>10120.74</v>
      </c>
      <c r="BB135" s="48">
        <f>BA135+SUM(N135:AZ135)</f>
        <v>10120.74</v>
      </c>
      <c r="BC135" s="53" t="str">
        <f>SpellNumber(L135,BB135)</f>
        <v>INR  Ten Thousand One Hundred &amp; Twenty  and Paise Seventy Four Only</v>
      </c>
      <c r="IA135" s="21">
        <v>10.31</v>
      </c>
      <c r="IB135" s="21" t="s">
        <v>62</v>
      </c>
      <c r="ID135" s="21">
        <v>21</v>
      </c>
      <c r="IE135" s="22" t="s">
        <v>47</v>
      </c>
      <c r="IF135" s="22"/>
      <c r="IG135" s="22"/>
      <c r="IH135" s="22"/>
      <c r="II135" s="22"/>
    </row>
    <row r="136" spans="1:243" s="21" customFormat="1" ht="28.5">
      <c r="A136" s="54">
        <v>10.32</v>
      </c>
      <c r="B136" s="55" t="s">
        <v>161</v>
      </c>
      <c r="C136" s="30"/>
      <c r="D136" s="30">
        <v>2</v>
      </c>
      <c r="E136" s="56" t="s">
        <v>47</v>
      </c>
      <c r="F136" s="65">
        <v>408.94</v>
      </c>
      <c r="G136" s="40"/>
      <c r="H136" s="34"/>
      <c r="I136" s="35" t="s">
        <v>33</v>
      </c>
      <c r="J136" s="36">
        <f>IF(I136="Less(-)",-1,1)</f>
        <v>1</v>
      </c>
      <c r="K136" s="34" t="s">
        <v>34</v>
      </c>
      <c r="L136" s="34" t="s">
        <v>4</v>
      </c>
      <c r="M136" s="37"/>
      <c r="N136" s="46"/>
      <c r="O136" s="46"/>
      <c r="P136" s="47"/>
      <c r="Q136" s="46"/>
      <c r="R136" s="46"/>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9">
        <f>total_amount_ba($B$2,$D$2,D136,F136,J136,K136,M136)</f>
        <v>817.88</v>
      </c>
      <c r="BB136" s="48">
        <f>BA136+SUM(N136:AZ136)</f>
        <v>817.88</v>
      </c>
      <c r="BC136" s="53" t="str">
        <f>SpellNumber(L136,BB136)</f>
        <v>INR  Eight Hundred &amp; Seventeen  and Paise Eighty Eight Only</v>
      </c>
      <c r="IA136" s="21">
        <v>10.32</v>
      </c>
      <c r="IB136" s="21" t="s">
        <v>161</v>
      </c>
      <c r="ID136" s="21">
        <v>2</v>
      </c>
      <c r="IE136" s="22" t="s">
        <v>47</v>
      </c>
      <c r="IF136" s="22"/>
      <c r="IG136" s="22"/>
      <c r="IH136" s="22"/>
      <c r="II136" s="22"/>
    </row>
    <row r="137" spans="1:243" s="21" customFormat="1" ht="94.5">
      <c r="A137" s="54">
        <v>10.33</v>
      </c>
      <c r="B137" s="55" t="s">
        <v>163</v>
      </c>
      <c r="C137" s="30"/>
      <c r="D137" s="67"/>
      <c r="E137" s="67"/>
      <c r="F137" s="67"/>
      <c r="G137" s="67"/>
      <c r="H137" s="67"/>
      <c r="I137" s="67"/>
      <c r="J137" s="67"/>
      <c r="K137" s="67"/>
      <c r="L137" s="67"/>
      <c r="M137" s="67"/>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IA137" s="21">
        <v>10.33</v>
      </c>
      <c r="IB137" s="21" t="s">
        <v>163</v>
      </c>
      <c r="IE137" s="22"/>
      <c r="IF137" s="22"/>
      <c r="IG137" s="22"/>
      <c r="IH137" s="22"/>
      <c r="II137" s="22"/>
    </row>
    <row r="138" spans="1:243" s="21" customFormat="1" ht="15.75">
      <c r="A138" s="57">
        <v>10.34</v>
      </c>
      <c r="B138" s="55" t="s">
        <v>164</v>
      </c>
      <c r="C138" s="30"/>
      <c r="D138" s="67"/>
      <c r="E138" s="67"/>
      <c r="F138" s="67"/>
      <c r="G138" s="67"/>
      <c r="H138" s="67"/>
      <c r="I138" s="67"/>
      <c r="J138" s="67"/>
      <c r="K138" s="67"/>
      <c r="L138" s="67"/>
      <c r="M138" s="67"/>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IA138" s="21">
        <v>10.34</v>
      </c>
      <c r="IB138" s="21" t="s">
        <v>164</v>
      </c>
      <c r="IE138" s="22"/>
      <c r="IF138" s="22"/>
      <c r="IG138" s="22"/>
      <c r="IH138" s="22"/>
      <c r="II138" s="22"/>
    </row>
    <row r="139" spans="1:243" s="21" customFormat="1" ht="42.75">
      <c r="A139" s="54">
        <v>10.35</v>
      </c>
      <c r="B139" s="55" t="s">
        <v>165</v>
      </c>
      <c r="C139" s="30"/>
      <c r="D139" s="30">
        <v>2</v>
      </c>
      <c r="E139" s="56" t="s">
        <v>47</v>
      </c>
      <c r="F139" s="65">
        <v>1230.56</v>
      </c>
      <c r="G139" s="40"/>
      <c r="H139" s="34"/>
      <c r="I139" s="35" t="s">
        <v>33</v>
      </c>
      <c r="J139" s="36">
        <f>IF(I139="Less(-)",-1,1)</f>
        <v>1</v>
      </c>
      <c r="K139" s="34" t="s">
        <v>34</v>
      </c>
      <c r="L139" s="34" t="s">
        <v>4</v>
      </c>
      <c r="M139" s="37"/>
      <c r="N139" s="46"/>
      <c r="O139" s="46"/>
      <c r="P139" s="47"/>
      <c r="Q139" s="46"/>
      <c r="R139" s="46"/>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9">
        <f>total_amount_ba($B$2,$D$2,D139,F139,J139,K139,M139)</f>
        <v>2461.12</v>
      </c>
      <c r="BB139" s="48">
        <f>BA139+SUM(N139:AZ139)</f>
        <v>2461.12</v>
      </c>
      <c r="BC139" s="53" t="str">
        <f>SpellNumber(L139,BB139)</f>
        <v>INR  Two Thousand Four Hundred &amp; Sixty One  and Paise Twelve Only</v>
      </c>
      <c r="IA139" s="21">
        <v>10.35</v>
      </c>
      <c r="IB139" s="21" t="s">
        <v>165</v>
      </c>
      <c r="ID139" s="21">
        <v>2</v>
      </c>
      <c r="IE139" s="22" t="s">
        <v>47</v>
      </c>
      <c r="IF139" s="22"/>
      <c r="IG139" s="22"/>
      <c r="IH139" s="22"/>
      <c r="II139" s="22"/>
    </row>
    <row r="140" spans="1:243" s="21" customFormat="1" ht="15.75">
      <c r="A140" s="54">
        <v>10.36</v>
      </c>
      <c r="B140" s="55" t="s">
        <v>166</v>
      </c>
      <c r="C140" s="30"/>
      <c r="D140" s="67"/>
      <c r="E140" s="67"/>
      <c r="F140" s="67"/>
      <c r="G140" s="67"/>
      <c r="H140" s="67"/>
      <c r="I140" s="67"/>
      <c r="J140" s="67"/>
      <c r="K140" s="67"/>
      <c r="L140" s="67"/>
      <c r="M140" s="67"/>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IA140" s="21">
        <v>10.36</v>
      </c>
      <c r="IB140" s="21" t="s">
        <v>166</v>
      </c>
      <c r="IE140" s="22"/>
      <c r="IF140" s="22"/>
      <c r="IG140" s="22"/>
      <c r="IH140" s="22"/>
      <c r="II140" s="22"/>
    </row>
    <row r="141" spans="1:243" s="21" customFormat="1" ht="42.75">
      <c r="A141" s="57">
        <v>10.37</v>
      </c>
      <c r="B141" s="55" t="s">
        <v>167</v>
      </c>
      <c r="C141" s="30"/>
      <c r="D141" s="30">
        <v>2</v>
      </c>
      <c r="E141" s="56" t="s">
        <v>47</v>
      </c>
      <c r="F141" s="65">
        <v>1136.69</v>
      </c>
      <c r="G141" s="40"/>
      <c r="H141" s="34"/>
      <c r="I141" s="35" t="s">
        <v>33</v>
      </c>
      <c r="J141" s="36">
        <f>IF(I141="Less(-)",-1,1)</f>
        <v>1</v>
      </c>
      <c r="K141" s="34" t="s">
        <v>34</v>
      </c>
      <c r="L141" s="34" t="s">
        <v>4</v>
      </c>
      <c r="M141" s="37"/>
      <c r="N141" s="46"/>
      <c r="O141" s="46"/>
      <c r="P141" s="47"/>
      <c r="Q141" s="46"/>
      <c r="R141" s="46"/>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9">
        <f>total_amount_ba($B$2,$D$2,D141,F141,J141,K141,M141)</f>
        <v>2273.38</v>
      </c>
      <c r="BB141" s="48">
        <f>BA141+SUM(N141:AZ141)</f>
        <v>2273.38</v>
      </c>
      <c r="BC141" s="53" t="str">
        <f>SpellNumber(L141,BB141)</f>
        <v>INR  Two Thousand Two Hundred &amp; Seventy Three  and Paise Thirty Eight Only</v>
      </c>
      <c r="IA141" s="21">
        <v>10.37</v>
      </c>
      <c r="IB141" s="21" t="s">
        <v>167</v>
      </c>
      <c r="ID141" s="21">
        <v>2</v>
      </c>
      <c r="IE141" s="22" t="s">
        <v>47</v>
      </c>
      <c r="IF141" s="22"/>
      <c r="IG141" s="22"/>
      <c r="IH141" s="22"/>
      <c r="II141" s="22"/>
    </row>
    <row r="142" spans="1:243" s="21" customFormat="1" ht="15.75">
      <c r="A142" s="57">
        <v>11</v>
      </c>
      <c r="B142" s="55" t="s">
        <v>168</v>
      </c>
      <c r="C142" s="30"/>
      <c r="D142" s="67"/>
      <c r="E142" s="67"/>
      <c r="F142" s="67"/>
      <c r="G142" s="67"/>
      <c r="H142" s="67"/>
      <c r="I142" s="67"/>
      <c r="J142" s="67"/>
      <c r="K142" s="67"/>
      <c r="L142" s="67"/>
      <c r="M142" s="67"/>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IA142" s="21">
        <v>11</v>
      </c>
      <c r="IB142" s="21" t="s">
        <v>168</v>
      </c>
      <c r="IE142" s="22"/>
      <c r="IF142" s="22"/>
      <c r="IG142" s="22"/>
      <c r="IH142" s="22"/>
      <c r="II142" s="22"/>
    </row>
    <row r="143" spans="1:243" s="21" customFormat="1" ht="46.5" customHeight="1">
      <c r="A143" s="54">
        <v>11.01</v>
      </c>
      <c r="B143" s="55" t="s">
        <v>169</v>
      </c>
      <c r="C143" s="30"/>
      <c r="D143" s="67"/>
      <c r="E143" s="67"/>
      <c r="F143" s="67"/>
      <c r="G143" s="67"/>
      <c r="H143" s="67"/>
      <c r="I143" s="67"/>
      <c r="J143" s="67"/>
      <c r="K143" s="67"/>
      <c r="L143" s="67"/>
      <c r="M143" s="67"/>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IA143" s="21">
        <v>11.01</v>
      </c>
      <c r="IB143" s="21" t="s">
        <v>169</v>
      </c>
      <c r="IE143" s="22"/>
      <c r="IF143" s="22"/>
      <c r="IG143" s="22"/>
      <c r="IH143" s="22"/>
      <c r="II143" s="22"/>
    </row>
    <row r="144" spans="1:243" s="21" customFormat="1" ht="42.75">
      <c r="A144" s="54">
        <v>11.02</v>
      </c>
      <c r="B144" s="55" t="s">
        <v>170</v>
      </c>
      <c r="C144" s="30"/>
      <c r="D144" s="30">
        <v>5</v>
      </c>
      <c r="E144" s="56" t="s">
        <v>44</v>
      </c>
      <c r="F144" s="65">
        <v>266.68</v>
      </c>
      <c r="G144" s="40"/>
      <c r="H144" s="34"/>
      <c r="I144" s="35" t="s">
        <v>33</v>
      </c>
      <c r="J144" s="36">
        <f>IF(I144="Less(-)",-1,1)</f>
        <v>1</v>
      </c>
      <c r="K144" s="34" t="s">
        <v>34</v>
      </c>
      <c r="L144" s="34" t="s">
        <v>4</v>
      </c>
      <c r="M144" s="37"/>
      <c r="N144" s="46"/>
      <c r="O144" s="46"/>
      <c r="P144" s="47"/>
      <c r="Q144" s="46"/>
      <c r="R144" s="46"/>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9">
        <f>total_amount_ba($B$2,$D$2,D144,F144,J144,K144,M144)</f>
        <v>1333.4</v>
      </c>
      <c r="BB144" s="48">
        <f>BA144+SUM(N144:AZ144)</f>
        <v>1333.4</v>
      </c>
      <c r="BC144" s="53" t="str">
        <f>SpellNumber(L144,BB144)</f>
        <v>INR  One Thousand Three Hundred &amp; Thirty Three  and Paise Forty Only</v>
      </c>
      <c r="IA144" s="21">
        <v>11.02</v>
      </c>
      <c r="IB144" s="21" t="s">
        <v>170</v>
      </c>
      <c r="ID144" s="21">
        <v>5</v>
      </c>
      <c r="IE144" s="22" t="s">
        <v>44</v>
      </c>
      <c r="IF144" s="22"/>
      <c r="IG144" s="22"/>
      <c r="IH144" s="22"/>
      <c r="II144" s="22"/>
    </row>
    <row r="145" spans="1:243" s="21" customFormat="1" ht="42.75">
      <c r="A145" s="57">
        <v>11.03</v>
      </c>
      <c r="B145" s="55" t="s">
        <v>171</v>
      </c>
      <c r="C145" s="30"/>
      <c r="D145" s="30">
        <v>5</v>
      </c>
      <c r="E145" s="56" t="s">
        <v>44</v>
      </c>
      <c r="F145" s="65">
        <v>327.36</v>
      </c>
      <c r="G145" s="40"/>
      <c r="H145" s="34"/>
      <c r="I145" s="35" t="s">
        <v>33</v>
      </c>
      <c r="J145" s="36">
        <f>IF(I145="Less(-)",-1,1)</f>
        <v>1</v>
      </c>
      <c r="K145" s="34" t="s">
        <v>34</v>
      </c>
      <c r="L145" s="34" t="s">
        <v>4</v>
      </c>
      <c r="M145" s="37"/>
      <c r="N145" s="46"/>
      <c r="O145" s="46"/>
      <c r="P145" s="47"/>
      <c r="Q145" s="46"/>
      <c r="R145" s="46"/>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9">
        <f>total_amount_ba($B$2,$D$2,D145,F145,J145,K145,M145)</f>
        <v>1636.8</v>
      </c>
      <c r="BB145" s="48">
        <f>BA145+SUM(N145:AZ145)</f>
        <v>1636.8</v>
      </c>
      <c r="BC145" s="53" t="str">
        <f>SpellNumber(L145,BB145)</f>
        <v>INR  One Thousand Six Hundred &amp; Thirty Six  and Paise Eighty Only</v>
      </c>
      <c r="IA145" s="21">
        <v>11.03</v>
      </c>
      <c r="IB145" s="21" t="s">
        <v>171</v>
      </c>
      <c r="ID145" s="21">
        <v>5</v>
      </c>
      <c r="IE145" s="22" t="s">
        <v>44</v>
      </c>
      <c r="IF145" s="22"/>
      <c r="IG145" s="22"/>
      <c r="IH145" s="22"/>
      <c r="II145" s="22"/>
    </row>
    <row r="146" spans="1:243" s="21" customFormat="1" ht="28.5">
      <c r="A146" s="54">
        <v>11.04</v>
      </c>
      <c r="B146" s="55" t="s">
        <v>172</v>
      </c>
      <c r="C146" s="30"/>
      <c r="D146" s="30">
        <v>2</v>
      </c>
      <c r="E146" s="56" t="s">
        <v>44</v>
      </c>
      <c r="F146" s="65">
        <v>494.17</v>
      </c>
      <c r="G146" s="40"/>
      <c r="H146" s="34"/>
      <c r="I146" s="35" t="s">
        <v>33</v>
      </c>
      <c r="J146" s="36">
        <f>IF(I146="Less(-)",-1,1)</f>
        <v>1</v>
      </c>
      <c r="K146" s="34" t="s">
        <v>34</v>
      </c>
      <c r="L146" s="34" t="s">
        <v>4</v>
      </c>
      <c r="M146" s="37"/>
      <c r="N146" s="46"/>
      <c r="O146" s="46"/>
      <c r="P146" s="47"/>
      <c r="Q146" s="46"/>
      <c r="R146" s="46"/>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9">
        <f>total_amount_ba($B$2,$D$2,D146,F146,J146,K146,M146)</f>
        <v>988.34</v>
      </c>
      <c r="BB146" s="48">
        <f>BA146+SUM(N146:AZ146)</f>
        <v>988.34</v>
      </c>
      <c r="BC146" s="53" t="str">
        <f>SpellNumber(L146,BB146)</f>
        <v>INR  Nine Hundred &amp; Eighty Eight  and Paise Thirty Four Only</v>
      </c>
      <c r="IA146" s="21">
        <v>11.04</v>
      </c>
      <c r="IB146" s="21" t="s">
        <v>172</v>
      </c>
      <c r="ID146" s="21">
        <v>2</v>
      </c>
      <c r="IE146" s="22" t="s">
        <v>44</v>
      </c>
      <c r="IF146" s="22"/>
      <c r="IG146" s="22"/>
      <c r="IH146" s="22"/>
      <c r="II146" s="22"/>
    </row>
    <row r="147" spans="1:243" s="21" customFormat="1" ht="110.25">
      <c r="A147" s="54">
        <v>11.05</v>
      </c>
      <c r="B147" s="55" t="s">
        <v>173</v>
      </c>
      <c r="C147" s="30"/>
      <c r="D147" s="67"/>
      <c r="E147" s="67"/>
      <c r="F147" s="67"/>
      <c r="G147" s="67"/>
      <c r="H147" s="67"/>
      <c r="I147" s="67"/>
      <c r="J147" s="67"/>
      <c r="K147" s="67"/>
      <c r="L147" s="67"/>
      <c r="M147" s="67"/>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IA147" s="21">
        <v>11.05</v>
      </c>
      <c r="IB147" s="21" t="s">
        <v>173</v>
      </c>
      <c r="IE147" s="22"/>
      <c r="IF147" s="22"/>
      <c r="IG147" s="22"/>
      <c r="IH147" s="22"/>
      <c r="II147" s="22"/>
    </row>
    <row r="148" spans="1:243" s="21" customFormat="1" ht="42.75">
      <c r="A148" s="57">
        <v>11.06</v>
      </c>
      <c r="B148" s="55" t="s">
        <v>170</v>
      </c>
      <c r="C148" s="30"/>
      <c r="D148" s="30">
        <v>15</v>
      </c>
      <c r="E148" s="56" t="s">
        <v>44</v>
      </c>
      <c r="F148" s="65">
        <v>425.43</v>
      </c>
      <c r="G148" s="40"/>
      <c r="H148" s="34"/>
      <c r="I148" s="35" t="s">
        <v>33</v>
      </c>
      <c r="J148" s="36">
        <f>IF(I148="Less(-)",-1,1)</f>
        <v>1</v>
      </c>
      <c r="K148" s="34" t="s">
        <v>34</v>
      </c>
      <c r="L148" s="34" t="s">
        <v>4</v>
      </c>
      <c r="M148" s="37"/>
      <c r="N148" s="46"/>
      <c r="O148" s="46"/>
      <c r="P148" s="47"/>
      <c r="Q148" s="46"/>
      <c r="R148" s="46"/>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9">
        <f>total_amount_ba($B$2,$D$2,D148,F148,J148,K148,M148)</f>
        <v>6381.45</v>
      </c>
      <c r="BB148" s="48">
        <f>BA148+SUM(N148:AZ148)</f>
        <v>6381.45</v>
      </c>
      <c r="BC148" s="53" t="str">
        <f>SpellNumber(L148,BB148)</f>
        <v>INR  Six Thousand Three Hundred &amp; Eighty One  and Paise Forty Five Only</v>
      </c>
      <c r="IA148" s="21">
        <v>11.06</v>
      </c>
      <c r="IB148" s="21" t="s">
        <v>170</v>
      </c>
      <c r="ID148" s="21">
        <v>15</v>
      </c>
      <c r="IE148" s="22" t="s">
        <v>44</v>
      </c>
      <c r="IF148" s="22"/>
      <c r="IG148" s="22"/>
      <c r="IH148" s="22"/>
      <c r="II148" s="22"/>
    </row>
    <row r="149" spans="1:243" s="21" customFormat="1" ht="31.5">
      <c r="A149" s="54">
        <v>11.07</v>
      </c>
      <c r="B149" s="55" t="s">
        <v>174</v>
      </c>
      <c r="C149" s="30"/>
      <c r="D149" s="67"/>
      <c r="E149" s="67"/>
      <c r="F149" s="67"/>
      <c r="G149" s="67"/>
      <c r="H149" s="67"/>
      <c r="I149" s="67"/>
      <c r="J149" s="67"/>
      <c r="K149" s="67"/>
      <c r="L149" s="67"/>
      <c r="M149" s="67"/>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IA149" s="21">
        <v>11.07</v>
      </c>
      <c r="IB149" s="21" t="s">
        <v>174</v>
      </c>
      <c r="IE149" s="22"/>
      <c r="IF149" s="22"/>
      <c r="IG149" s="22"/>
      <c r="IH149" s="22"/>
      <c r="II149" s="22"/>
    </row>
    <row r="150" spans="1:243" s="21" customFormat="1" ht="15.75">
      <c r="A150" s="54">
        <v>11.08</v>
      </c>
      <c r="B150" s="55" t="s">
        <v>175</v>
      </c>
      <c r="C150" s="30"/>
      <c r="D150" s="67"/>
      <c r="E150" s="67"/>
      <c r="F150" s="67"/>
      <c r="G150" s="67"/>
      <c r="H150" s="67"/>
      <c r="I150" s="67"/>
      <c r="J150" s="67"/>
      <c r="K150" s="67"/>
      <c r="L150" s="67"/>
      <c r="M150" s="67"/>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IA150" s="21">
        <v>11.08</v>
      </c>
      <c r="IB150" s="21" t="s">
        <v>175</v>
      </c>
      <c r="IE150" s="22"/>
      <c r="IF150" s="22"/>
      <c r="IG150" s="22"/>
      <c r="IH150" s="22"/>
      <c r="II150" s="22"/>
    </row>
    <row r="151" spans="1:243" s="21" customFormat="1" ht="28.5">
      <c r="A151" s="57">
        <v>11.09</v>
      </c>
      <c r="B151" s="55" t="s">
        <v>176</v>
      </c>
      <c r="C151" s="30"/>
      <c r="D151" s="30">
        <v>3</v>
      </c>
      <c r="E151" s="56" t="s">
        <v>47</v>
      </c>
      <c r="F151" s="65">
        <v>74.7</v>
      </c>
      <c r="G151" s="40"/>
      <c r="H151" s="34"/>
      <c r="I151" s="35" t="s">
        <v>33</v>
      </c>
      <c r="J151" s="36">
        <f>IF(I151="Less(-)",-1,1)</f>
        <v>1</v>
      </c>
      <c r="K151" s="34" t="s">
        <v>34</v>
      </c>
      <c r="L151" s="34" t="s">
        <v>4</v>
      </c>
      <c r="M151" s="37"/>
      <c r="N151" s="46"/>
      <c r="O151" s="46"/>
      <c r="P151" s="47"/>
      <c r="Q151" s="46"/>
      <c r="R151" s="46"/>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9">
        <f>total_amount_ba($B$2,$D$2,D151,F151,J151,K151,M151)</f>
        <v>224.1</v>
      </c>
      <c r="BB151" s="48">
        <f>BA151+SUM(N151:AZ151)</f>
        <v>224.1</v>
      </c>
      <c r="BC151" s="53" t="str">
        <f>SpellNumber(L151,BB151)</f>
        <v>INR  Two Hundred &amp; Twenty Four  and Paise Ten Only</v>
      </c>
      <c r="IA151" s="21">
        <v>11.09</v>
      </c>
      <c r="IB151" s="21" t="s">
        <v>176</v>
      </c>
      <c r="ID151" s="21">
        <v>3</v>
      </c>
      <c r="IE151" s="22" t="s">
        <v>47</v>
      </c>
      <c r="IF151" s="22"/>
      <c r="IG151" s="22"/>
      <c r="IH151" s="22"/>
      <c r="II151" s="22"/>
    </row>
    <row r="152" spans="1:243" s="21" customFormat="1" ht="63">
      <c r="A152" s="54">
        <v>11.1</v>
      </c>
      <c r="B152" s="55" t="s">
        <v>177</v>
      </c>
      <c r="C152" s="30"/>
      <c r="D152" s="67"/>
      <c r="E152" s="67"/>
      <c r="F152" s="67"/>
      <c r="G152" s="67"/>
      <c r="H152" s="67"/>
      <c r="I152" s="67"/>
      <c r="J152" s="67"/>
      <c r="K152" s="67"/>
      <c r="L152" s="67"/>
      <c r="M152" s="67"/>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IA152" s="21">
        <v>11.1</v>
      </c>
      <c r="IB152" s="21" t="s">
        <v>177</v>
      </c>
      <c r="IE152" s="22"/>
      <c r="IF152" s="22"/>
      <c r="IG152" s="22"/>
      <c r="IH152" s="22"/>
      <c r="II152" s="22"/>
    </row>
    <row r="153" spans="1:243" s="21" customFormat="1" ht="28.5">
      <c r="A153" s="54">
        <v>11.11</v>
      </c>
      <c r="B153" s="55" t="s">
        <v>176</v>
      </c>
      <c r="C153" s="30"/>
      <c r="D153" s="30">
        <v>2</v>
      </c>
      <c r="E153" s="56" t="s">
        <v>47</v>
      </c>
      <c r="F153" s="65">
        <v>229.99</v>
      </c>
      <c r="G153" s="40"/>
      <c r="H153" s="34"/>
      <c r="I153" s="35" t="s">
        <v>33</v>
      </c>
      <c r="J153" s="36">
        <f aca="true" t="shared" si="8" ref="J153:J192">IF(I153="Less(-)",-1,1)</f>
        <v>1</v>
      </c>
      <c r="K153" s="34" t="s">
        <v>34</v>
      </c>
      <c r="L153" s="34" t="s">
        <v>4</v>
      </c>
      <c r="M153" s="37"/>
      <c r="N153" s="46"/>
      <c r="O153" s="46"/>
      <c r="P153" s="47"/>
      <c r="Q153" s="46"/>
      <c r="R153" s="46"/>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9">
        <f aca="true" t="shared" si="9" ref="BA153:BA192">total_amount_ba($B$2,$D$2,D153,F153,J153,K153,M153)</f>
        <v>459.98</v>
      </c>
      <c r="BB153" s="48">
        <f aca="true" t="shared" si="10" ref="BB153:BB192">BA153+SUM(N153:AZ153)</f>
        <v>459.98</v>
      </c>
      <c r="BC153" s="53" t="str">
        <f aca="true" t="shared" si="11" ref="BC153:BC192">SpellNumber(L153,BB153)</f>
        <v>INR  Four Hundred &amp; Fifty Nine  and Paise Ninety Eight Only</v>
      </c>
      <c r="IA153" s="21">
        <v>11.11</v>
      </c>
      <c r="IB153" s="21" t="s">
        <v>176</v>
      </c>
      <c r="ID153" s="21">
        <v>2</v>
      </c>
      <c r="IE153" s="22" t="s">
        <v>47</v>
      </c>
      <c r="IF153" s="22"/>
      <c r="IG153" s="22"/>
      <c r="IH153" s="22"/>
      <c r="II153" s="22"/>
    </row>
    <row r="154" spans="1:243" s="21" customFormat="1" ht="28.5">
      <c r="A154" s="57">
        <v>11.12</v>
      </c>
      <c r="B154" s="55" t="s">
        <v>178</v>
      </c>
      <c r="C154" s="30"/>
      <c r="D154" s="30">
        <v>2</v>
      </c>
      <c r="E154" s="56" t="s">
        <v>47</v>
      </c>
      <c r="F154" s="65">
        <v>253.44</v>
      </c>
      <c r="G154" s="40"/>
      <c r="H154" s="34"/>
      <c r="I154" s="35" t="s">
        <v>33</v>
      </c>
      <c r="J154" s="36">
        <f t="shared" si="8"/>
        <v>1</v>
      </c>
      <c r="K154" s="34" t="s">
        <v>34</v>
      </c>
      <c r="L154" s="34" t="s">
        <v>4</v>
      </c>
      <c r="M154" s="37"/>
      <c r="N154" s="46"/>
      <c r="O154" s="46"/>
      <c r="P154" s="47"/>
      <c r="Q154" s="46"/>
      <c r="R154" s="46"/>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9">
        <f t="shared" si="9"/>
        <v>506.88</v>
      </c>
      <c r="BB154" s="48">
        <f t="shared" si="10"/>
        <v>506.88</v>
      </c>
      <c r="BC154" s="53" t="str">
        <f t="shared" si="11"/>
        <v>INR  Five Hundred &amp; Six  and Paise Eighty Eight Only</v>
      </c>
      <c r="IA154" s="21">
        <v>11.12</v>
      </c>
      <c r="IB154" s="21" t="s">
        <v>178</v>
      </c>
      <c r="ID154" s="21">
        <v>2</v>
      </c>
      <c r="IE154" s="22" t="s">
        <v>47</v>
      </c>
      <c r="IF154" s="22"/>
      <c r="IG154" s="22"/>
      <c r="IH154" s="22"/>
      <c r="II154" s="22"/>
    </row>
    <row r="155" spans="1:243" s="21" customFormat="1" ht="47.25">
      <c r="A155" s="54">
        <v>11.13</v>
      </c>
      <c r="B155" s="55" t="s">
        <v>179</v>
      </c>
      <c r="C155" s="30"/>
      <c r="D155" s="67"/>
      <c r="E155" s="67"/>
      <c r="F155" s="67"/>
      <c r="G155" s="67"/>
      <c r="H155" s="67"/>
      <c r="I155" s="67"/>
      <c r="J155" s="67"/>
      <c r="K155" s="67"/>
      <c r="L155" s="67"/>
      <c r="M155" s="67"/>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IA155" s="21">
        <v>11.13</v>
      </c>
      <c r="IB155" s="21" t="s">
        <v>179</v>
      </c>
      <c r="IE155" s="22"/>
      <c r="IF155" s="22"/>
      <c r="IG155" s="22"/>
      <c r="IH155" s="22"/>
      <c r="II155" s="22"/>
    </row>
    <row r="156" spans="1:243" s="21" customFormat="1" ht="28.5">
      <c r="A156" s="54">
        <v>11.14</v>
      </c>
      <c r="B156" s="55" t="s">
        <v>176</v>
      </c>
      <c r="C156" s="30"/>
      <c r="D156" s="30">
        <v>2</v>
      </c>
      <c r="E156" s="56" t="s">
        <v>47</v>
      </c>
      <c r="F156" s="65">
        <v>380.71</v>
      </c>
      <c r="G156" s="40"/>
      <c r="H156" s="34"/>
      <c r="I156" s="35" t="s">
        <v>33</v>
      </c>
      <c r="J156" s="36">
        <f t="shared" si="8"/>
        <v>1</v>
      </c>
      <c r="K156" s="34" t="s">
        <v>34</v>
      </c>
      <c r="L156" s="34" t="s">
        <v>4</v>
      </c>
      <c r="M156" s="37"/>
      <c r="N156" s="46"/>
      <c r="O156" s="46"/>
      <c r="P156" s="47"/>
      <c r="Q156" s="46"/>
      <c r="R156" s="46"/>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9">
        <f t="shared" si="9"/>
        <v>761.42</v>
      </c>
      <c r="BB156" s="48">
        <f t="shared" si="10"/>
        <v>761.42</v>
      </c>
      <c r="BC156" s="53" t="str">
        <f t="shared" si="11"/>
        <v>INR  Seven Hundred &amp; Sixty One  and Paise Forty Two Only</v>
      </c>
      <c r="IA156" s="21">
        <v>11.14</v>
      </c>
      <c r="IB156" s="21" t="s">
        <v>176</v>
      </c>
      <c r="ID156" s="21">
        <v>2</v>
      </c>
      <c r="IE156" s="22" t="s">
        <v>47</v>
      </c>
      <c r="IF156" s="22"/>
      <c r="IG156" s="22"/>
      <c r="IH156" s="22"/>
      <c r="II156" s="22"/>
    </row>
    <row r="157" spans="1:243" s="21" customFormat="1" ht="63">
      <c r="A157" s="57">
        <v>11.15</v>
      </c>
      <c r="B157" s="55" t="s">
        <v>180</v>
      </c>
      <c r="C157" s="30"/>
      <c r="D157" s="67"/>
      <c r="E157" s="67"/>
      <c r="F157" s="67"/>
      <c r="G157" s="67"/>
      <c r="H157" s="67"/>
      <c r="I157" s="67"/>
      <c r="J157" s="67"/>
      <c r="K157" s="67"/>
      <c r="L157" s="67"/>
      <c r="M157" s="67"/>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IA157" s="21">
        <v>11.15</v>
      </c>
      <c r="IB157" s="21" t="s">
        <v>180</v>
      </c>
      <c r="IE157" s="22"/>
      <c r="IF157" s="22"/>
      <c r="IG157" s="22"/>
      <c r="IH157" s="22"/>
      <c r="II157" s="22"/>
    </row>
    <row r="158" spans="1:243" s="21" customFormat="1" ht="42.75">
      <c r="A158" s="54">
        <v>11.16</v>
      </c>
      <c r="B158" s="55" t="s">
        <v>176</v>
      </c>
      <c r="C158" s="30"/>
      <c r="D158" s="30">
        <v>4</v>
      </c>
      <c r="E158" s="56" t="s">
        <v>47</v>
      </c>
      <c r="F158" s="65">
        <v>621.13</v>
      </c>
      <c r="G158" s="40"/>
      <c r="H158" s="34"/>
      <c r="I158" s="35" t="s">
        <v>33</v>
      </c>
      <c r="J158" s="36">
        <f t="shared" si="8"/>
        <v>1</v>
      </c>
      <c r="K158" s="34" t="s">
        <v>34</v>
      </c>
      <c r="L158" s="34" t="s">
        <v>4</v>
      </c>
      <c r="M158" s="37"/>
      <c r="N158" s="46"/>
      <c r="O158" s="46"/>
      <c r="P158" s="47"/>
      <c r="Q158" s="46"/>
      <c r="R158" s="46"/>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9">
        <f t="shared" si="9"/>
        <v>2484.52</v>
      </c>
      <c r="BB158" s="48">
        <f t="shared" si="10"/>
        <v>2484.52</v>
      </c>
      <c r="BC158" s="53" t="str">
        <f t="shared" si="11"/>
        <v>INR  Two Thousand Four Hundred &amp; Eighty Four  and Paise Fifty Two Only</v>
      </c>
      <c r="IA158" s="21">
        <v>11.16</v>
      </c>
      <c r="IB158" s="21" t="s">
        <v>176</v>
      </c>
      <c r="ID158" s="21">
        <v>4</v>
      </c>
      <c r="IE158" s="22" t="s">
        <v>47</v>
      </c>
      <c r="IF158" s="22"/>
      <c r="IG158" s="22"/>
      <c r="IH158" s="22"/>
      <c r="II158" s="22"/>
    </row>
    <row r="159" spans="1:243" s="21" customFormat="1" ht="63">
      <c r="A159" s="54">
        <v>11.17</v>
      </c>
      <c r="B159" s="55" t="s">
        <v>181</v>
      </c>
      <c r="C159" s="30"/>
      <c r="D159" s="67"/>
      <c r="E159" s="67"/>
      <c r="F159" s="67"/>
      <c r="G159" s="67"/>
      <c r="H159" s="67"/>
      <c r="I159" s="67"/>
      <c r="J159" s="67"/>
      <c r="K159" s="67"/>
      <c r="L159" s="67"/>
      <c r="M159" s="67"/>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IA159" s="21">
        <v>11.17</v>
      </c>
      <c r="IB159" s="21" t="s">
        <v>181</v>
      </c>
      <c r="IE159" s="22"/>
      <c r="IF159" s="22"/>
      <c r="IG159" s="22"/>
      <c r="IH159" s="22"/>
      <c r="II159" s="22"/>
    </row>
    <row r="160" spans="1:243" s="21" customFormat="1" ht="28.5">
      <c r="A160" s="57">
        <v>11.18</v>
      </c>
      <c r="B160" s="55" t="s">
        <v>176</v>
      </c>
      <c r="C160" s="30"/>
      <c r="D160" s="30">
        <v>1</v>
      </c>
      <c r="E160" s="56" t="s">
        <v>47</v>
      </c>
      <c r="F160" s="65">
        <v>521.48</v>
      </c>
      <c r="G160" s="40"/>
      <c r="H160" s="34"/>
      <c r="I160" s="35" t="s">
        <v>33</v>
      </c>
      <c r="J160" s="36">
        <f t="shared" si="8"/>
        <v>1</v>
      </c>
      <c r="K160" s="34" t="s">
        <v>34</v>
      </c>
      <c r="L160" s="34" t="s">
        <v>4</v>
      </c>
      <c r="M160" s="37"/>
      <c r="N160" s="46"/>
      <c r="O160" s="46"/>
      <c r="P160" s="47"/>
      <c r="Q160" s="46"/>
      <c r="R160" s="46"/>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9">
        <f t="shared" si="9"/>
        <v>521.48</v>
      </c>
      <c r="BB160" s="48">
        <f t="shared" si="10"/>
        <v>521.48</v>
      </c>
      <c r="BC160" s="53" t="str">
        <f t="shared" si="11"/>
        <v>INR  Five Hundred &amp; Twenty One  and Paise Forty Eight Only</v>
      </c>
      <c r="IA160" s="21">
        <v>11.18</v>
      </c>
      <c r="IB160" s="21" t="s">
        <v>176</v>
      </c>
      <c r="ID160" s="21">
        <v>1</v>
      </c>
      <c r="IE160" s="22" t="s">
        <v>47</v>
      </c>
      <c r="IF160" s="22"/>
      <c r="IG160" s="22"/>
      <c r="IH160" s="22"/>
      <c r="II160" s="22"/>
    </row>
    <row r="161" spans="1:243" s="21" customFormat="1" ht="63">
      <c r="A161" s="54">
        <v>11.19</v>
      </c>
      <c r="B161" s="55" t="s">
        <v>182</v>
      </c>
      <c r="C161" s="30"/>
      <c r="D161" s="67"/>
      <c r="E161" s="67"/>
      <c r="F161" s="67"/>
      <c r="G161" s="67"/>
      <c r="H161" s="67"/>
      <c r="I161" s="67"/>
      <c r="J161" s="67"/>
      <c r="K161" s="67"/>
      <c r="L161" s="67"/>
      <c r="M161" s="67"/>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IA161" s="21">
        <v>11.19</v>
      </c>
      <c r="IB161" s="21" t="s">
        <v>182</v>
      </c>
      <c r="IE161" s="22"/>
      <c r="IF161" s="22"/>
      <c r="IG161" s="22"/>
      <c r="IH161" s="22"/>
      <c r="II161" s="22"/>
    </row>
    <row r="162" spans="1:243" s="21" customFormat="1" ht="42.75">
      <c r="A162" s="54">
        <v>11.2</v>
      </c>
      <c r="B162" s="55" t="s">
        <v>183</v>
      </c>
      <c r="C162" s="30"/>
      <c r="D162" s="30">
        <v>4</v>
      </c>
      <c r="E162" s="56" t="s">
        <v>47</v>
      </c>
      <c r="F162" s="65">
        <v>438.71</v>
      </c>
      <c r="G162" s="40"/>
      <c r="H162" s="34"/>
      <c r="I162" s="35" t="s">
        <v>33</v>
      </c>
      <c r="J162" s="36">
        <f t="shared" si="8"/>
        <v>1</v>
      </c>
      <c r="K162" s="34" t="s">
        <v>34</v>
      </c>
      <c r="L162" s="34" t="s">
        <v>4</v>
      </c>
      <c r="M162" s="37"/>
      <c r="N162" s="46"/>
      <c r="O162" s="46"/>
      <c r="P162" s="47"/>
      <c r="Q162" s="46"/>
      <c r="R162" s="46"/>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9">
        <f t="shared" si="9"/>
        <v>1754.84</v>
      </c>
      <c r="BB162" s="48">
        <f t="shared" si="10"/>
        <v>1754.84</v>
      </c>
      <c r="BC162" s="53" t="str">
        <f t="shared" si="11"/>
        <v>INR  One Thousand Seven Hundred &amp; Fifty Four  and Paise Eighty Four Only</v>
      </c>
      <c r="IA162" s="21">
        <v>11.2</v>
      </c>
      <c r="IB162" s="21" t="s">
        <v>183</v>
      </c>
      <c r="ID162" s="21">
        <v>4</v>
      </c>
      <c r="IE162" s="22" t="s">
        <v>47</v>
      </c>
      <c r="IF162" s="22"/>
      <c r="IG162" s="22"/>
      <c r="IH162" s="22"/>
      <c r="II162" s="22"/>
    </row>
    <row r="163" spans="1:243" s="21" customFormat="1" ht="63">
      <c r="A163" s="57">
        <v>11.21</v>
      </c>
      <c r="B163" s="55" t="s">
        <v>184</v>
      </c>
      <c r="C163" s="30"/>
      <c r="D163" s="30">
        <v>11</v>
      </c>
      <c r="E163" s="56" t="s">
        <v>47</v>
      </c>
      <c r="F163" s="65">
        <v>54.1</v>
      </c>
      <c r="G163" s="40"/>
      <c r="H163" s="34"/>
      <c r="I163" s="35" t="s">
        <v>33</v>
      </c>
      <c r="J163" s="36">
        <f t="shared" si="8"/>
        <v>1</v>
      </c>
      <c r="K163" s="34" t="s">
        <v>34</v>
      </c>
      <c r="L163" s="34" t="s">
        <v>4</v>
      </c>
      <c r="M163" s="37"/>
      <c r="N163" s="46"/>
      <c r="O163" s="46"/>
      <c r="P163" s="47"/>
      <c r="Q163" s="46"/>
      <c r="R163" s="46"/>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9">
        <f t="shared" si="9"/>
        <v>595.1</v>
      </c>
      <c r="BB163" s="48">
        <f t="shared" si="10"/>
        <v>595.1</v>
      </c>
      <c r="BC163" s="53" t="str">
        <f t="shared" si="11"/>
        <v>INR  Five Hundred &amp; Ninety Five  and Paise Ten Only</v>
      </c>
      <c r="IA163" s="21">
        <v>11.21</v>
      </c>
      <c r="IB163" s="21" t="s">
        <v>184</v>
      </c>
      <c r="ID163" s="21">
        <v>11</v>
      </c>
      <c r="IE163" s="22" t="s">
        <v>47</v>
      </c>
      <c r="IF163" s="22"/>
      <c r="IG163" s="22"/>
      <c r="IH163" s="22"/>
      <c r="II163" s="22"/>
    </row>
    <row r="164" spans="1:243" s="21" customFormat="1" ht="31.5">
      <c r="A164" s="54">
        <v>11.22</v>
      </c>
      <c r="B164" s="55" t="s">
        <v>185</v>
      </c>
      <c r="C164" s="30"/>
      <c r="D164" s="67"/>
      <c r="E164" s="67"/>
      <c r="F164" s="67"/>
      <c r="G164" s="67"/>
      <c r="H164" s="67"/>
      <c r="I164" s="67"/>
      <c r="J164" s="67"/>
      <c r="K164" s="67"/>
      <c r="L164" s="67"/>
      <c r="M164" s="67"/>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IA164" s="21">
        <v>11.22</v>
      </c>
      <c r="IB164" s="21" t="s">
        <v>185</v>
      </c>
      <c r="IE164" s="22"/>
      <c r="IF164" s="22"/>
      <c r="IG164" s="22"/>
      <c r="IH164" s="22"/>
      <c r="II164" s="22"/>
    </row>
    <row r="165" spans="1:243" s="21" customFormat="1" ht="42.75">
      <c r="A165" s="54">
        <v>11.23</v>
      </c>
      <c r="B165" s="55" t="s">
        <v>186</v>
      </c>
      <c r="C165" s="30"/>
      <c r="D165" s="30">
        <v>4</v>
      </c>
      <c r="E165" s="56" t="s">
        <v>47</v>
      </c>
      <c r="F165" s="65">
        <v>317.76</v>
      </c>
      <c r="G165" s="40"/>
      <c r="H165" s="34"/>
      <c r="I165" s="35" t="s">
        <v>33</v>
      </c>
      <c r="J165" s="36">
        <f t="shared" si="8"/>
        <v>1</v>
      </c>
      <c r="K165" s="34" t="s">
        <v>34</v>
      </c>
      <c r="L165" s="34" t="s">
        <v>4</v>
      </c>
      <c r="M165" s="37"/>
      <c r="N165" s="46"/>
      <c r="O165" s="46"/>
      <c r="P165" s="47"/>
      <c r="Q165" s="46"/>
      <c r="R165" s="46"/>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9">
        <f t="shared" si="9"/>
        <v>1271.04</v>
      </c>
      <c r="BB165" s="48">
        <f t="shared" si="10"/>
        <v>1271.04</v>
      </c>
      <c r="BC165" s="53" t="str">
        <f t="shared" si="11"/>
        <v>INR  One Thousand Two Hundred &amp; Seventy One  and Paise Four Only</v>
      </c>
      <c r="IA165" s="21">
        <v>11.23</v>
      </c>
      <c r="IB165" s="21" t="s">
        <v>186</v>
      </c>
      <c r="ID165" s="21">
        <v>4</v>
      </c>
      <c r="IE165" s="22" t="s">
        <v>47</v>
      </c>
      <c r="IF165" s="22"/>
      <c r="IG165" s="22"/>
      <c r="IH165" s="22"/>
      <c r="II165" s="22"/>
    </row>
    <row r="166" spans="1:243" s="21" customFormat="1" ht="63">
      <c r="A166" s="57">
        <v>11.24</v>
      </c>
      <c r="B166" s="55" t="s">
        <v>187</v>
      </c>
      <c r="C166" s="30"/>
      <c r="D166" s="30">
        <v>10</v>
      </c>
      <c r="E166" s="56" t="s">
        <v>44</v>
      </c>
      <c r="F166" s="65">
        <v>150.64</v>
      </c>
      <c r="G166" s="40"/>
      <c r="H166" s="34"/>
      <c r="I166" s="35" t="s">
        <v>33</v>
      </c>
      <c r="J166" s="36">
        <f t="shared" si="8"/>
        <v>1</v>
      </c>
      <c r="K166" s="34" t="s">
        <v>34</v>
      </c>
      <c r="L166" s="34" t="s">
        <v>4</v>
      </c>
      <c r="M166" s="37"/>
      <c r="N166" s="46"/>
      <c r="O166" s="46"/>
      <c r="P166" s="47"/>
      <c r="Q166" s="46"/>
      <c r="R166" s="46"/>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9">
        <f t="shared" si="9"/>
        <v>1506.4</v>
      </c>
      <c r="BB166" s="48">
        <f t="shared" si="10"/>
        <v>1506.4</v>
      </c>
      <c r="BC166" s="53" t="str">
        <f t="shared" si="11"/>
        <v>INR  One Thousand Five Hundred &amp; Six  and Paise Forty Only</v>
      </c>
      <c r="IA166" s="21">
        <v>11.24</v>
      </c>
      <c r="IB166" s="21" t="s">
        <v>187</v>
      </c>
      <c r="ID166" s="21">
        <v>10</v>
      </c>
      <c r="IE166" s="22" t="s">
        <v>44</v>
      </c>
      <c r="IF166" s="22"/>
      <c r="IG166" s="22"/>
      <c r="IH166" s="22"/>
      <c r="II166" s="22"/>
    </row>
    <row r="167" spans="1:243" s="21" customFormat="1" ht="15.75">
      <c r="A167" s="54">
        <v>11.25</v>
      </c>
      <c r="B167" s="55" t="s">
        <v>188</v>
      </c>
      <c r="C167" s="30"/>
      <c r="D167" s="67"/>
      <c r="E167" s="67"/>
      <c r="F167" s="67"/>
      <c r="G167" s="67"/>
      <c r="H167" s="67"/>
      <c r="I167" s="67"/>
      <c r="J167" s="67"/>
      <c r="K167" s="67"/>
      <c r="L167" s="67"/>
      <c r="M167" s="67"/>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IA167" s="21">
        <v>11.25</v>
      </c>
      <c r="IB167" s="21" t="s">
        <v>188</v>
      </c>
      <c r="IE167" s="22"/>
      <c r="IF167" s="22"/>
      <c r="IG167" s="22"/>
      <c r="IH167" s="22"/>
      <c r="II167" s="22"/>
    </row>
    <row r="168" spans="1:243" s="21" customFormat="1" ht="362.25">
      <c r="A168" s="54">
        <v>11.26</v>
      </c>
      <c r="B168" s="55" t="s">
        <v>189</v>
      </c>
      <c r="C168" s="30"/>
      <c r="D168" s="67"/>
      <c r="E168" s="67"/>
      <c r="F168" s="67"/>
      <c r="G168" s="67"/>
      <c r="H168" s="67"/>
      <c r="I168" s="67"/>
      <c r="J168" s="67"/>
      <c r="K168" s="67"/>
      <c r="L168" s="67"/>
      <c r="M168" s="67"/>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IA168" s="21">
        <v>11.26</v>
      </c>
      <c r="IB168" s="21" t="s">
        <v>189</v>
      </c>
      <c r="IE168" s="22"/>
      <c r="IF168" s="22"/>
      <c r="IG168" s="22"/>
      <c r="IH168" s="22"/>
      <c r="II168" s="22"/>
    </row>
    <row r="169" spans="1:243" s="21" customFormat="1" ht="15.75">
      <c r="A169" s="57">
        <v>11.27</v>
      </c>
      <c r="B169" s="55" t="s">
        <v>190</v>
      </c>
      <c r="C169" s="30"/>
      <c r="D169" s="67"/>
      <c r="E169" s="67"/>
      <c r="F169" s="67"/>
      <c r="G169" s="67"/>
      <c r="H169" s="67"/>
      <c r="I169" s="67"/>
      <c r="J169" s="67"/>
      <c r="K169" s="67"/>
      <c r="L169" s="67"/>
      <c r="M169" s="67"/>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IA169" s="21">
        <v>11.27</v>
      </c>
      <c r="IB169" s="21" t="s">
        <v>190</v>
      </c>
      <c r="IE169" s="22"/>
      <c r="IF169" s="22"/>
      <c r="IG169" s="22"/>
      <c r="IH169" s="22"/>
      <c r="II169" s="22"/>
    </row>
    <row r="170" spans="1:243" s="21" customFormat="1" ht="78.75">
      <c r="A170" s="54">
        <v>11.28</v>
      </c>
      <c r="B170" s="55" t="s">
        <v>191</v>
      </c>
      <c r="C170" s="30"/>
      <c r="D170" s="30">
        <v>20</v>
      </c>
      <c r="E170" s="56" t="s">
        <v>56</v>
      </c>
      <c r="F170" s="65">
        <v>380.49</v>
      </c>
      <c r="G170" s="40"/>
      <c r="H170" s="34"/>
      <c r="I170" s="35" t="s">
        <v>33</v>
      </c>
      <c r="J170" s="36">
        <f t="shared" si="8"/>
        <v>1</v>
      </c>
      <c r="K170" s="34" t="s">
        <v>34</v>
      </c>
      <c r="L170" s="34" t="s">
        <v>4</v>
      </c>
      <c r="M170" s="37"/>
      <c r="N170" s="46"/>
      <c r="O170" s="46"/>
      <c r="P170" s="47"/>
      <c r="Q170" s="46"/>
      <c r="R170" s="46"/>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9">
        <f t="shared" si="9"/>
        <v>7609.8</v>
      </c>
      <c r="BB170" s="48">
        <f t="shared" si="10"/>
        <v>7609.8</v>
      </c>
      <c r="BC170" s="53" t="str">
        <f t="shared" si="11"/>
        <v>INR  Seven Thousand Six Hundred &amp; Nine  and Paise Eighty Only</v>
      </c>
      <c r="IA170" s="21">
        <v>11.28</v>
      </c>
      <c r="IB170" s="21" t="s">
        <v>191</v>
      </c>
      <c r="ID170" s="21">
        <v>20</v>
      </c>
      <c r="IE170" s="22" t="s">
        <v>56</v>
      </c>
      <c r="IF170" s="22"/>
      <c r="IG170" s="22"/>
      <c r="IH170" s="22"/>
      <c r="II170" s="22"/>
    </row>
    <row r="171" spans="1:243" s="21" customFormat="1" ht="126">
      <c r="A171" s="54">
        <v>11.29</v>
      </c>
      <c r="B171" s="55" t="s">
        <v>192</v>
      </c>
      <c r="C171" s="30"/>
      <c r="D171" s="67"/>
      <c r="E171" s="67"/>
      <c r="F171" s="67"/>
      <c r="G171" s="67"/>
      <c r="H171" s="67"/>
      <c r="I171" s="67"/>
      <c r="J171" s="67"/>
      <c r="K171" s="67"/>
      <c r="L171" s="67"/>
      <c r="M171" s="67"/>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IA171" s="21">
        <v>11.29</v>
      </c>
      <c r="IB171" s="21" t="s">
        <v>192</v>
      </c>
      <c r="IE171" s="22"/>
      <c r="IF171" s="22"/>
      <c r="IG171" s="22"/>
      <c r="IH171" s="22"/>
      <c r="II171" s="22"/>
    </row>
    <row r="172" spans="1:243" s="21" customFormat="1" ht="78.75">
      <c r="A172" s="57">
        <v>11.3</v>
      </c>
      <c r="B172" s="55" t="s">
        <v>191</v>
      </c>
      <c r="C172" s="30"/>
      <c r="D172" s="30">
        <v>23</v>
      </c>
      <c r="E172" s="56" t="s">
        <v>56</v>
      </c>
      <c r="F172" s="65">
        <v>466.29</v>
      </c>
      <c r="G172" s="40"/>
      <c r="H172" s="34"/>
      <c r="I172" s="35" t="s">
        <v>33</v>
      </c>
      <c r="J172" s="36">
        <f t="shared" si="8"/>
        <v>1</v>
      </c>
      <c r="K172" s="34" t="s">
        <v>34</v>
      </c>
      <c r="L172" s="34" t="s">
        <v>4</v>
      </c>
      <c r="M172" s="37"/>
      <c r="N172" s="46"/>
      <c r="O172" s="46"/>
      <c r="P172" s="47"/>
      <c r="Q172" s="46"/>
      <c r="R172" s="46"/>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9">
        <f t="shared" si="9"/>
        <v>10724.67</v>
      </c>
      <c r="BB172" s="48">
        <f t="shared" si="10"/>
        <v>10724.67</v>
      </c>
      <c r="BC172" s="53" t="str">
        <f t="shared" si="11"/>
        <v>INR  Ten Thousand Seven Hundred &amp; Twenty Four  and Paise Sixty Seven Only</v>
      </c>
      <c r="IA172" s="21">
        <v>11.3</v>
      </c>
      <c r="IB172" s="21" t="s">
        <v>191</v>
      </c>
      <c r="ID172" s="21">
        <v>23</v>
      </c>
      <c r="IE172" s="22" t="s">
        <v>56</v>
      </c>
      <c r="IF172" s="22"/>
      <c r="IG172" s="22"/>
      <c r="IH172" s="22"/>
      <c r="II172" s="22"/>
    </row>
    <row r="173" spans="1:243" s="21" customFormat="1" ht="141.75">
      <c r="A173" s="54">
        <v>11.31</v>
      </c>
      <c r="B173" s="55" t="s">
        <v>193</v>
      </c>
      <c r="C173" s="30"/>
      <c r="D173" s="67"/>
      <c r="E173" s="67"/>
      <c r="F173" s="67"/>
      <c r="G173" s="67"/>
      <c r="H173" s="67"/>
      <c r="I173" s="67"/>
      <c r="J173" s="67"/>
      <c r="K173" s="67"/>
      <c r="L173" s="67"/>
      <c r="M173" s="67"/>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IA173" s="21">
        <v>11.31</v>
      </c>
      <c r="IB173" s="21" t="s">
        <v>193</v>
      </c>
      <c r="IE173" s="22"/>
      <c r="IF173" s="22"/>
      <c r="IG173" s="22"/>
      <c r="IH173" s="22"/>
      <c r="II173" s="22"/>
    </row>
    <row r="174" spans="1:243" s="21" customFormat="1" ht="47.25">
      <c r="A174" s="54">
        <v>11.32</v>
      </c>
      <c r="B174" s="55" t="s">
        <v>194</v>
      </c>
      <c r="C174" s="30"/>
      <c r="D174" s="30">
        <v>1.2</v>
      </c>
      <c r="E174" s="56" t="s">
        <v>43</v>
      </c>
      <c r="F174" s="65">
        <v>894.17</v>
      </c>
      <c r="G174" s="40"/>
      <c r="H174" s="34"/>
      <c r="I174" s="35" t="s">
        <v>33</v>
      </c>
      <c r="J174" s="36">
        <f t="shared" si="8"/>
        <v>1</v>
      </c>
      <c r="K174" s="34" t="s">
        <v>34</v>
      </c>
      <c r="L174" s="34" t="s">
        <v>4</v>
      </c>
      <c r="M174" s="37"/>
      <c r="N174" s="46"/>
      <c r="O174" s="46"/>
      <c r="P174" s="47"/>
      <c r="Q174" s="46"/>
      <c r="R174" s="46"/>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9">
        <f t="shared" si="9"/>
        <v>1073</v>
      </c>
      <c r="BB174" s="48">
        <f t="shared" si="10"/>
        <v>1073</v>
      </c>
      <c r="BC174" s="53" t="str">
        <f t="shared" si="11"/>
        <v>INR  One Thousand  &amp;Seventy Three  Only</v>
      </c>
      <c r="IA174" s="21">
        <v>11.32</v>
      </c>
      <c r="IB174" s="21" t="s">
        <v>194</v>
      </c>
      <c r="ID174" s="21">
        <v>1.2</v>
      </c>
      <c r="IE174" s="22" t="s">
        <v>43</v>
      </c>
      <c r="IF174" s="22"/>
      <c r="IG174" s="22"/>
      <c r="IH174" s="22"/>
      <c r="II174" s="22"/>
    </row>
    <row r="175" spans="1:243" s="21" customFormat="1" ht="110.25">
      <c r="A175" s="57">
        <v>11.33</v>
      </c>
      <c r="B175" s="55" t="s">
        <v>195</v>
      </c>
      <c r="C175" s="30"/>
      <c r="D175" s="67"/>
      <c r="E175" s="67"/>
      <c r="F175" s="67"/>
      <c r="G175" s="67"/>
      <c r="H175" s="67"/>
      <c r="I175" s="67"/>
      <c r="J175" s="67"/>
      <c r="K175" s="67"/>
      <c r="L175" s="67"/>
      <c r="M175" s="67"/>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IA175" s="21">
        <v>11.33</v>
      </c>
      <c r="IB175" s="21" t="s">
        <v>195</v>
      </c>
      <c r="IE175" s="22"/>
      <c r="IF175" s="22"/>
      <c r="IG175" s="22"/>
      <c r="IH175" s="22"/>
      <c r="II175" s="22"/>
    </row>
    <row r="176" spans="1:243" s="21" customFormat="1" ht="42.75">
      <c r="A176" s="54">
        <v>11.34</v>
      </c>
      <c r="B176" s="55" t="s">
        <v>196</v>
      </c>
      <c r="C176" s="30"/>
      <c r="D176" s="30">
        <v>16</v>
      </c>
      <c r="E176" s="56" t="s">
        <v>47</v>
      </c>
      <c r="F176" s="65">
        <v>288.65</v>
      </c>
      <c r="G176" s="40"/>
      <c r="H176" s="34"/>
      <c r="I176" s="35" t="s">
        <v>33</v>
      </c>
      <c r="J176" s="36">
        <f t="shared" si="8"/>
        <v>1</v>
      </c>
      <c r="K176" s="34" t="s">
        <v>34</v>
      </c>
      <c r="L176" s="34" t="s">
        <v>4</v>
      </c>
      <c r="M176" s="37"/>
      <c r="N176" s="46"/>
      <c r="O176" s="46"/>
      <c r="P176" s="47"/>
      <c r="Q176" s="46"/>
      <c r="R176" s="46"/>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9">
        <f t="shared" si="9"/>
        <v>4618.4</v>
      </c>
      <c r="BB176" s="48">
        <f t="shared" si="10"/>
        <v>4618.4</v>
      </c>
      <c r="BC176" s="53" t="str">
        <f t="shared" si="11"/>
        <v>INR  Four Thousand Six Hundred &amp; Eighteen  and Paise Forty Only</v>
      </c>
      <c r="IA176" s="21">
        <v>11.34</v>
      </c>
      <c r="IB176" s="21" t="s">
        <v>196</v>
      </c>
      <c r="ID176" s="21">
        <v>16</v>
      </c>
      <c r="IE176" s="22" t="s">
        <v>47</v>
      </c>
      <c r="IF176" s="22"/>
      <c r="IG176" s="22"/>
      <c r="IH176" s="22"/>
      <c r="II176" s="22"/>
    </row>
    <row r="177" spans="1:243" s="21" customFormat="1" ht="15.75">
      <c r="A177" s="54">
        <v>12</v>
      </c>
      <c r="B177" s="55" t="s">
        <v>197</v>
      </c>
      <c r="C177" s="30"/>
      <c r="D177" s="67"/>
      <c r="E177" s="67"/>
      <c r="F177" s="67"/>
      <c r="G177" s="67"/>
      <c r="H177" s="67"/>
      <c r="I177" s="67"/>
      <c r="J177" s="67"/>
      <c r="K177" s="67"/>
      <c r="L177" s="67"/>
      <c r="M177" s="67"/>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IA177" s="21">
        <v>12</v>
      </c>
      <c r="IB177" s="21" t="s">
        <v>197</v>
      </c>
      <c r="IE177" s="22"/>
      <c r="IF177" s="22"/>
      <c r="IG177" s="22"/>
      <c r="IH177" s="22"/>
      <c r="II177" s="22"/>
    </row>
    <row r="178" spans="1:243" s="21" customFormat="1" ht="315">
      <c r="A178" s="57">
        <v>12.01</v>
      </c>
      <c r="B178" s="55" t="s">
        <v>198</v>
      </c>
      <c r="C178" s="30"/>
      <c r="D178" s="30">
        <v>10</v>
      </c>
      <c r="E178" s="56" t="s">
        <v>43</v>
      </c>
      <c r="F178" s="65">
        <v>452.96</v>
      </c>
      <c r="G178" s="40"/>
      <c r="H178" s="34"/>
      <c r="I178" s="35" t="s">
        <v>33</v>
      </c>
      <c r="J178" s="36">
        <f t="shared" si="8"/>
        <v>1</v>
      </c>
      <c r="K178" s="34" t="s">
        <v>34</v>
      </c>
      <c r="L178" s="34" t="s">
        <v>4</v>
      </c>
      <c r="M178" s="37"/>
      <c r="N178" s="46"/>
      <c r="O178" s="46"/>
      <c r="P178" s="47"/>
      <c r="Q178" s="46"/>
      <c r="R178" s="46"/>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9">
        <f t="shared" si="9"/>
        <v>4529.6</v>
      </c>
      <c r="BB178" s="48">
        <f t="shared" si="10"/>
        <v>4529.6</v>
      </c>
      <c r="BC178" s="53" t="str">
        <f t="shared" si="11"/>
        <v>INR  Four Thousand Five Hundred &amp; Twenty Nine  and Paise Sixty Only</v>
      </c>
      <c r="IA178" s="21">
        <v>12.01</v>
      </c>
      <c r="IB178" s="21" t="s">
        <v>198</v>
      </c>
      <c r="ID178" s="21">
        <v>10</v>
      </c>
      <c r="IE178" s="22" t="s">
        <v>43</v>
      </c>
      <c r="IF178" s="22"/>
      <c r="IG178" s="22"/>
      <c r="IH178" s="22"/>
      <c r="II178" s="22"/>
    </row>
    <row r="179" spans="1:243" s="21" customFormat="1" ht="31.5">
      <c r="A179" s="54">
        <v>13</v>
      </c>
      <c r="B179" s="55" t="s">
        <v>199</v>
      </c>
      <c r="C179" s="30"/>
      <c r="D179" s="67"/>
      <c r="E179" s="67"/>
      <c r="F179" s="67"/>
      <c r="G179" s="67"/>
      <c r="H179" s="67"/>
      <c r="I179" s="67"/>
      <c r="J179" s="67"/>
      <c r="K179" s="67"/>
      <c r="L179" s="67"/>
      <c r="M179" s="67"/>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IA179" s="21">
        <v>13</v>
      </c>
      <c r="IB179" s="21" t="s">
        <v>199</v>
      </c>
      <c r="IE179" s="22"/>
      <c r="IF179" s="22"/>
      <c r="IG179" s="22"/>
      <c r="IH179" s="22"/>
      <c r="II179" s="22"/>
    </row>
    <row r="180" spans="1:243" s="21" customFormat="1" ht="94.5">
      <c r="A180" s="54">
        <v>13.01</v>
      </c>
      <c r="B180" s="55" t="s">
        <v>200</v>
      </c>
      <c r="C180" s="30"/>
      <c r="D180" s="67"/>
      <c r="E180" s="67"/>
      <c r="F180" s="67"/>
      <c r="G180" s="67"/>
      <c r="H180" s="67"/>
      <c r="I180" s="67"/>
      <c r="J180" s="67"/>
      <c r="K180" s="67"/>
      <c r="L180" s="67"/>
      <c r="M180" s="67"/>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IA180" s="21">
        <v>13.01</v>
      </c>
      <c r="IB180" s="21" t="s">
        <v>200</v>
      </c>
      <c r="IE180" s="22"/>
      <c r="IF180" s="22"/>
      <c r="IG180" s="22"/>
      <c r="IH180" s="22"/>
      <c r="II180" s="22"/>
    </row>
    <row r="181" spans="1:243" s="21" customFormat="1" ht="78.75">
      <c r="A181" s="54">
        <v>13.02</v>
      </c>
      <c r="B181" s="55" t="s">
        <v>201</v>
      </c>
      <c r="C181" s="30"/>
      <c r="D181" s="30">
        <v>3</v>
      </c>
      <c r="E181" s="56" t="s">
        <v>43</v>
      </c>
      <c r="F181" s="65">
        <v>103.24</v>
      </c>
      <c r="G181" s="40"/>
      <c r="H181" s="34"/>
      <c r="I181" s="35" t="s">
        <v>33</v>
      </c>
      <c r="J181" s="36">
        <f t="shared" si="8"/>
        <v>1</v>
      </c>
      <c r="K181" s="34" t="s">
        <v>34</v>
      </c>
      <c r="L181" s="34" t="s">
        <v>4</v>
      </c>
      <c r="M181" s="37"/>
      <c r="N181" s="46"/>
      <c r="O181" s="46"/>
      <c r="P181" s="47"/>
      <c r="Q181" s="46"/>
      <c r="R181" s="46"/>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9">
        <f t="shared" si="9"/>
        <v>309.72</v>
      </c>
      <c r="BB181" s="48">
        <f t="shared" si="10"/>
        <v>309.72</v>
      </c>
      <c r="BC181" s="53" t="str">
        <f t="shared" si="11"/>
        <v>INR  Three Hundred &amp; Nine  and Paise Seventy Two Only</v>
      </c>
      <c r="IA181" s="21">
        <v>13.02</v>
      </c>
      <c r="IB181" s="21" t="s">
        <v>201</v>
      </c>
      <c r="ID181" s="21">
        <v>3</v>
      </c>
      <c r="IE181" s="22" t="s">
        <v>43</v>
      </c>
      <c r="IF181" s="22"/>
      <c r="IG181" s="22"/>
      <c r="IH181" s="22"/>
      <c r="II181" s="22"/>
    </row>
    <row r="182" spans="1:243" s="21" customFormat="1" ht="110.25">
      <c r="A182" s="54">
        <v>13.03</v>
      </c>
      <c r="B182" s="55" t="s">
        <v>202</v>
      </c>
      <c r="C182" s="30"/>
      <c r="D182" s="67"/>
      <c r="E182" s="67"/>
      <c r="F182" s="67"/>
      <c r="G182" s="67"/>
      <c r="H182" s="67"/>
      <c r="I182" s="67"/>
      <c r="J182" s="67"/>
      <c r="K182" s="67"/>
      <c r="L182" s="67"/>
      <c r="M182" s="67"/>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IA182" s="21">
        <v>13.03</v>
      </c>
      <c r="IB182" s="21" t="s">
        <v>202</v>
      </c>
      <c r="IE182" s="22"/>
      <c r="IF182" s="22"/>
      <c r="IG182" s="22"/>
      <c r="IH182" s="22"/>
      <c r="II182" s="22"/>
    </row>
    <row r="183" spans="1:243" s="21" customFormat="1" ht="42.75">
      <c r="A183" s="54">
        <v>13.04</v>
      </c>
      <c r="B183" s="55" t="s">
        <v>203</v>
      </c>
      <c r="C183" s="30"/>
      <c r="D183" s="30">
        <v>3</v>
      </c>
      <c r="E183" s="56" t="s">
        <v>43</v>
      </c>
      <c r="F183" s="65">
        <v>447.61</v>
      </c>
      <c r="G183" s="40"/>
      <c r="H183" s="34"/>
      <c r="I183" s="35" t="s">
        <v>33</v>
      </c>
      <c r="J183" s="36">
        <f t="shared" si="8"/>
        <v>1</v>
      </c>
      <c r="K183" s="34" t="s">
        <v>34</v>
      </c>
      <c r="L183" s="34" t="s">
        <v>4</v>
      </c>
      <c r="M183" s="37"/>
      <c r="N183" s="46"/>
      <c r="O183" s="46"/>
      <c r="P183" s="47"/>
      <c r="Q183" s="46"/>
      <c r="R183" s="46"/>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9">
        <f t="shared" si="9"/>
        <v>1342.83</v>
      </c>
      <c r="BB183" s="48">
        <f t="shared" si="10"/>
        <v>1342.83</v>
      </c>
      <c r="BC183" s="53" t="str">
        <f t="shared" si="11"/>
        <v>INR  One Thousand Three Hundred &amp; Forty Two  and Paise Eighty Three Only</v>
      </c>
      <c r="IA183" s="21">
        <v>13.04</v>
      </c>
      <c r="IB183" s="21" t="s">
        <v>203</v>
      </c>
      <c r="ID183" s="21">
        <v>3</v>
      </c>
      <c r="IE183" s="22" t="s">
        <v>43</v>
      </c>
      <c r="IF183" s="22"/>
      <c r="IG183" s="22"/>
      <c r="IH183" s="22"/>
      <c r="II183" s="22"/>
    </row>
    <row r="184" spans="1:243" s="21" customFormat="1" ht="15.75">
      <c r="A184" s="54">
        <v>14</v>
      </c>
      <c r="B184" s="55" t="s">
        <v>204</v>
      </c>
      <c r="C184" s="30"/>
      <c r="D184" s="67"/>
      <c r="E184" s="67"/>
      <c r="F184" s="67"/>
      <c r="G184" s="67"/>
      <c r="H184" s="67"/>
      <c r="I184" s="67"/>
      <c r="J184" s="67"/>
      <c r="K184" s="67"/>
      <c r="L184" s="67"/>
      <c r="M184" s="67"/>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IA184" s="21">
        <v>14</v>
      </c>
      <c r="IB184" s="21" t="s">
        <v>204</v>
      </c>
      <c r="IE184" s="22"/>
      <c r="IF184" s="22"/>
      <c r="IG184" s="22"/>
      <c r="IH184" s="22"/>
      <c r="II184" s="22"/>
    </row>
    <row r="185" spans="1:243" s="21" customFormat="1" ht="98.25" customHeight="1">
      <c r="A185" s="54">
        <v>14.01</v>
      </c>
      <c r="B185" s="55" t="s">
        <v>205</v>
      </c>
      <c r="C185" s="30"/>
      <c r="D185" s="30">
        <v>0.5</v>
      </c>
      <c r="E185" s="56" t="s">
        <v>213</v>
      </c>
      <c r="F185" s="65">
        <v>4985.93</v>
      </c>
      <c r="G185" s="40"/>
      <c r="H185" s="34"/>
      <c r="I185" s="35" t="s">
        <v>33</v>
      </c>
      <c r="J185" s="36">
        <f t="shared" si="8"/>
        <v>1</v>
      </c>
      <c r="K185" s="34" t="s">
        <v>34</v>
      </c>
      <c r="L185" s="34" t="s">
        <v>4</v>
      </c>
      <c r="M185" s="37"/>
      <c r="N185" s="46"/>
      <c r="O185" s="46"/>
      <c r="P185" s="47"/>
      <c r="Q185" s="46"/>
      <c r="R185" s="46"/>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9">
        <f t="shared" si="9"/>
        <v>2492.97</v>
      </c>
      <c r="BB185" s="48">
        <f t="shared" si="10"/>
        <v>2492.97</v>
      </c>
      <c r="BC185" s="53" t="str">
        <f t="shared" si="11"/>
        <v>INR  Two Thousand Four Hundred &amp; Ninety Two  and Paise Ninety Seven Only</v>
      </c>
      <c r="IA185" s="21">
        <v>14.01</v>
      </c>
      <c r="IB185" s="66" t="s">
        <v>205</v>
      </c>
      <c r="ID185" s="21">
        <v>0.5</v>
      </c>
      <c r="IE185" s="22" t="s">
        <v>213</v>
      </c>
      <c r="IF185" s="22"/>
      <c r="IG185" s="22"/>
      <c r="IH185" s="22"/>
      <c r="II185" s="22"/>
    </row>
    <row r="186" spans="1:243" s="21" customFormat="1" ht="78.75">
      <c r="A186" s="54">
        <v>14.02</v>
      </c>
      <c r="B186" s="55" t="s">
        <v>206</v>
      </c>
      <c r="C186" s="30"/>
      <c r="D186" s="30">
        <v>1</v>
      </c>
      <c r="E186" s="56" t="s">
        <v>214</v>
      </c>
      <c r="F186" s="65">
        <v>457.52</v>
      </c>
      <c r="G186" s="40"/>
      <c r="H186" s="34"/>
      <c r="I186" s="35" t="s">
        <v>33</v>
      </c>
      <c r="J186" s="36">
        <f t="shared" si="8"/>
        <v>1</v>
      </c>
      <c r="K186" s="34" t="s">
        <v>34</v>
      </c>
      <c r="L186" s="34" t="s">
        <v>4</v>
      </c>
      <c r="M186" s="37"/>
      <c r="N186" s="46"/>
      <c r="O186" s="46"/>
      <c r="P186" s="47"/>
      <c r="Q186" s="46"/>
      <c r="R186" s="46"/>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9">
        <f t="shared" si="9"/>
        <v>457.52</v>
      </c>
      <c r="BB186" s="48">
        <f t="shared" si="10"/>
        <v>457.52</v>
      </c>
      <c r="BC186" s="53" t="str">
        <f t="shared" si="11"/>
        <v>INR  Four Hundred &amp; Fifty Seven  and Paise Fifty Two Only</v>
      </c>
      <c r="IA186" s="21">
        <v>14.02</v>
      </c>
      <c r="IB186" s="21" t="s">
        <v>206</v>
      </c>
      <c r="ID186" s="21">
        <v>1</v>
      </c>
      <c r="IE186" s="22" t="s">
        <v>214</v>
      </c>
      <c r="IF186" s="22"/>
      <c r="IG186" s="22"/>
      <c r="IH186" s="22"/>
      <c r="II186" s="22"/>
    </row>
    <row r="187" spans="1:243" s="21" customFormat="1" ht="63">
      <c r="A187" s="54">
        <v>14.03</v>
      </c>
      <c r="B187" s="55" t="s">
        <v>207</v>
      </c>
      <c r="C187" s="30"/>
      <c r="D187" s="30">
        <v>1</v>
      </c>
      <c r="E187" s="56" t="s">
        <v>214</v>
      </c>
      <c r="F187" s="65">
        <v>574.83</v>
      </c>
      <c r="G187" s="40"/>
      <c r="H187" s="34"/>
      <c r="I187" s="35" t="s">
        <v>33</v>
      </c>
      <c r="J187" s="36">
        <f t="shared" si="8"/>
        <v>1</v>
      </c>
      <c r="K187" s="34" t="s">
        <v>34</v>
      </c>
      <c r="L187" s="34" t="s">
        <v>4</v>
      </c>
      <c r="M187" s="37"/>
      <c r="N187" s="46"/>
      <c r="O187" s="46"/>
      <c r="P187" s="47"/>
      <c r="Q187" s="46"/>
      <c r="R187" s="46"/>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9">
        <f t="shared" si="9"/>
        <v>574.83</v>
      </c>
      <c r="BB187" s="48">
        <f t="shared" si="10"/>
        <v>574.83</v>
      </c>
      <c r="BC187" s="53" t="str">
        <f t="shared" si="11"/>
        <v>INR  Five Hundred &amp; Seventy Four  and Paise Eighty Three Only</v>
      </c>
      <c r="IA187" s="21">
        <v>14.03</v>
      </c>
      <c r="IB187" s="21" t="s">
        <v>207</v>
      </c>
      <c r="ID187" s="21">
        <v>1</v>
      </c>
      <c r="IE187" s="22" t="s">
        <v>214</v>
      </c>
      <c r="IF187" s="22"/>
      <c r="IG187" s="22"/>
      <c r="IH187" s="22"/>
      <c r="II187" s="22"/>
    </row>
    <row r="188" spans="1:243" s="21" customFormat="1" ht="63">
      <c r="A188" s="54">
        <v>14.04</v>
      </c>
      <c r="B188" s="55" t="s">
        <v>208</v>
      </c>
      <c r="C188" s="30"/>
      <c r="D188" s="30">
        <v>3</v>
      </c>
      <c r="E188" s="56" t="s">
        <v>214</v>
      </c>
      <c r="F188" s="65">
        <v>51.62</v>
      </c>
      <c r="G188" s="40"/>
      <c r="H188" s="34"/>
      <c r="I188" s="35" t="s">
        <v>33</v>
      </c>
      <c r="J188" s="36">
        <f t="shared" si="8"/>
        <v>1</v>
      </c>
      <c r="K188" s="34" t="s">
        <v>34</v>
      </c>
      <c r="L188" s="34" t="s">
        <v>4</v>
      </c>
      <c r="M188" s="37"/>
      <c r="N188" s="46"/>
      <c r="O188" s="46"/>
      <c r="P188" s="47"/>
      <c r="Q188" s="46"/>
      <c r="R188" s="46"/>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9">
        <f t="shared" si="9"/>
        <v>154.86</v>
      </c>
      <c r="BB188" s="48">
        <f t="shared" si="10"/>
        <v>154.86</v>
      </c>
      <c r="BC188" s="53" t="str">
        <f t="shared" si="11"/>
        <v>INR  One Hundred &amp; Fifty Four  and Paise Eighty Six Only</v>
      </c>
      <c r="IA188" s="21">
        <v>14.04</v>
      </c>
      <c r="IB188" s="21" t="s">
        <v>208</v>
      </c>
      <c r="ID188" s="21">
        <v>3</v>
      </c>
      <c r="IE188" s="22" t="s">
        <v>214</v>
      </c>
      <c r="IF188" s="22"/>
      <c r="IG188" s="22"/>
      <c r="IH188" s="22"/>
      <c r="II188" s="22"/>
    </row>
    <row r="189" spans="1:243" s="21" customFormat="1" ht="31.5">
      <c r="A189" s="54">
        <v>14.05</v>
      </c>
      <c r="B189" s="55" t="s">
        <v>209</v>
      </c>
      <c r="C189" s="30"/>
      <c r="D189" s="30">
        <v>11</v>
      </c>
      <c r="E189" s="56" t="s">
        <v>214</v>
      </c>
      <c r="F189" s="65">
        <v>29.33</v>
      </c>
      <c r="G189" s="40"/>
      <c r="H189" s="34"/>
      <c r="I189" s="35" t="s">
        <v>33</v>
      </c>
      <c r="J189" s="36">
        <f t="shared" si="8"/>
        <v>1</v>
      </c>
      <c r="K189" s="34" t="s">
        <v>34</v>
      </c>
      <c r="L189" s="34" t="s">
        <v>4</v>
      </c>
      <c r="M189" s="37"/>
      <c r="N189" s="46"/>
      <c r="O189" s="46"/>
      <c r="P189" s="47"/>
      <c r="Q189" s="46"/>
      <c r="R189" s="46"/>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9">
        <f t="shared" si="9"/>
        <v>322.63</v>
      </c>
      <c r="BB189" s="48">
        <f t="shared" si="10"/>
        <v>322.63</v>
      </c>
      <c r="BC189" s="53" t="str">
        <f t="shared" si="11"/>
        <v>INR  Three Hundred &amp; Twenty Two  and Paise Sixty Three Only</v>
      </c>
      <c r="IA189" s="21">
        <v>14.05</v>
      </c>
      <c r="IB189" s="21" t="s">
        <v>209</v>
      </c>
      <c r="ID189" s="21">
        <v>11</v>
      </c>
      <c r="IE189" s="22" t="s">
        <v>214</v>
      </c>
      <c r="IF189" s="22"/>
      <c r="IG189" s="22"/>
      <c r="IH189" s="22"/>
      <c r="II189" s="22"/>
    </row>
    <row r="190" spans="1:243" s="21" customFormat="1" ht="63">
      <c r="A190" s="54">
        <v>14.06</v>
      </c>
      <c r="B190" s="55" t="s">
        <v>210</v>
      </c>
      <c r="C190" s="30"/>
      <c r="D190" s="30">
        <v>1</v>
      </c>
      <c r="E190" s="56" t="s">
        <v>214</v>
      </c>
      <c r="F190" s="65">
        <v>586.56</v>
      </c>
      <c r="G190" s="40"/>
      <c r="H190" s="34"/>
      <c r="I190" s="35" t="s">
        <v>33</v>
      </c>
      <c r="J190" s="36">
        <f t="shared" si="8"/>
        <v>1</v>
      </c>
      <c r="K190" s="34" t="s">
        <v>34</v>
      </c>
      <c r="L190" s="34" t="s">
        <v>4</v>
      </c>
      <c r="M190" s="37"/>
      <c r="N190" s="46"/>
      <c r="O190" s="46"/>
      <c r="P190" s="47"/>
      <c r="Q190" s="46"/>
      <c r="R190" s="46"/>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9">
        <f t="shared" si="9"/>
        <v>586.56</v>
      </c>
      <c r="BB190" s="48">
        <f t="shared" si="10"/>
        <v>586.56</v>
      </c>
      <c r="BC190" s="53" t="str">
        <f t="shared" si="11"/>
        <v>INR  Five Hundred &amp; Eighty Six  and Paise Fifty Six Only</v>
      </c>
      <c r="IA190" s="21">
        <v>14.06</v>
      </c>
      <c r="IB190" s="21" t="s">
        <v>210</v>
      </c>
      <c r="ID190" s="21">
        <v>1</v>
      </c>
      <c r="IE190" s="22" t="s">
        <v>214</v>
      </c>
      <c r="IF190" s="22"/>
      <c r="IG190" s="22"/>
      <c r="IH190" s="22"/>
      <c r="II190" s="22"/>
    </row>
    <row r="191" spans="1:243" s="21" customFormat="1" ht="127.5" customHeight="1">
      <c r="A191" s="54">
        <v>14.07</v>
      </c>
      <c r="B191" s="55" t="s">
        <v>211</v>
      </c>
      <c r="C191" s="30"/>
      <c r="D191" s="30">
        <v>8</v>
      </c>
      <c r="E191" s="56" t="s">
        <v>215</v>
      </c>
      <c r="F191" s="65">
        <v>1954.84</v>
      </c>
      <c r="G191" s="40"/>
      <c r="H191" s="34"/>
      <c r="I191" s="35" t="s">
        <v>33</v>
      </c>
      <c r="J191" s="36">
        <f t="shared" si="8"/>
        <v>1</v>
      </c>
      <c r="K191" s="34" t="s">
        <v>34</v>
      </c>
      <c r="L191" s="34" t="s">
        <v>4</v>
      </c>
      <c r="M191" s="37"/>
      <c r="N191" s="46"/>
      <c r="O191" s="46"/>
      <c r="P191" s="47"/>
      <c r="Q191" s="46"/>
      <c r="R191" s="46"/>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9">
        <f t="shared" si="9"/>
        <v>15638.72</v>
      </c>
      <c r="BB191" s="48">
        <f t="shared" si="10"/>
        <v>15638.72</v>
      </c>
      <c r="BC191" s="53" t="str">
        <f t="shared" si="11"/>
        <v>INR  Fifteen Thousand Six Hundred &amp; Thirty Eight  and Paise Seventy Two Only</v>
      </c>
      <c r="IA191" s="21">
        <v>14.07</v>
      </c>
      <c r="IB191" s="66" t="s">
        <v>211</v>
      </c>
      <c r="ID191" s="21">
        <v>8</v>
      </c>
      <c r="IE191" s="22" t="s">
        <v>215</v>
      </c>
      <c r="IF191" s="22"/>
      <c r="IG191" s="22"/>
      <c r="IH191" s="22"/>
      <c r="II191" s="22"/>
    </row>
    <row r="192" spans="1:243" s="21" customFormat="1" ht="110.25">
      <c r="A192" s="54">
        <v>14.08</v>
      </c>
      <c r="B192" s="55" t="s">
        <v>212</v>
      </c>
      <c r="C192" s="30"/>
      <c r="D192" s="30">
        <v>8</v>
      </c>
      <c r="E192" s="56" t="s">
        <v>214</v>
      </c>
      <c r="F192" s="65">
        <v>131.39</v>
      </c>
      <c r="G192" s="40"/>
      <c r="H192" s="34"/>
      <c r="I192" s="35" t="s">
        <v>33</v>
      </c>
      <c r="J192" s="36">
        <f t="shared" si="8"/>
        <v>1</v>
      </c>
      <c r="K192" s="34" t="s">
        <v>34</v>
      </c>
      <c r="L192" s="34" t="s">
        <v>4</v>
      </c>
      <c r="M192" s="37"/>
      <c r="N192" s="46"/>
      <c r="O192" s="46"/>
      <c r="P192" s="47"/>
      <c r="Q192" s="46"/>
      <c r="R192" s="46"/>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9">
        <f t="shared" si="9"/>
        <v>1051.12</v>
      </c>
      <c r="BB192" s="48">
        <f t="shared" si="10"/>
        <v>1051.12</v>
      </c>
      <c r="BC192" s="53" t="str">
        <f t="shared" si="11"/>
        <v>INR  One Thousand  &amp;Fifty One  and Paise Twelve Only</v>
      </c>
      <c r="IA192" s="21">
        <v>14.08</v>
      </c>
      <c r="IB192" s="21" t="s">
        <v>212</v>
      </c>
      <c r="ID192" s="21">
        <v>8</v>
      </c>
      <c r="IE192" s="22" t="s">
        <v>214</v>
      </c>
      <c r="IF192" s="22"/>
      <c r="IG192" s="22"/>
      <c r="IH192" s="22"/>
      <c r="II192" s="22"/>
    </row>
    <row r="193" spans="1:55" ht="28.5">
      <c r="A193" s="41" t="s">
        <v>35</v>
      </c>
      <c r="B193" s="42"/>
      <c r="C193" s="43"/>
      <c r="D193" s="58"/>
      <c r="E193" s="58"/>
      <c r="F193" s="58"/>
      <c r="G193" s="31"/>
      <c r="H193" s="44"/>
      <c r="I193" s="44"/>
      <c r="J193" s="44"/>
      <c r="K193" s="44"/>
      <c r="L193" s="45"/>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52">
        <f>SUM(BA13:BA192)</f>
        <v>300366.5</v>
      </c>
      <c r="BB193" s="52">
        <f>SUM(BB13:BB192)</f>
        <v>300366.5</v>
      </c>
      <c r="BC193" s="53" t="str">
        <f>SpellNumber($E$2,BB193)</f>
        <v>INR  Three Lakh Three Hundred &amp; Sixty Six  and Paise Fifty Only</v>
      </c>
    </row>
    <row r="194" spans="1:55" ht="46.5" customHeight="1">
      <c r="A194" s="24" t="s">
        <v>36</v>
      </c>
      <c r="B194" s="25"/>
      <c r="C194" s="26"/>
      <c r="D194" s="59"/>
      <c r="E194" s="60" t="s">
        <v>45</v>
      </c>
      <c r="F194" s="61"/>
      <c r="G194" s="27"/>
      <c r="H194" s="28"/>
      <c r="I194" s="28"/>
      <c r="J194" s="28"/>
      <c r="K194" s="62"/>
      <c r="L194" s="63"/>
      <c r="M194" s="64"/>
      <c r="N194" s="29"/>
      <c r="O194" s="21"/>
      <c r="P194" s="21"/>
      <c r="Q194" s="21"/>
      <c r="R194" s="21"/>
      <c r="S194" s="21"/>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50">
        <f>IF(ISBLANK(F194),0,IF(E194="Excess (+)",ROUND(BA193+(BA193*F194),2),IF(E194="Less (-)",ROUND(BA193+(BA193*F194*(-1)),2),IF(E194="At Par",BA193,0))))</f>
        <v>0</v>
      </c>
      <c r="BB194" s="51">
        <f>ROUND(BA194,0)</f>
        <v>0</v>
      </c>
      <c r="BC194" s="33" t="str">
        <f>SpellNumber($E$2,BB194)</f>
        <v>INR Zero Only</v>
      </c>
    </row>
    <row r="195" spans="1:55" ht="45.75" customHeight="1">
      <c r="A195" s="23" t="s">
        <v>37</v>
      </c>
      <c r="B195" s="23"/>
      <c r="C195" s="69" t="str">
        <f>SpellNumber($E$2,BB194)</f>
        <v>INR Zero Only</v>
      </c>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row>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8" ht="15"/>
    <row r="1819" ht="15"/>
    <row r="1820" ht="15"/>
    <row r="1821" ht="15"/>
    <row r="1822" ht="15"/>
    <row r="1823" ht="15"/>
    <row r="1824" ht="15"/>
    <row r="1825" ht="15"/>
    <row r="1826" ht="15"/>
    <row r="1827" ht="15"/>
    <row r="1828" ht="15"/>
    <row r="1829" ht="15"/>
    <row r="1830" ht="15"/>
    <row r="1831" ht="15"/>
    <row r="1832" ht="15"/>
    <row r="1833" ht="15"/>
    <row r="1834" ht="15"/>
    <row r="1836" ht="15"/>
    <row r="1837" ht="15"/>
    <row r="1839" ht="15"/>
    <row r="1840" ht="15"/>
    <row r="1842" ht="15"/>
    <row r="1843" ht="15"/>
    <row r="1844" ht="15"/>
    <row r="1846" ht="15"/>
    <row r="1847" ht="15"/>
    <row r="1849" ht="15"/>
    <row r="1850" ht="15"/>
    <row r="1851" ht="15"/>
    <row r="1853" ht="15"/>
    <row r="1854" ht="15"/>
    <row r="1855" ht="15"/>
    <row r="1856" ht="15"/>
    <row r="1857" ht="15"/>
    <row r="1859" ht="15"/>
    <row r="1860" ht="15"/>
    <row r="1861" ht="15"/>
    <row r="1862" ht="15"/>
    <row r="1864" ht="15"/>
    <row r="1865" ht="15"/>
    <row r="1867" ht="15"/>
    <row r="1868" ht="15"/>
    <row r="1869" ht="15"/>
    <row r="1870" ht="15"/>
    <row r="1872"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8" ht="15"/>
    <row r="1899" ht="15"/>
    <row r="1900" ht="15"/>
    <row r="1901" ht="15"/>
    <row r="1903" ht="15"/>
    <row r="1904" ht="15"/>
    <row r="1905" ht="15"/>
    <row r="1906" ht="15"/>
    <row r="1907" ht="15"/>
    <row r="1908" ht="15"/>
    <row r="1909" ht="15"/>
    <row r="1910" ht="15"/>
    <row r="1911" ht="15"/>
    <row r="1913" ht="15"/>
    <row r="1914" ht="15"/>
    <row r="1915" ht="15"/>
    <row r="1916" ht="15"/>
    <row r="1917" ht="15"/>
    <row r="1918" ht="15"/>
    <row r="1919" ht="15"/>
    <row r="1920" ht="15"/>
    <row r="1922" ht="15"/>
    <row r="1923" ht="15"/>
    <row r="1924" ht="15"/>
    <row r="1925" ht="15"/>
    <row r="1926" ht="15"/>
    <row r="1927"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9" ht="15"/>
    <row r="1950" ht="15"/>
    <row r="1951" ht="15"/>
    <row r="1952" ht="15"/>
    <row r="1953" ht="15"/>
    <row r="1954" ht="15"/>
    <row r="1955" ht="15"/>
    <row r="1957" ht="15"/>
    <row r="1958" ht="15"/>
    <row r="1959" ht="15"/>
    <row r="1960" ht="15"/>
    <row r="1961" ht="15"/>
    <row r="1962" ht="15"/>
    <row r="1963" ht="15"/>
    <row r="1965" ht="15"/>
    <row r="1967" ht="15"/>
    <row r="1968" ht="15"/>
    <row r="1969" ht="15"/>
    <row r="1970" ht="15"/>
    <row r="1971" ht="15"/>
    <row r="1972" ht="15"/>
    <row r="1974" ht="15"/>
    <row r="1975" ht="15"/>
    <row r="1976" ht="15"/>
    <row r="1978" ht="15"/>
    <row r="1979" ht="15"/>
    <row r="1981" ht="15"/>
    <row r="1982" ht="15"/>
    <row r="1983" ht="15"/>
    <row r="1985" ht="15"/>
    <row r="1986" ht="15"/>
    <row r="1988" ht="15"/>
    <row r="1989" ht="15"/>
  </sheetData>
  <sheetProtection password="8F23" sheet="1"/>
  <mergeCells count="96">
    <mergeCell ref="C195:BC195"/>
    <mergeCell ref="A1:L1"/>
    <mergeCell ref="A4:BC4"/>
    <mergeCell ref="A5:BC5"/>
    <mergeCell ref="A6:BC6"/>
    <mergeCell ref="A7:BC7"/>
    <mergeCell ref="A9:BC9"/>
    <mergeCell ref="D13:BC13"/>
    <mergeCell ref="B8:BC8"/>
    <mergeCell ref="D14:BC14"/>
    <mergeCell ref="D16:BC16"/>
    <mergeCell ref="D18:BC18"/>
    <mergeCell ref="D21:BC21"/>
    <mergeCell ref="D26:BC26"/>
    <mergeCell ref="D28:BC28"/>
    <mergeCell ref="D29:BC29"/>
    <mergeCell ref="D30:BC30"/>
    <mergeCell ref="D34:BC34"/>
    <mergeCell ref="D36:BC36"/>
    <mergeCell ref="D40:BC40"/>
    <mergeCell ref="D45:BC45"/>
    <mergeCell ref="D43:BC43"/>
    <mergeCell ref="D47:BC47"/>
    <mergeCell ref="D49:BC49"/>
    <mergeCell ref="D51:BC51"/>
    <mergeCell ref="D53:BC53"/>
    <mergeCell ref="D58:BC58"/>
    <mergeCell ref="D56:BC56"/>
    <mergeCell ref="D55:BC55"/>
    <mergeCell ref="D60:BC60"/>
    <mergeCell ref="D62:BC62"/>
    <mergeCell ref="D64:BC64"/>
    <mergeCell ref="D66:BC66"/>
    <mergeCell ref="D67:BC67"/>
    <mergeCell ref="D69:BC69"/>
    <mergeCell ref="D73:BC73"/>
    <mergeCell ref="D71:BC71"/>
    <mergeCell ref="D75:BC75"/>
    <mergeCell ref="D80:BC80"/>
    <mergeCell ref="D78:BC78"/>
    <mergeCell ref="D83:BC83"/>
    <mergeCell ref="D85:BC85"/>
    <mergeCell ref="D87:BC87"/>
    <mergeCell ref="D88:BC88"/>
    <mergeCell ref="D93:BC93"/>
    <mergeCell ref="D91:BC91"/>
    <mergeCell ref="D96:BC96"/>
    <mergeCell ref="D98:BC98"/>
    <mergeCell ref="D100:BC100"/>
    <mergeCell ref="D104:BC104"/>
    <mergeCell ref="D105:BC105"/>
    <mergeCell ref="D107:BC107"/>
    <mergeCell ref="D109:BC109"/>
    <mergeCell ref="D110:BC110"/>
    <mergeCell ref="D112:BC112"/>
    <mergeCell ref="D113:BC113"/>
    <mergeCell ref="D116:BC116"/>
    <mergeCell ref="D117:BC117"/>
    <mergeCell ref="D121:BC121"/>
    <mergeCell ref="D119:BC119"/>
    <mergeCell ref="D123:BC123"/>
    <mergeCell ref="D124:BC124"/>
    <mergeCell ref="D126:BC126"/>
    <mergeCell ref="D132:BC132"/>
    <mergeCell ref="D129:BC129"/>
    <mergeCell ref="D130:BC130"/>
    <mergeCell ref="D127:BC127"/>
    <mergeCell ref="D134:BC134"/>
    <mergeCell ref="D137:BC137"/>
    <mergeCell ref="D138:BC138"/>
    <mergeCell ref="D140:BC140"/>
    <mergeCell ref="D142:BC142"/>
    <mergeCell ref="D143:BC143"/>
    <mergeCell ref="D147:BC147"/>
    <mergeCell ref="D149:BC149"/>
    <mergeCell ref="D152:BC152"/>
    <mergeCell ref="D150:BC150"/>
    <mergeCell ref="D155:BC155"/>
    <mergeCell ref="D161:BC161"/>
    <mergeCell ref="D164:BC164"/>
    <mergeCell ref="D167:BC167"/>
    <mergeCell ref="D168:BC168"/>
    <mergeCell ref="D173:BC173"/>
    <mergeCell ref="D171:BC171"/>
    <mergeCell ref="D175:BC175"/>
    <mergeCell ref="D169:BC169"/>
    <mergeCell ref="D179:BC179"/>
    <mergeCell ref="D180:BC180"/>
    <mergeCell ref="D177:BC177"/>
    <mergeCell ref="D184:BC184"/>
    <mergeCell ref="D182:BC182"/>
    <mergeCell ref="D23:BC23"/>
    <mergeCell ref="D24:BC24"/>
    <mergeCell ref="D38:BC38"/>
    <mergeCell ref="D157:BC157"/>
    <mergeCell ref="D159:BC159"/>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4">
      <formula1>IF(E194="Select",-1,IF(E194="At Par",0,0))</formula1>
      <formula2>IF(E194="Select",-1,IF(E194="At Par",0,0.99))</formula2>
    </dataValidation>
    <dataValidation type="list" allowBlank="1" showErrorMessage="1" sqref="E19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4">
      <formula1>0</formula1>
      <formula2>IF(#REF!&lt;&gt;"Select",99.9,0)</formula2>
    </dataValidation>
    <dataValidation allowBlank="1" showInputMessage="1" showErrorMessage="1" promptTitle="Units" prompt="Please enter Units in text" sqref="D15:E15 D17:E17 D19:E20 D183:E183 D27:E27 D31:E33 D35:E35 D25:E25 D44:E44 D41:E42 D46:E46 D48:E48 D50:E50 D52:E52 D54:E54 D57:E57 D59:E59 D61:E61 D63:E63 D65:E65 D68:E68 D72:E72 D70:E70 D74:E74 D79:E79 D76:E77 D81:E82 D84:E84 D86:E86 D92:E92 D89:E90 D94:E95 D97:E97 D99:E99 D101:E103 D106:E106 D108:E108 D111:E111 D114:E115 D120:E120 D118:E118 D122:E122 D125:E125 D128:E128 D131:E131 D133:E133 D135:E136 D139:E139 D141:E141 D144:E146 D148:E148 D151:E151 D153:E154 D39:E39 D162:E163 D165:E166 D172:E172 D160:E160 D174:E174 D178:E178 D176:E176 D185:E192 D181:E181 D22:E22 D37:E37 D156:E156 D158:E158 D170:E170">
      <formula1>0</formula1>
      <formula2>0</formula2>
    </dataValidation>
    <dataValidation type="decimal" allowBlank="1" showInputMessage="1" showErrorMessage="1" promptTitle="Quantity" prompt="Please enter the Quantity for this item. " errorTitle="Invalid Entry" error="Only Numeric Values are allowed. " sqref="F15 F17 F19:F20 F183 F27 F31:F33 F35 F25 F44 F41:F42 F46 F48 F50 F52 F54 F57 F59 F61 F63 F65 F68 F72 F70 F74 F79 F76:F77 F81:F82 F84 F86 F92 F89:F90 F94:F95 F97 F99 F101:F103 F106 F108 F111 F114:F115 F120 F118 F122 F125 F128 F131 F133 F135:F136 F139 F141 F144:F146 F148 F151 F153:F154 F39 F162:F163 F165:F166 F172 F160 F174 F178 F176 F185:F192 F181 F22 F37 F156 F158 F170">
      <formula1>0</formula1>
      <formula2>999999999999999</formula2>
    </dataValidation>
    <dataValidation type="list" allowBlank="1" showErrorMessage="1" sqref="D13:D14 K15 D16 K17 D18 K19:K20 D21 D182 D26 K27 D28:D30 K31:K33 D34 K35 D36 K25 D40 D45 D43 K41:K42 K44 K46 D47 K48 D49 K50 D51 K52 D53 D58 K54 D55:D56 K57 K59 D60 K61 D62 K63 D64 K65 D66:D67 K68 D69 D73 D71 K70 K72 K74 D75 D80 D78 K76:K77 K79 K81:K82 D83 K84 D85 K86 D87:D88 D93 D91 K89:K90 K92 K94:K95 D96 K97 D98 K99 D100 K101:K103 D104:D105 K106 D107 K108 D109:D110 K111 D112:D113 K114:K115 D116:D117 D121 D119 K118 K120 K122 D123:D124 K125 D126:D127 D132 K128 K131 D129:D130 K133 D134 K135:K136 D137:D138 K139 D140 K141 D142:D143 K144:K146">
      <formula1>"Partial Conversion,Full Conversion"</formula1>
      <formula2>0</formula2>
    </dataValidation>
    <dataValidation type="list" allowBlank="1" showErrorMessage="1" sqref="D147 K148 D149:D150 D152 K151 K153:K154 D155 D38 D161 K162:K163 D164 K165:K166 D167:D169 D173 D171 D159 K172 K174 D175 D177 D179:D180 K176 K178 D184 K185:K192 K181 K183 K22 D23:D24 K37 K39 K156 D157 K158 K160 K17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20 G183:H183 G27:H27 G31:H33 G35:H35 G25:H25 G44:H44 G41:H42 G46:H46 G48:H48 G50:H50 G52:H52 G54:H54 G57:H57 G59:H59 G61:H61 G63:H63 G65:H65 G68:H68 G72:H72 G70:H70 G74:H74 G79:H79 G76:H77 G81:H82 G84:H84 G86:H86 G92:H92 G89:H90 G94:H95 G97:H97 G99:H99 G101:H103 G106:H106 G108:H108 G111:H111 G114:H115 G120:H120 G118:H118 G122:H122 G125:H125 G128:H128 G131:H131 G133:H133 G135:H136 G139:H139 G141:H141 G144:H146 G148:H148 G151:H151 G153:H154 G39:H39 G162:H163 G165:H166 G172:H172 G160:H160 G174:H174 G178:H178 G176:H176 G185:H192 G181:H181 G22:H22 G37:H37 G156:H156 G158:H158 G170:H170">
      <formula1>0</formula1>
      <formula2>999999999999999</formula2>
    </dataValidation>
    <dataValidation allowBlank="1" showInputMessage="1" showErrorMessage="1" promptTitle="Addition / Deduction" prompt="Please Choose the correct One" sqref="J15 J17 J19:J20 J183 J27 J31:J33 J35 J25 J44 J41:J42 J46 J48 J50 J52 J54 J57 J59 J61 J63 J65 J68 J72 J70 J74 J79 J76:J77 J81:J82 J84 J86 J92 J89:J90 J94:J95 J97 J99 J101:J103 J106 J108 J111 J114:J115 J120 J118 J122 J125 J128 J131 J133 J135:J136 J139 J141 J144:J146 J148 J151 J153:J154 J39 J162:J163 J165:J166 J172 J160 J174 J178 J176 J185:J192 J181 J22 J37 J156 J158 J170">
      <formula1>0</formula1>
      <formula2>0</formula2>
    </dataValidation>
    <dataValidation type="list" showErrorMessage="1" sqref="I15 I17 I19:I20 I183 I27 I31:I33 I35 I25 I44 I41:I42 I46 I48 I50 I52 I54 I57 I59 I61 I63 I65 I68 I72 I70 I74 I79 I76:I77 I81:I82 I84 I86 I92 I89:I90 I94:I95 I97 I99 I101:I103 I106 I108 I111 I114:I115 I120 I118 I122 I125 I128 I131 I133 I135:I136 I139 I141 I144:I146 I148 I151 I153:I154 I39 I162:I163 I165:I166 I172 I160 I174 I178 I176 I185:I192 I181 I22 I37 I156 I158 I17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20 N183:O183 N27:O27 N31:O33 N35:O35 N25:O25 N44:O44 N41:O42 N46:O46 N48:O48 N50:O50 N52:O52 N54:O54 N57:O57 N59:O59 N61:O61 N63:O63 N65:O65 N68:O68 N72:O72 N70:O70 N74:O74 N79:O79 N76:O77 N81:O82 N84:O84 N86:O86 N92:O92 N89:O90 N94:O95 N97:O97 N99:O99 N101:O103 N106:O106 N108:O108 N111:O111 N114:O115 N120:O120 N118:O118 N122:O122 N125:O125 N128:O128 N131:O131 N133:O133 N135:O136 N139:O139 N141:O141 N144:O146 N148:O148 N151:O151 N153:O154 N39:O39 N162:O163 N165:O166 N172:O172 N160:O160 N174:O174 N178:O178 N176:O176 N185:O192 N181:O181 N22:O22 N37:O37 N156:O156 N158:O158 N170:O1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0 R183 R27 R31:R33 R35 R25 R44 R41:R42 R46 R48 R50 R52 R54 R57 R59 R61 R63 R65 R68 R72 R70 R74 R79 R76:R77 R81:R82 R84 R86 R92 R89:R90 R94:R95 R97 R99 R101:R103 R106 R108 R111 R114:R115 R120 R118 R122 R125 R128 R131 R133 R135:R136 R139 R141 R144:R146 R148 R151 R153:R154 R39 R162:R163 R165:R166 R172 R160 R174 R178 R176 R185:R192 R181 R22 R37 R156 R158 R1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0 Q183 Q27 Q31:Q33 Q35 Q25 Q44 Q41:Q42 Q46 Q48 Q50 Q52 Q54 Q57 Q59 Q61 Q63 Q65 Q68 Q72 Q70 Q74 Q79 Q76:Q77 Q81:Q82 Q84 Q86 Q92 Q89:Q90 Q94:Q95 Q97 Q99 Q101:Q103 Q106 Q108 Q111 Q114:Q115 Q120 Q118 Q122 Q125 Q128 Q131 Q133 Q135:Q136 Q139 Q141 Q144:Q146 Q148 Q151 Q153:Q154 Q39 Q162:Q163 Q165:Q166 Q172 Q160 Q174 Q178 Q176 Q185:Q192 Q181 Q22 Q37 Q156 Q158 Q17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0 M183 M27 M31:M33 M35 M25 M44 M41:M42 M46 M48 M50 M52 M54 M57 M59 M61 M63 M65 M68 M72 M70 M74 M79 M76:M77 M81:M82 M84 M86 M92 M89:M90 M94:M95 M97 M99 M101:M103 M106 M108 M111 M114:M115 M120 M118 M122 M125 M128 M131 M133 M135:M136 M139 M141 M144:M146 M148 M151 M153:M154 M39 M162:M163 M165:M166 M172 M160 M174 M178 M176 M185:M192 M181 M22 M37 M156 M158 M170">
      <formula1>0</formula1>
      <formula2>999999999999999</formula2>
    </dataValidation>
    <dataValidation type="list" allowBlank="1" showInputMessage="1" showErrorMessage="1" sqref="L187 L188 L189 L19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92 L19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2">
      <formula1>0</formula1>
      <formula2>0</formula2>
    </dataValidation>
    <dataValidation type="decimal" allowBlank="1" showErrorMessage="1" errorTitle="Invalid Entry" error="Only Numeric Values are allowed. " sqref="A13:A192">
      <formula1>0</formula1>
      <formula2>999999999999999</formula2>
    </dataValidation>
  </dataValidations>
  <printOptions/>
  <pageMargins left="0.45" right="0.2" top="0.75" bottom="0.75" header="0.511805555555556" footer="0.511805555555556"/>
  <pageSetup horizontalDpi="300" verticalDpi="300" orientation="landscape" paperSize="9" scale="66" r:id="rId4"/>
  <rowBreaks count="2" manualBreakCount="2">
    <brk id="32" max="54" man="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2022-05-17T09:36:39Z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