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<sst xmlns="http://schemas.openxmlformats.org/spreadsheetml/2006/main" count="215" uniqueCount="103">
  <si>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</si>
  <si>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</si>
  <si>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</si>
  <si>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</si>
  <si>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</si>
  <si>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</si>
  <si>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</si>
  <si>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</si>
  <si>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</si>
  <si>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</si>
  <si>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</si>
  <si>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</si>
  <si>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</si>
  <si>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</si>
  <si>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</si>
  <si>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</si>
  <si>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</si>
  <si>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</si>
  <si>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</si>
  <si>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</si>
  <si>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</si>
  <si>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</si>
  <si>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</si>
  <si>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</si>
  <si>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</si>
  <si>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</si>
  <si>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</si>
  <si>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</si>
  <si>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</si>
  <si>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</si>
  <si>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</si>
  <si>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</si>
  <si>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</si>
  <si>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</si>
  <si>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</si>
  <si>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</si>
  <si>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</si>
  <si>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</si>
  <si>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</si>
  <si>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</si>
  <si>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</si>
  <si>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</si>
  <si>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</si>
  <si>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</si>
  <si>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</si>
  <si>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</si>
  <si>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</si>
  <si>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</si>
  <si>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</si>
  <si>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</si>
  <si>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</si>
  <si>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</si>
  <si>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</si>
  <si>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</si>
  <si>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</si>
  <si>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Part-A: Supplying,installation testing &amp; commissioning of 8 passenger elevator as per following techincal specifications, etc. complete as required.</t>
  </si>
  <si>
    <t>capacity: 8 passenger -544kgs/1.00 Mtr Per.second</t>
  </si>
  <si>
    <t>Speed:1.00 mtr/Sec</t>
  </si>
  <si>
    <t>Drive: Microprocessed based VVVF</t>
  </si>
  <si>
    <t>Travel/pi/headroom: 18 Mtrs/ PIT 1600MM/ HEADROOM 4500 MM</t>
  </si>
  <si>
    <t xml:space="preserve">Number and position of car entrance: 1  (ONE) IN FRONT ONLY </t>
  </si>
  <si>
    <t>Car Size :1300mm(w)x1100mm(D)x2200mm (H)</t>
  </si>
  <si>
    <t>Clear Opining of Doors:800mm(W) x 2000mm(H) Lintel 2200mm</t>
  </si>
  <si>
    <t>Type or design of lift car: stainless steel (1.5 mm) hairline finish</t>
  </si>
  <si>
    <t>Car fittings: LED lights &amp; Regular (Circular) Fan</t>
  </si>
  <si>
    <t>Type of control system: Microprocesser based simlex selective collective control with / without attendent</t>
  </si>
  <si>
    <t>Electric supply:AC 400/440 Volts, 3 phase , 50 cycles</t>
  </si>
  <si>
    <t>Part-B: Comprehensive annual maintenance contract of above Lift for 5 Years (Note: The Annual Maintenance of the lift shall be w.e.f after expriy of defect liability period of one year from the date of completion of work.</t>
  </si>
  <si>
    <t>Nos.</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</si>
  <si>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</si>
  <si>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</si>
  <si>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</si>
  <si>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</si>
  <si>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</si>
  <si>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</si>
  <si>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</si>
  <si>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</si>
  <si>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</si>
  <si>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</si>
  <si>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</si>
  <si>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</si>
  <si>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</si>
  <si>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</si>
  <si>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</si>
  <si>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</si>
  <si>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</si>
  <si>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</si>
  <si>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</si>
  <si>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</si>
  <si>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</si>
  <si>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</si>
  <si>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Tender Inviting Authority: Superintending Engineer , IWD IIT Kanpur</t>
  </si>
  <si>
    <t xml:space="preserve">Contract No: 133/Lift/2021/1297 dt 03.02.2021 </t>
  </si>
  <si>
    <t>Name of Work: Supply, installation, testing &amp; commissioning of 8 passsenger elevator and its AMC for 5 years at Aerosol Facility Building IIT kanpur.</t>
  </si>
  <si>
    <t>No of landing entrances: 8 floors (G+7 )</t>
  </si>
  <si>
    <t>Position of machinery: Direct above the lift well - Gearless / machine room less</t>
  </si>
  <si>
    <t>Lift Well size: 2000mm(W) x 2150mm(D) (Without Plaster)</t>
  </si>
  <si>
    <t>Car ceiling .carfloor: sleek (small circular lights) SS Hairline finish- PVC</t>
  </si>
  <si>
    <t>Type of Car front entrance protection: Power operated centre opening sliding door - stainless steel (1.5 mm) Hairline finish</t>
  </si>
  <si>
    <t xml:space="preserve">Land Entrance Protecion ( 0,1,2,3,4,5,6,7): Centre opening sliding door - stainless steel (1.5mm) - Hairline finish </t>
  </si>
  <si>
    <t>Number of floors: 8 floors (G+7)</t>
  </si>
  <si>
    <t>Floor Display Char:  0,1,2,3,4,5,6,7</t>
  </si>
  <si>
    <t xml:space="preserve">Landing door frame (0,1, 2,3,4,5,6,7):stainless steel (1.5mm) - Hairline finish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</si>
</sst>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wrapText="1"/>
    </xf>
    <xf numFmtId="0" fontId="15" fillId="0" borderId="13" xfId="0" applyFont="1" applyFill="1" applyBorder="1" applyAlignment="1">
      <alignment horizontal="justify" vertical="top" wrapText="1"/>
    </xf>
    <xf numFmtId="0" fontId="15"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8"/>
  <sheetViews>
    <sheetView showGridLines="0" zoomScale="73" zoomScaleNormal="73" zoomScalePageLayoutView="0" workbookViewId="0" topLeftCell="A1">
      <selection activeCell="M33" sqref="M33"/>
    </sheetView>
  </sheetViews>
  <sheetFormatPr defaultColWidth="9.140625" defaultRowHeight="15"/>
  <cols>
    <col min="1" max="1" width="15.421875" style="57" customWidth="1"/>
    <col min="2" max="2" width="47.8515625" style="57" customWidth="1"/>
    <col min="3" max="3" width="11.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91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93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92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3">
      <c r="A13" s="69">
        <v>1</v>
      </c>
      <c r="B13" s="70" t="s">
        <v>55</v>
      </c>
      <c r="C13" s="19" t="s">
        <v>69</v>
      </c>
      <c r="D13" s="20"/>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33" customHeight="1">
      <c r="A14" s="69">
        <v>1.01</v>
      </c>
      <c r="B14" s="71" t="s">
        <v>56</v>
      </c>
      <c r="C14" s="19" t="s">
        <v>70</v>
      </c>
      <c r="D14" s="20"/>
      <c r="E14" s="21"/>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1.01</v>
      </c>
      <c r="IF14" s="33" t="s">
        <v>39</v>
      </c>
      <c r="IG14" s="33" t="s">
        <v>35</v>
      </c>
      <c r="IH14" s="33">
        <v>123.223</v>
      </c>
      <c r="II14" s="33" t="s">
        <v>37</v>
      </c>
    </row>
    <row r="15" spans="1:243" s="32" customFormat="1" ht="32.25" customHeight="1">
      <c r="A15" s="69">
        <v>1.02</v>
      </c>
      <c r="B15" s="71" t="s">
        <v>57</v>
      </c>
      <c r="C15" s="19" t="s">
        <v>71</v>
      </c>
      <c r="D15" s="20"/>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26.25" customHeight="1">
      <c r="A16" s="69">
        <v>1.03</v>
      </c>
      <c r="B16" s="71" t="s">
        <v>58</v>
      </c>
      <c r="C16" s="19" t="s">
        <v>72</v>
      </c>
      <c r="D16" s="20"/>
      <c r="E16" s="21"/>
      <c r="F16" s="20"/>
      <c r="G16" s="22"/>
      <c r="H16" s="22"/>
      <c r="I16" s="20"/>
      <c r="J16" s="23"/>
      <c r="K16" s="24"/>
      <c r="L16" s="24"/>
      <c r="M16" s="25"/>
      <c r="N16" s="26"/>
      <c r="O16" s="26"/>
      <c r="P16" s="27"/>
      <c r="Q16" s="26"/>
      <c r="R16" s="26"/>
      <c r="S16" s="2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9"/>
      <c r="BB16" s="30"/>
      <c r="BC16" s="31"/>
      <c r="IE16" s="33">
        <v>2</v>
      </c>
      <c r="IF16" s="33" t="s">
        <v>34</v>
      </c>
      <c r="IG16" s="33" t="s">
        <v>42</v>
      </c>
      <c r="IH16" s="33">
        <v>10</v>
      </c>
      <c r="II16" s="33" t="s">
        <v>37</v>
      </c>
    </row>
    <row r="17" spans="1:243" s="32" customFormat="1" ht="36.75" customHeight="1">
      <c r="A17" s="69">
        <v>1.04</v>
      </c>
      <c r="B17" s="71" t="s">
        <v>59</v>
      </c>
      <c r="C17" s="19" t="s">
        <v>73</v>
      </c>
      <c r="D17" s="20"/>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24" customHeight="1">
      <c r="A18" s="69">
        <v>1.05</v>
      </c>
      <c r="B18" s="71" t="s">
        <v>100</v>
      </c>
      <c r="C18" s="19" t="s">
        <v>74</v>
      </c>
      <c r="D18" s="20"/>
      <c r="E18" s="21"/>
      <c r="F18" s="20"/>
      <c r="G18" s="22"/>
      <c r="H18" s="22"/>
      <c r="I18" s="20"/>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34.5" customHeight="1">
      <c r="A19" s="69">
        <v>1.06</v>
      </c>
      <c r="B19" s="71" t="s">
        <v>101</v>
      </c>
      <c r="C19" s="19" t="s">
        <v>75</v>
      </c>
      <c r="D19" s="20"/>
      <c r="E19" s="21"/>
      <c r="F19" s="20"/>
      <c r="G19" s="22"/>
      <c r="H19" s="22"/>
      <c r="I19" s="20"/>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37.5" customHeight="1">
      <c r="A20" s="69">
        <v>1.07</v>
      </c>
      <c r="B20" s="71" t="s">
        <v>94</v>
      </c>
      <c r="C20" s="19" t="s">
        <v>76</v>
      </c>
      <c r="D20" s="20"/>
      <c r="E20" s="21"/>
      <c r="F20" s="20"/>
      <c r="G20" s="22"/>
      <c r="H20" s="22"/>
      <c r="I20" s="20"/>
      <c r="J20" s="23"/>
      <c r="K20" s="24"/>
      <c r="L20" s="24"/>
      <c r="M20" s="25"/>
      <c r="N20" s="26"/>
      <c r="O20" s="26"/>
      <c r="P20" s="27"/>
      <c r="Q20" s="26"/>
      <c r="R20" s="26"/>
      <c r="S20" s="2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9"/>
      <c r="BB20" s="30"/>
      <c r="BC20" s="31"/>
      <c r="IE20" s="33">
        <v>2</v>
      </c>
      <c r="IF20" s="33" t="s">
        <v>34</v>
      </c>
      <c r="IG20" s="33" t="s">
        <v>42</v>
      </c>
      <c r="IH20" s="33">
        <v>10</v>
      </c>
      <c r="II20" s="33" t="s">
        <v>37</v>
      </c>
    </row>
    <row r="21" spans="1:243" s="32" customFormat="1" ht="43.5" customHeight="1">
      <c r="A21" s="69">
        <v>1.08</v>
      </c>
      <c r="B21" s="71" t="s">
        <v>60</v>
      </c>
      <c r="C21" s="19" t="s">
        <v>77</v>
      </c>
      <c r="D21" s="20"/>
      <c r="E21" s="21"/>
      <c r="F21" s="20"/>
      <c r="G21" s="22"/>
      <c r="H21" s="22"/>
      <c r="I21" s="20"/>
      <c r="J21" s="23"/>
      <c r="K21" s="24"/>
      <c r="L21" s="24"/>
      <c r="M21" s="25"/>
      <c r="N21" s="26"/>
      <c r="O21" s="26"/>
      <c r="P21" s="27"/>
      <c r="Q21" s="26"/>
      <c r="R21" s="26"/>
      <c r="S21" s="2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9"/>
      <c r="BB21" s="30"/>
      <c r="BC21" s="31"/>
      <c r="IE21" s="33">
        <v>3</v>
      </c>
      <c r="IF21" s="33" t="s">
        <v>43</v>
      </c>
      <c r="IG21" s="33" t="s">
        <v>44</v>
      </c>
      <c r="IH21" s="33">
        <v>10</v>
      </c>
      <c r="II21" s="33" t="s">
        <v>37</v>
      </c>
    </row>
    <row r="22" spans="1:243" s="32" customFormat="1" ht="45.75" customHeight="1">
      <c r="A22" s="69">
        <v>1.09</v>
      </c>
      <c r="B22" s="71" t="s">
        <v>95</v>
      </c>
      <c r="C22" s="19" t="s">
        <v>78</v>
      </c>
      <c r="D22" s="20"/>
      <c r="E22" s="21"/>
      <c r="F22" s="20"/>
      <c r="G22" s="22"/>
      <c r="H22" s="22"/>
      <c r="I22" s="20"/>
      <c r="J22" s="23"/>
      <c r="K22" s="24"/>
      <c r="L22" s="24"/>
      <c r="M22" s="25"/>
      <c r="N22" s="26"/>
      <c r="O22" s="26"/>
      <c r="P22" s="27"/>
      <c r="Q22" s="26"/>
      <c r="R22" s="26"/>
      <c r="S22" s="2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9"/>
      <c r="BB22" s="30"/>
      <c r="BC22" s="31"/>
      <c r="IE22" s="33">
        <v>1.01</v>
      </c>
      <c r="IF22" s="33" t="s">
        <v>39</v>
      </c>
      <c r="IG22" s="33" t="s">
        <v>35</v>
      </c>
      <c r="IH22" s="33">
        <v>123.223</v>
      </c>
      <c r="II22" s="33" t="s">
        <v>37</v>
      </c>
    </row>
    <row r="23" spans="1:243" s="32" customFormat="1" ht="45" customHeight="1">
      <c r="A23" s="69">
        <v>1.1</v>
      </c>
      <c r="B23" s="71" t="s">
        <v>96</v>
      </c>
      <c r="C23" s="19" t="s">
        <v>79</v>
      </c>
      <c r="D23" s="20"/>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40.5" customHeight="1">
      <c r="A24" s="69">
        <v>1.11</v>
      </c>
      <c r="B24" s="71" t="s">
        <v>61</v>
      </c>
      <c r="C24" s="19" t="s">
        <v>80</v>
      </c>
      <c r="D24" s="20"/>
      <c r="E24" s="21"/>
      <c r="F24" s="20"/>
      <c r="G24" s="22"/>
      <c r="H24" s="22"/>
      <c r="I24" s="20"/>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1.02</v>
      </c>
      <c r="IF24" s="33" t="s">
        <v>40</v>
      </c>
      <c r="IG24" s="33" t="s">
        <v>41</v>
      </c>
      <c r="IH24" s="33">
        <v>213</v>
      </c>
      <c r="II24" s="33" t="s">
        <v>37</v>
      </c>
    </row>
    <row r="25" spans="1:243" s="32" customFormat="1" ht="51" customHeight="1">
      <c r="A25" s="69">
        <v>1.12</v>
      </c>
      <c r="B25" s="71" t="s">
        <v>62</v>
      </c>
      <c r="C25" s="19" t="s">
        <v>81</v>
      </c>
      <c r="D25" s="20"/>
      <c r="E25" s="21"/>
      <c r="F25" s="20"/>
      <c r="G25" s="22"/>
      <c r="H25" s="22"/>
      <c r="I25" s="20"/>
      <c r="J25" s="23"/>
      <c r="K25" s="24"/>
      <c r="L25" s="24"/>
      <c r="M25" s="25"/>
      <c r="N25" s="26"/>
      <c r="O25" s="26"/>
      <c r="P25" s="27"/>
      <c r="Q25" s="26"/>
      <c r="R25" s="26"/>
      <c r="S25" s="2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9"/>
      <c r="BB25" s="30"/>
      <c r="BC25" s="31"/>
      <c r="IE25" s="33">
        <v>2</v>
      </c>
      <c r="IF25" s="33" t="s">
        <v>34</v>
      </c>
      <c r="IG25" s="33" t="s">
        <v>42</v>
      </c>
      <c r="IH25" s="33">
        <v>10</v>
      </c>
      <c r="II25" s="33" t="s">
        <v>37</v>
      </c>
    </row>
    <row r="26" spans="1:243" s="32" customFormat="1" ht="31.5">
      <c r="A26" s="69">
        <v>1.13</v>
      </c>
      <c r="B26" s="71" t="s">
        <v>63</v>
      </c>
      <c r="C26" s="19" t="s">
        <v>82</v>
      </c>
      <c r="D26" s="20"/>
      <c r="E26" s="21"/>
      <c r="F26" s="20"/>
      <c r="G26" s="22"/>
      <c r="H26" s="22"/>
      <c r="I26" s="20"/>
      <c r="J26" s="23"/>
      <c r="K26" s="24"/>
      <c r="L26" s="24"/>
      <c r="M26" s="25"/>
      <c r="N26" s="26"/>
      <c r="O26" s="26"/>
      <c r="P26" s="27"/>
      <c r="Q26" s="26"/>
      <c r="R26" s="26"/>
      <c r="S26" s="2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9"/>
      <c r="BB26" s="30"/>
      <c r="BC26" s="31"/>
      <c r="IE26" s="33">
        <v>3</v>
      </c>
      <c r="IF26" s="33" t="s">
        <v>43</v>
      </c>
      <c r="IG26" s="33" t="s">
        <v>44</v>
      </c>
      <c r="IH26" s="33">
        <v>10</v>
      </c>
      <c r="II26" s="33" t="s">
        <v>37</v>
      </c>
    </row>
    <row r="27" spans="1:243" s="32" customFormat="1" ht="45" customHeight="1">
      <c r="A27" s="69">
        <v>1.14</v>
      </c>
      <c r="B27" s="71" t="s">
        <v>97</v>
      </c>
      <c r="C27" s="19" t="s">
        <v>83</v>
      </c>
      <c r="D27" s="20"/>
      <c r="E27" s="21"/>
      <c r="F27" s="20"/>
      <c r="G27" s="22"/>
      <c r="H27" s="22"/>
      <c r="I27" s="20"/>
      <c r="J27" s="23"/>
      <c r="K27" s="24"/>
      <c r="L27" s="24"/>
      <c r="M27" s="25"/>
      <c r="N27" s="26"/>
      <c r="O27" s="26"/>
      <c r="P27" s="27"/>
      <c r="Q27" s="26"/>
      <c r="R27" s="26"/>
      <c r="S27" s="2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9"/>
      <c r="BB27" s="30"/>
      <c r="BC27" s="31"/>
      <c r="IE27" s="33">
        <v>1.01</v>
      </c>
      <c r="IF27" s="33" t="s">
        <v>39</v>
      </c>
      <c r="IG27" s="33" t="s">
        <v>35</v>
      </c>
      <c r="IH27" s="33">
        <v>123.223</v>
      </c>
      <c r="II27" s="33" t="s">
        <v>37</v>
      </c>
    </row>
    <row r="28" spans="1:243" s="32" customFormat="1" ht="49.5" customHeight="1">
      <c r="A28" s="69">
        <v>1.15</v>
      </c>
      <c r="B28" s="71" t="s">
        <v>64</v>
      </c>
      <c r="C28" s="19" t="s">
        <v>84</v>
      </c>
      <c r="D28" s="20"/>
      <c r="E28" s="21"/>
      <c r="F28" s="20"/>
      <c r="G28" s="22"/>
      <c r="H28" s="22"/>
      <c r="I28" s="20"/>
      <c r="J28" s="23"/>
      <c r="K28" s="24"/>
      <c r="L28" s="24"/>
      <c r="M28" s="25"/>
      <c r="N28" s="26"/>
      <c r="O28" s="26"/>
      <c r="P28" s="27"/>
      <c r="Q28" s="26"/>
      <c r="R28" s="26"/>
      <c r="S28" s="2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9"/>
      <c r="BB28" s="30"/>
      <c r="BC28" s="31"/>
      <c r="IE28" s="33">
        <v>1.02</v>
      </c>
      <c r="IF28" s="33" t="s">
        <v>40</v>
      </c>
      <c r="IG28" s="33" t="s">
        <v>41</v>
      </c>
      <c r="IH28" s="33">
        <v>213</v>
      </c>
      <c r="II28" s="33" t="s">
        <v>37</v>
      </c>
    </row>
    <row r="29" spans="1:243" s="32" customFormat="1" ht="49.5" customHeight="1">
      <c r="A29" s="69">
        <v>1.16</v>
      </c>
      <c r="B29" s="71" t="s">
        <v>98</v>
      </c>
      <c r="C29" s="19" t="s">
        <v>85</v>
      </c>
      <c r="D29" s="20"/>
      <c r="E29" s="21"/>
      <c r="F29" s="20"/>
      <c r="G29" s="22"/>
      <c r="H29" s="22"/>
      <c r="I29" s="20"/>
      <c r="J29" s="23"/>
      <c r="K29" s="24"/>
      <c r="L29" s="24"/>
      <c r="M29" s="25"/>
      <c r="N29" s="26"/>
      <c r="O29" s="26"/>
      <c r="P29" s="27"/>
      <c r="Q29" s="26"/>
      <c r="R29" s="26"/>
      <c r="S29" s="2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9"/>
      <c r="BB29" s="30"/>
      <c r="BC29" s="31"/>
      <c r="IE29" s="33">
        <v>2</v>
      </c>
      <c r="IF29" s="33" t="s">
        <v>34</v>
      </c>
      <c r="IG29" s="33" t="s">
        <v>42</v>
      </c>
      <c r="IH29" s="33">
        <v>10</v>
      </c>
      <c r="II29" s="33" t="s">
        <v>37</v>
      </c>
    </row>
    <row r="30" spans="1:243" s="32" customFormat="1" ht="56.25" customHeight="1">
      <c r="A30" s="69">
        <v>1.17</v>
      </c>
      <c r="B30" s="71" t="s">
        <v>99</v>
      </c>
      <c r="C30" s="19" t="s">
        <v>86</v>
      </c>
      <c r="D30" s="20"/>
      <c r="E30" s="21"/>
      <c r="F30" s="20"/>
      <c r="G30" s="22"/>
      <c r="H30" s="22"/>
      <c r="I30" s="20"/>
      <c r="J30" s="23"/>
      <c r="K30" s="24"/>
      <c r="L30" s="24"/>
      <c r="M30" s="25"/>
      <c r="N30" s="26"/>
      <c r="O30" s="26"/>
      <c r="P30" s="27"/>
      <c r="Q30" s="26"/>
      <c r="R30" s="26"/>
      <c r="S30" s="2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9"/>
      <c r="BB30" s="30"/>
      <c r="BC30" s="31"/>
      <c r="IE30" s="33">
        <v>3</v>
      </c>
      <c r="IF30" s="33" t="s">
        <v>43</v>
      </c>
      <c r="IG30" s="33" t="s">
        <v>44</v>
      </c>
      <c r="IH30" s="33">
        <v>10</v>
      </c>
      <c r="II30" s="33" t="s">
        <v>37</v>
      </c>
    </row>
    <row r="31" spans="1:243" s="32" customFormat="1" ht="47.25" customHeight="1">
      <c r="A31" s="69">
        <v>1.18</v>
      </c>
      <c r="B31" s="71" t="s">
        <v>102</v>
      </c>
      <c r="C31" s="19" t="s">
        <v>87</v>
      </c>
      <c r="D31" s="20"/>
      <c r="E31" s="21"/>
      <c r="F31" s="20"/>
      <c r="G31" s="22"/>
      <c r="H31" s="22"/>
      <c r="I31" s="20"/>
      <c r="J31" s="23"/>
      <c r="K31" s="24"/>
      <c r="L31" s="24"/>
      <c r="M31" s="25"/>
      <c r="N31" s="26"/>
      <c r="O31" s="26"/>
      <c r="P31" s="27"/>
      <c r="Q31" s="26"/>
      <c r="R31" s="26"/>
      <c r="S31" s="2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9"/>
      <c r="BB31" s="30"/>
      <c r="BC31" s="31"/>
      <c r="IE31" s="33">
        <v>1.01</v>
      </c>
      <c r="IF31" s="33" t="s">
        <v>39</v>
      </c>
      <c r="IG31" s="33" t="s">
        <v>35</v>
      </c>
      <c r="IH31" s="33">
        <v>123.223</v>
      </c>
      <c r="II31" s="33" t="s">
        <v>37</v>
      </c>
    </row>
    <row r="32" spans="1:243" s="32" customFormat="1" ht="56.25" customHeight="1">
      <c r="A32" s="69">
        <v>1.19</v>
      </c>
      <c r="B32" s="71" t="s">
        <v>65</v>
      </c>
      <c r="C32" s="19" t="s">
        <v>88</v>
      </c>
      <c r="D32" s="20"/>
      <c r="E32" s="21"/>
      <c r="F32" s="20"/>
      <c r="G32" s="22"/>
      <c r="H32" s="22"/>
      <c r="I32" s="20"/>
      <c r="J32" s="23"/>
      <c r="K32" s="24"/>
      <c r="L32" s="24"/>
      <c r="M32" s="25"/>
      <c r="N32" s="26"/>
      <c r="O32" s="26"/>
      <c r="P32" s="27"/>
      <c r="Q32" s="26"/>
      <c r="R32" s="26"/>
      <c r="S32" s="2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9"/>
      <c r="BB32" s="30"/>
      <c r="BC32" s="31"/>
      <c r="IE32" s="33">
        <v>1.02</v>
      </c>
      <c r="IF32" s="33" t="s">
        <v>40</v>
      </c>
      <c r="IG32" s="33" t="s">
        <v>41</v>
      </c>
      <c r="IH32" s="33">
        <v>213</v>
      </c>
      <c r="II32" s="33" t="s">
        <v>37</v>
      </c>
    </row>
    <row r="33" spans="1:243" s="32" customFormat="1" ht="51.75" customHeight="1">
      <c r="A33" s="69">
        <v>1.2</v>
      </c>
      <c r="B33" s="71" t="s">
        <v>66</v>
      </c>
      <c r="C33" s="19" t="s">
        <v>89</v>
      </c>
      <c r="D33" s="68">
        <v>2</v>
      </c>
      <c r="E33" s="68" t="s">
        <v>68</v>
      </c>
      <c r="F33" s="67">
        <v>10</v>
      </c>
      <c r="G33" s="34"/>
      <c r="H33" s="34"/>
      <c r="I33" s="20" t="s">
        <v>38</v>
      </c>
      <c r="J33" s="23">
        <f>IF(I33="Less(-)",-1,1)</f>
        <v>1</v>
      </c>
      <c r="K33" s="24" t="s">
        <v>48</v>
      </c>
      <c r="L33" s="24" t="s">
        <v>7</v>
      </c>
      <c r="M33" s="66"/>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4">
        <f>total_amount_ba($B$2,$D$2,D33,F33,J33,K33,M33)</f>
        <v>0</v>
      </c>
      <c r="BB33" s="64">
        <f>BA33+SUM(N33:AZ33)</f>
        <v>0</v>
      </c>
      <c r="BC33" s="31" t="str">
        <f>SpellNumber(L33,BB33)</f>
        <v>INR Zero Only</v>
      </c>
      <c r="IE33" s="33">
        <v>2</v>
      </c>
      <c r="IF33" s="33" t="s">
        <v>34</v>
      </c>
      <c r="IG33" s="33" t="s">
        <v>42</v>
      </c>
      <c r="IH33" s="33">
        <v>10</v>
      </c>
      <c r="II33" s="33" t="s">
        <v>37</v>
      </c>
    </row>
    <row r="34" spans="1:243" s="32" customFormat="1" ht="78.75">
      <c r="A34" s="69">
        <v>2</v>
      </c>
      <c r="B34" s="70" t="s">
        <v>67</v>
      </c>
      <c r="C34" s="19" t="s">
        <v>90</v>
      </c>
      <c r="D34" s="68">
        <v>2</v>
      </c>
      <c r="E34" s="68" t="s">
        <v>68</v>
      </c>
      <c r="F34" s="67">
        <v>10</v>
      </c>
      <c r="G34" s="34"/>
      <c r="H34" s="34"/>
      <c r="I34" s="20" t="s">
        <v>38</v>
      </c>
      <c r="J34" s="23">
        <f>IF(I34="Less(-)",-1,1)</f>
        <v>1</v>
      </c>
      <c r="K34" s="24" t="s">
        <v>48</v>
      </c>
      <c r="L34" s="24" t="s">
        <v>7</v>
      </c>
      <c r="M34" s="66"/>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4">
        <f>total_amount_ba($B$2,$D$2,D34,F34,J34,K34,M34)</f>
        <v>0</v>
      </c>
      <c r="BB34" s="64">
        <f>BA34+SUM(N34:AZ34)</f>
        <v>0</v>
      </c>
      <c r="BC34" s="31" t="str">
        <f>SpellNumber(L34,BB34)</f>
        <v>INR Zero Only</v>
      </c>
      <c r="IE34" s="33">
        <v>3</v>
      </c>
      <c r="IF34" s="33" t="s">
        <v>43</v>
      </c>
      <c r="IG34" s="33" t="s">
        <v>44</v>
      </c>
      <c r="IH34" s="33">
        <v>10</v>
      </c>
      <c r="II34" s="33" t="s">
        <v>37</v>
      </c>
    </row>
    <row r="35" spans="1:243" s="32" customFormat="1" ht="33" customHeight="1">
      <c r="A35" s="39" t="s">
        <v>46</v>
      </c>
      <c r="B35" s="40"/>
      <c r="C35" s="41"/>
      <c r="D35" s="42"/>
      <c r="E35" s="42"/>
      <c r="F35" s="42"/>
      <c r="G35" s="42"/>
      <c r="H35" s="43"/>
      <c r="I35" s="43"/>
      <c r="J35" s="43"/>
      <c r="K35" s="43"/>
      <c r="L35" s="44"/>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65">
        <f>SUM(BA13:BA34)</f>
        <v>0</v>
      </c>
      <c r="BB35" s="65">
        <f>SUM(BB13:BB34)</f>
        <v>0</v>
      </c>
      <c r="BC35" s="31" t="str">
        <f>SpellNumber($E$2,BB35)</f>
        <v>INR Zero Only</v>
      </c>
      <c r="IE35" s="33">
        <v>4</v>
      </c>
      <c r="IF35" s="33" t="s">
        <v>40</v>
      </c>
      <c r="IG35" s="33" t="s">
        <v>45</v>
      </c>
      <c r="IH35" s="33">
        <v>10</v>
      </c>
      <c r="II35" s="33" t="s">
        <v>37</v>
      </c>
    </row>
    <row r="36" spans="1:243" s="55" customFormat="1" ht="39" customHeight="1" hidden="1">
      <c r="A36" s="40" t="s">
        <v>50</v>
      </c>
      <c r="B36" s="46"/>
      <c r="C36" s="47"/>
      <c r="D36" s="48"/>
      <c r="E36" s="49" t="s">
        <v>47</v>
      </c>
      <c r="F36" s="62"/>
      <c r="G36" s="50"/>
      <c r="H36" s="51"/>
      <c r="I36" s="51"/>
      <c r="J36" s="51"/>
      <c r="K36" s="52"/>
      <c r="L36" s="53"/>
      <c r="M36" s="54"/>
      <c r="O36" s="32"/>
      <c r="P36" s="32"/>
      <c r="Q36" s="32"/>
      <c r="R36" s="32"/>
      <c r="S36" s="32"/>
      <c r="BA36" s="60">
        <f>IF(ISBLANK(F36),0,IF(E36="Excess (+)",ROUND(BA35+(BA35*F36),2),IF(E36="Less (-)",ROUND(BA35+(BA35*F36*(-1)),2),0)))</f>
        <v>0</v>
      </c>
      <c r="BB36" s="61">
        <f>ROUND(BA36,0)</f>
        <v>0</v>
      </c>
      <c r="BC36" s="31" t="str">
        <f>SpellNumber(L36,BB36)</f>
        <v> Zero Only</v>
      </c>
      <c r="IE36" s="56"/>
      <c r="IF36" s="56"/>
      <c r="IG36" s="56"/>
      <c r="IH36" s="56"/>
      <c r="II36" s="56"/>
    </row>
    <row r="37" spans="1:243" s="55" customFormat="1" ht="51" customHeight="1">
      <c r="A37" s="39" t="s">
        <v>49</v>
      </c>
      <c r="B37" s="39"/>
      <c r="C37" s="75" t="str">
        <f>SpellNumber($E$2,BB35)</f>
        <v>INR Zero Only</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7"/>
      <c r="IE37" s="56"/>
      <c r="IF37" s="56"/>
      <c r="IG37" s="56"/>
      <c r="IH37" s="56"/>
      <c r="II37" s="56"/>
    </row>
    <row r="38" spans="3:243" s="14" customFormat="1" ht="15">
      <c r="C38" s="57"/>
      <c r="D38" s="57"/>
      <c r="E38" s="57"/>
      <c r="F38" s="57"/>
      <c r="G38" s="57"/>
      <c r="H38" s="57"/>
      <c r="I38" s="57"/>
      <c r="J38" s="57"/>
      <c r="K38" s="57"/>
      <c r="L38" s="57"/>
      <c r="M38" s="57"/>
      <c r="O38" s="57"/>
      <c r="BA38" s="57"/>
      <c r="BC38" s="57"/>
      <c r="IE38" s="15"/>
      <c r="IF38" s="15"/>
      <c r="IG38" s="15"/>
      <c r="IH38" s="15"/>
      <c r="II38" s="15"/>
    </row>
  </sheetData>
  <sheetProtection password="EEC8" sheet="1" selectLockedCells="1"/>
  <mergeCells count="8">
    <mergeCell ref="A9:BC9"/>
    <mergeCell ref="C37:BC37"/>
    <mergeCell ref="A1:L1"/>
    <mergeCell ref="A4:BC4"/>
    <mergeCell ref="A5:BC5"/>
    <mergeCell ref="A6:BC6"/>
    <mergeCell ref="A7:BC7"/>
    <mergeCell ref="B8:BC8"/>
  </mergeCells>
  <dataValidations count="20">
    <dataValidation type="list" allowBlank="1" showInputMessage="1" showErrorMessage="1" sqref="L28 L29 L30 L31 L32 L33 L13 L14 L15 L16 L17 L18 L19 L20 L21 L22 L23 L24 L25 L26 L27 L34">
      <formula1>"INR"</formula1>
    </dataValidation>
    <dataValidation allowBlank="1" showInputMessage="1" showErrorMessage="1" promptTitle="Addition / Deduction" prompt="Please Choose the correct One" sqref="J13:J34"/>
    <dataValidation type="list" showInputMessage="1" showErrorMessage="1" sqref="I13:I3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6">
      <formula1>IF(ISBLANK(F36),$A$3:$C$3,$B$3:$C$3)</formula1>
    </dataValidation>
    <dataValidation allowBlank="1" showInputMessage="1" showErrorMessage="1" promptTitle="Itemcode/Make" prompt="Please enter text" sqref="C13:C34"/>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2"/>
    <dataValidation type="decimal" allowBlank="1" showInputMessage="1" showErrorMessage="1" promptTitle="Quantity" prompt="Please enter the Quantity for this item. " errorTitle="Invalid Entry" error="Only Numeric Values are allowed. " sqref="F13:F34 D13:D3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6">
      <formula1>IF(E36&lt;&gt;"Select",0,-1)</formula1>
      <formula2>IF(E36&lt;&gt;"Select",99.99,-1)</formula2>
    </dataValidation>
    <dataValidation type="list" allowBlank="1" showInputMessage="1" showErrorMessage="1" sqref="C2">
      <formula1>"Normal, SingleWindow, Alternate"</formula1>
    </dataValidation>
    <dataValidation type="list" allowBlank="1" showInputMessage="1" showErrorMessage="1" sqref="K13:K3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33:M3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2021-02-08T12:14:28Z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