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'BoQ1'!$A$11:$BC$81</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<sst xmlns="http://schemas.openxmlformats.org/spreadsheetml/2006/main" count="534" uniqueCount="190">
  <si>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</si>
  <si>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</si>
  <si>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</si>
  <si>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</si>
  <si>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</si>
  <si>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</si>
  <si>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</si>
  <si>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</si>
  <si>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</si>
  <si>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</si>
  <si>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</si>
  <si>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</si>
  <si>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</si>
  <si>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</si>
  <si>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</si>
  <si>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</si>
  <si>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</si>
  <si>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</si>
  <si>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</si>
  <si>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</si>
  <si>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</si>
  <si>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</si>
  <si>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</si>
  <si>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</si>
  <si>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</si>
  <si>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</si>
  <si>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</si>
  <si>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</si>
  <si>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</si>
  <si>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</si>
  <si>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</si>
  <si>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</si>
  <si>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</si>
  <si>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</si>
  <si>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</si>
  <si>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</si>
  <si>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</si>
  <si>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</si>
  <si>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</si>
  <si>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</si>
  <si>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</si>
  <si>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</si>
  <si>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</si>
  <si>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</si>
  <si>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</si>
  <si>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</si>
  <si>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</si>
  <si>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</si>
  <si>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</si>
  <si>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</si>
  <si>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</si>
  <si>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</si>
  <si>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</si>
  <si>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</si>
  <si>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</si>
  <si>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</si>
  <si>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</si>
  <si>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</si>
  <si>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</si>
  <si>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</si>
  <si>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</si>
  <si>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</si>
  <si>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</si>
  <si>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</si>
  <si>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</si>
  <si>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</si>
  <si>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</si>
  <si>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</si>
  <si>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</si>
  <si>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Thermo-Mechanically Treated bars of grade Fe-500D or more.</t>
  </si>
  <si>
    <t>MASONRY WORK</t>
  </si>
  <si>
    <t>metre</t>
  </si>
  <si>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</si>
  <si>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</si>
  <si>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</si>
  <si>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</si>
  <si>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</si>
  <si>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</si>
  <si>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</si>
  <si>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</si>
  <si>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</si>
  <si>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</si>
  <si>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</si>
  <si>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</si>
  <si>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</si>
  <si>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</si>
  <si>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</si>
  <si>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</si>
  <si>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</si>
  <si>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</si>
  <si>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</si>
  <si>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</si>
  <si>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</si>
  <si>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</si>
  <si>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</si>
  <si>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</si>
  <si>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</si>
  <si>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</si>
  <si>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</si>
  <si>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</si>
  <si>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</si>
  <si>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</si>
  <si>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</si>
  <si>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</si>
  <si>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</si>
  <si>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</si>
  <si>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</si>
  <si>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</si>
  <si>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</si>
  <si>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</si>
  <si>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</si>
  <si>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</si>
  <si>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</si>
  <si>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</si>
  <si>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</si>
  <si>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</si>
  <si>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</si>
  <si>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</si>
  <si>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</si>
  <si>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</si>
  <si>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</si>
  <si>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</si>
  <si>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</si>
  <si>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</si>
  <si>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</si>
  <si>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</si>
  <si>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</si>
  <si>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</si>
  <si>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</si>
  <si>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</si>
  <si>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</si>
  <si>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</si>
  <si>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</si>
  <si>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</si>
  <si>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CARRIAGE OF MATERIALS</t>
  </si>
  <si>
    <t>By Mechanical Transport including loading,unloading and stacking</t>
  </si>
  <si>
    <t>CONCRETE WORK</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</si>
  <si>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</si>
  <si>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</si>
  <si>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</si>
  <si>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</si>
  <si>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</si>
  <si>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</si>
  <si>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</si>
  <si>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</si>
  <si>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</si>
  <si>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Earth Lead - 2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</si>
  <si>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</si>
  <si>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</si>
  <si>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</si>
  <si>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</si>
  <si>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</si>
  <si>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</si>
  <si>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1:4:8 (1 Cement : 4 coarse sand (zone-III) derived from natural sources : 8 graded stone aggregate 40 mm nominal size derived from natural sources).</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</si>
  <si>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</si>
  <si>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</si>
  <si>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Steel reinforcement for R.C.C. work including straightening, cutting, bending, placing in position and binding all complete upto plinth level.</t>
  </si>
  <si>
    <t>Brick work with common burnt clay F.P.S. (non modular) bricks of class designation 7.5 in foundation and plinth in:</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</si>
  <si>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</si>
  <si>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</si>
  <si>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</si>
  <si>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</si>
  <si>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</si>
  <si>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</si>
  <si>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12 mm cement plaster of mix :</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</si>
  <si>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</si>
  <si>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</si>
  <si>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</si>
  <si>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</si>
  <si>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</si>
  <si>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</si>
  <si>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Dismantling manually/ by mechanical means including stacking of serviceable material and disposal of unserviceable material within 50 metres lead as per direction of Engineer-in-charge :</t>
  </si>
  <si>
    <t>Water bound macadam road</t>
  </si>
  <si>
    <t>bituminous road</t>
  </si>
  <si>
    <t>Dismantling of road gully chamber of various sizes including C.I. grating with frame including stacking of useful materials near the site and disposal of unserviceable materials within 50 metres lead including refilling the excavated gap.</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</si>
  <si>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</si>
  <si>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</si>
  <si>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Cement concrete 1:2:4 (1 cement : 2 coarse sand : 4 graded stone aggregate 40 mm nominal size) in pavements, laid to required slope and camber in panels as required including consolidation finishing and tamping complete.</t>
  </si>
  <si>
    <t>DRAINAGE</t>
  </si>
  <si>
    <t>Providing and laying non-pressure NP2 class (light duty) R.C.C. pipes with collars jointed with stiff mixture of cement mortar in the proportion of 1:2 (1 cement : 2 fine sand) including testing of joints etc. complete :</t>
  </si>
  <si>
    <t>250 mm dia. R.C.C. pipe</t>
  </si>
  <si>
    <t>300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</si>
  <si>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</si>
  <si>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</si>
  <si>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</si>
  <si>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Extra for depth for manholes :</t>
  </si>
  <si>
    <t>Size 90x80 cm</t>
  </si>
  <si>
    <t>Constructing brick masonry road gully chamber 50x45x60 cm with bricks in cement mortar 1:4 (1 cement : 4 coarse sand) including 500x450 mm pre-cast R.C.C. horizontal grating with frame complete as per standard design :</t>
  </si>
  <si>
    <t>Name of Work: P/Laying drainage pipe for carrying out of rain water from courtyard structural lab.</t>
  </si>
  <si>
    <t>Contract No:   30/Civil/D2/2021-22/04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</si>
</sst>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1"/>
  <sheetViews>
    <sheetView showGridLines="0" zoomScale="85" zoomScaleNormal="85" zoomScalePageLayoutView="0" workbookViewId="0" topLeftCell="A1">
      <selection activeCell="BH12" sqref="BH1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72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188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189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134</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134</v>
      </c>
      <c r="IC13" s="22" t="s">
        <v>55</v>
      </c>
      <c r="IE13" s="23"/>
      <c r="IF13" s="23" t="s">
        <v>34</v>
      </c>
      <c r="IG13" s="23" t="s">
        <v>35</v>
      </c>
      <c r="IH13" s="23">
        <v>10</v>
      </c>
      <c r="II13" s="23" t="s">
        <v>36</v>
      </c>
    </row>
    <row r="14" spans="1:243" s="22" customFormat="1" ht="28.5">
      <c r="A14" s="59">
        <v>1.01</v>
      </c>
      <c r="B14" s="64" t="s">
        <v>135</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135</v>
      </c>
      <c r="IC14" s="22" t="s">
        <v>56</v>
      </c>
      <c r="IE14" s="23"/>
      <c r="IF14" s="23" t="s">
        <v>40</v>
      </c>
      <c r="IG14" s="23" t="s">
        <v>35</v>
      </c>
      <c r="IH14" s="23">
        <v>123.223</v>
      </c>
      <c r="II14" s="23" t="s">
        <v>37</v>
      </c>
    </row>
    <row r="15" spans="1:243" s="22" customFormat="1" ht="28.5">
      <c r="A15" s="59">
        <v>1.02</v>
      </c>
      <c r="B15" s="60" t="s">
        <v>146</v>
      </c>
      <c r="C15" s="39" t="s">
        <v>57</v>
      </c>
      <c r="D15" s="61">
        <v>24</v>
      </c>
      <c r="E15" s="62" t="s">
        <v>64</v>
      </c>
      <c r="F15" s="63">
        <v>162.91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3910</v>
      </c>
      <c r="BB15" s="54">
        <f>BA15+SUM(N15:AZ15)</f>
        <v>3910</v>
      </c>
      <c r="BC15" s="50" t="str">
        <f>SpellNumber(L15,BB15)</f>
        <v>INR  Three Thousand Nine Hundred &amp; Ten  Only</v>
      </c>
      <c r="IA15" s="22">
        <v>1.02</v>
      </c>
      <c r="IB15" s="22" t="s">
        <v>146</v>
      </c>
      <c r="IC15" s="22" t="s">
        <v>57</v>
      </c>
      <c r="ID15" s="22">
        <v>24</v>
      </c>
      <c r="IE15" s="23" t="s">
        <v>64</v>
      </c>
      <c r="IF15" s="23" t="s">
        <v>41</v>
      </c>
      <c r="IG15" s="23" t="s">
        <v>42</v>
      </c>
      <c r="IH15" s="23">
        <v>213</v>
      </c>
      <c r="II15" s="23" t="s">
        <v>37</v>
      </c>
    </row>
    <row r="16" spans="1:243" s="22" customFormat="1" ht="15.75">
      <c r="A16" s="59">
        <v>2</v>
      </c>
      <c r="B16" s="60" t="s">
        <v>147</v>
      </c>
      <c r="C16" s="39" t="s">
        <v>77</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147</v>
      </c>
      <c r="IC16" s="22" t="s">
        <v>77</v>
      </c>
      <c r="IE16" s="23"/>
      <c r="IF16" s="23"/>
      <c r="IG16" s="23"/>
      <c r="IH16" s="23"/>
      <c r="II16" s="23"/>
    </row>
    <row r="17" spans="1:243" s="22" customFormat="1" ht="156.75">
      <c r="A17" s="59">
        <v>2.01</v>
      </c>
      <c r="B17" s="60" t="s">
        <v>148</v>
      </c>
      <c r="C17" s="39" t="s">
        <v>58</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148</v>
      </c>
      <c r="IC17" s="22" t="s">
        <v>58</v>
      </c>
      <c r="IE17" s="23"/>
      <c r="IF17" s="23"/>
      <c r="IG17" s="23"/>
      <c r="IH17" s="23"/>
      <c r="II17" s="23"/>
    </row>
    <row r="18" spans="1:243" s="22" customFormat="1" ht="28.5">
      <c r="A18" s="59">
        <v>2.02</v>
      </c>
      <c r="B18" s="60" t="s">
        <v>149</v>
      </c>
      <c r="C18" s="39" t="s">
        <v>78</v>
      </c>
      <c r="D18" s="61">
        <v>12</v>
      </c>
      <c r="E18" s="62" t="s">
        <v>64</v>
      </c>
      <c r="F18" s="63">
        <v>221.21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2655</v>
      </c>
      <c r="BB18" s="54">
        <f>BA18+SUM(N18:AZ18)</f>
        <v>2655</v>
      </c>
      <c r="BC18" s="50" t="str">
        <f>SpellNumber(L18,BB18)</f>
        <v>INR  Two Thousand Six Hundred &amp; Fifty Five  Only</v>
      </c>
      <c r="IA18" s="22">
        <v>2.02</v>
      </c>
      <c r="IB18" s="22" t="s">
        <v>149</v>
      </c>
      <c r="IC18" s="22" t="s">
        <v>78</v>
      </c>
      <c r="ID18" s="22">
        <v>12</v>
      </c>
      <c r="IE18" s="23" t="s">
        <v>64</v>
      </c>
      <c r="IF18" s="23"/>
      <c r="IG18" s="23"/>
      <c r="IH18" s="23"/>
      <c r="II18" s="23"/>
    </row>
    <row r="19" spans="1:243" s="22" customFormat="1" ht="171">
      <c r="A19" s="59">
        <v>2.03</v>
      </c>
      <c r="B19" s="60" t="s">
        <v>150</v>
      </c>
      <c r="C19" s="39" t="s">
        <v>79</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2.03</v>
      </c>
      <c r="IB19" s="22" t="s">
        <v>150</v>
      </c>
      <c r="IC19" s="22" t="s">
        <v>79</v>
      </c>
      <c r="IE19" s="23"/>
      <c r="IF19" s="23"/>
      <c r="IG19" s="23"/>
      <c r="IH19" s="23"/>
      <c r="II19" s="23"/>
    </row>
    <row r="20" spans="1:243" s="22" customFormat="1" ht="17.25" customHeight="1">
      <c r="A20" s="59">
        <v>2.04</v>
      </c>
      <c r="B20" s="60" t="s">
        <v>151</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2.04</v>
      </c>
      <c r="IB20" s="22" t="s">
        <v>151</v>
      </c>
      <c r="IC20" s="22" t="s">
        <v>59</v>
      </c>
      <c r="IE20" s="23"/>
      <c r="IF20" s="23" t="s">
        <v>34</v>
      </c>
      <c r="IG20" s="23" t="s">
        <v>43</v>
      </c>
      <c r="IH20" s="23">
        <v>10</v>
      </c>
      <c r="II20" s="23" t="s">
        <v>37</v>
      </c>
    </row>
    <row r="21" spans="1:243" s="22" customFormat="1" ht="28.5">
      <c r="A21" s="59">
        <v>2.05</v>
      </c>
      <c r="B21" s="60" t="s">
        <v>152</v>
      </c>
      <c r="C21" s="39" t="s">
        <v>80</v>
      </c>
      <c r="D21" s="61">
        <v>98.5</v>
      </c>
      <c r="E21" s="62" t="s">
        <v>71</v>
      </c>
      <c r="F21" s="63">
        <v>319.33</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31454</v>
      </c>
      <c r="BB21" s="54">
        <f>BA21+SUM(N21:AZ21)</f>
        <v>31454</v>
      </c>
      <c r="BC21" s="50" t="str">
        <f>SpellNumber(L21,BB21)</f>
        <v>INR  Thirty One Thousand Four Hundred &amp; Fifty Four  Only</v>
      </c>
      <c r="IA21" s="22">
        <v>2.05</v>
      </c>
      <c r="IB21" s="22" t="s">
        <v>152</v>
      </c>
      <c r="IC21" s="22" t="s">
        <v>80</v>
      </c>
      <c r="ID21" s="22">
        <v>98.5</v>
      </c>
      <c r="IE21" s="23" t="s">
        <v>71</v>
      </c>
      <c r="IF21" s="23"/>
      <c r="IG21" s="23"/>
      <c r="IH21" s="23"/>
      <c r="II21" s="23"/>
    </row>
    <row r="22" spans="1:243" s="22" customFormat="1" ht="15.75">
      <c r="A22" s="59">
        <v>3</v>
      </c>
      <c r="B22" s="60" t="s">
        <v>136</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136</v>
      </c>
      <c r="IC22" s="22" t="s">
        <v>60</v>
      </c>
      <c r="IE22" s="23"/>
      <c r="IF22" s="23" t="s">
        <v>40</v>
      </c>
      <c r="IG22" s="23" t="s">
        <v>35</v>
      </c>
      <c r="IH22" s="23">
        <v>123.223</v>
      </c>
      <c r="II22" s="23" t="s">
        <v>37</v>
      </c>
    </row>
    <row r="23" spans="1:243" s="22" customFormat="1" ht="71.25">
      <c r="A23" s="59">
        <v>3.01</v>
      </c>
      <c r="B23" s="60" t="s">
        <v>137</v>
      </c>
      <c r="C23" s="39" t="s">
        <v>81</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3.01</v>
      </c>
      <c r="IB23" s="22" t="s">
        <v>137</v>
      </c>
      <c r="IC23" s="22" t="s">
        <v>81</v>
      </c>
      <c r="IE23" s="23"/>
      <c r="IF23" s="23" t="s">
        <v>44</v>
      </c>
      <c r="IG23" s="23" t="s">
        <v>45</v>
      </c>
      <c r="IH23" s="23">
        <v>10</v>
      </c>
      <c r="II23" s="23" t="s">
        <v>37</v>
      </c>
    </row>
    <row r="24" spans="1:243" s="22" customFormat="1" ht="71.25">
      <c r="A24" s="59">
        <v>3.02</v>
      </c>
      <c r="B24" s="60" t="s">
        <v>153</v>
      </c>
      <c r="C24" s="39" t="s">
        <v>82</v>
      </c>
      <c r="D24" s="61">
        <v>7.15</v>
      </c>
      <c r="E24" s="62" t="s">
        <v>64</v>
      </c>
      <c r="F24" s="63">
        <v>5076.37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36296</v>
      </c>
      <c r="BB24" s="54">
        <f>BA24+SUM(N24:AZ24)</f>
        <v>36296</v>
      </c>
      <c r="BC24" s="50" t="str">
        <f>SpellNumber(L24,BB24)</f>
        <v>INR  Thirty Six Thousand Two Hundred &amp; Ninety Six  Only</v>
      </c>
      <c r="IA24" s="22">
        <v>3.02</v>
      </c>
      <c r="IB24" s="22" t="s">
        <v>153</v>
      </c>
      <c r="IC24" s="22" t="s">
        <v>82</v>
      </c>
      <c r="ID24" s="22">
        <v>7.15</v>
      </c>
      <c r="IE24" s="23" t="s">
        <v>64</v>
      </c>
      <c r="IF24" s="23"/>
      <c r="IG24" s="23"/>
      <c r="IH24" s="23"/>
      <c r="II24" s="23"/>
    </row>
    <row r="25" spans="1:243" s="22" customFormat="1" ht="15.75">
      <c r="A25" s="59">
        <v>4</v>
      </c>
      <c r="B25" s="60" t="s">
        <v>68</v>
      </c>
      <c r="C25" s="39" t="s">
        <v>83</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4</v>
      </c>
      <c r="IB25" s="22" t="s">
        <v>68</v>
      </c>
      <c r="IC25" s="22" t="s">
        <v>83</v>
      </c>
      <c r="IE25" s="23"/>
      <c r="IF25" s="23" t="s">
        <v>41</v>
      </c>
      <c r="IG25" s="23" t="s">
        <v>42</v>
      </c>
      <c r="IH25" s="23">
        <v>213</v>
      </c>
      <c r="II25" s="23" t="s">
        <v>37</v>
      </c>
    </row>
    <row r="26" spans="1:243" s="22" customFormat="1" ht="85.5">
      <c r="A26" s="59">
        <v>4.01</v>
      </c>
      <c r="B26" s="60" t="s">
        <v>154</v>
      </c>
      <c r="C26" s="39" t="s">
        <v>84</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A26" s="22">
        <v>4.01</v>
      </c>
      <c r="IB26" s="22" t="s">
        <v>154</v>
      </c>
      <c r="IC26" s="22" t="s">
        <v>84</v>
      </c>
      <c r="IE26" s="23"/>
      <c r="IF26" s="23"/>
      <c r="IG26" s="23"/>
      <c r="IH26" s="23"/>
      <c r="II26" s="23"/>
    </row>
    <row r="27" spans="1:243" s="22" customFormat="1" ht="71.25">
      <c r="A27" s="59">
        <v>4.02</v>
      </c>
      <c r="B27" s="60" t="s">
        <v>155</v>
      </c>
      <c r="C27" s="39" t="s">
        <v>85</v>
      </c>
      <c r="D27" s="61">
        <v>3.5</v>
      </c>
      <c r="E27" s="62" t="s">
        <v>64</v>
      </c>
      <c r="F27" s="63">
        <v>6767.42</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23686</v>
      </c>
      <c r="BB27" s="54">
        <f>BA27+SUM(N27:AZ27)</f>
        <v>23686</v>
      </c>
      <c r="BC27" s="50" t="str">
        <f>SpellNumber(L27,BB27)</f>
        <v>INR  Twenty Three Thousand Six Hundred &amp; Eighty Six  Only</v>
      </c>
      <c r="IA27" s="22">
        <v>4.02</v>
      </c>
      <c r="IB27" s="22" t="s">
        <v>155</v>
      </c>
      <c r="IC27" s="22" t="s">
        <v>85</v>
      </c>
      <c r="ID27" s="22">
        <v>3.5</v>
      </c>
      <c r="IE27" s="23" t="s">
        <v>64</v>
      </c>
      <c r="IF27" s="23"/>
      <c r="IG27" s="23"/>
      <c r="IH27" s="23"/>
      <c r="II27" s="23"/>
    </row>
    <row r="28" spans="1:243" s="22" customFormat="1" ht="57">
      <c r="A28" s="59">
        <v>4.03</v>
      </c>
      <c r="B28" s="60" t="s">
        <v>156</v>
      </c>
      <c r="C28" s="39" t="s">
        <v>86</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4.03</v>
      </c>
      <c r="IB28" s="22" t="s">
        <v>156</v>
      </c>
      <c r="IC28" s="22" t="s">
        <v>86</v>
      </c>
      <c r="IE28" s="23"/>
      <c r="IF28" s="23"/>
      <c r="IG28" s="23"/>
      <c r="IH28" s="23"/>
      <c r="II28" s="23"/>
    </row>
    <row r="29" spans="1:243" s="22" customFormat="1" ht="28.5">
      <c r="A29" s="59">
        <v>4.04</v>
      </c>
      <c r="B29" s="60" t="s">
        <v>69</v>
      </c>
      <c r="C29" s="39" t="s">
        <v>87</v>
      </c>
      <c r="D29" s="61">
        <v>206</v>
      </c>
      <c r="E29" s="62" t="s">
        <v>66</v>
      </c>
      <c r="F29" s="63">
        <v>73.21</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15081</v>
      </c>
      <c r="BB29" s="54">
        <f>BA29+SUM(N29:AZ29)</f>
        <v>15081</v>
      </c>
      <c r="BC29" s="50" t="str">
        <f>SpellNumber(L29,BB29)</f>
        <v>INR  Fifteen Thousand  &amp;Eighty One  Only</v>
      </c>
      <c r="IA29" s="22">
        <v>4.04</v>
      </c>
      <c r="IB29" s="22" t="s">
        <v>69</v>
      </c>
      <c r="IC29" s="22" t="s">
        <v>87</v>
      </c>
      <c r="ID29" s="22">
        <v>206</v>
      </c>
      <c r="IE29" s="23" t="s">
        <v>66</v>
      </c>
      <c r="IF29" s="23"/>
      <c r="IG29" s="23"/>
      <c r="IH29" s="23"/>
      <c r="II29" s="23"/>
    </row>
    <row r="30" spans="1:243" s="22" customFormat="1" ht="15.75">
      <c r="A30" s="59">
        <v>5</v>
      </c>
      <c r="B30" s="60" t="s">
        <v>70</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5</v>
      </c>
      <c r="IB30" s="22" t="s">
        <v>70</v>
      </c>
      <c r="IC30" s="22" t="s">
        <v>61</v>
      </c>
      <c r="IE30" s="23"/>
      <c r="IF30" s="23"/>
      <c r="IG30" s="23"/>
      <c r="IH30" s="23"/>
      <c r="II30" s="23"/>
    </row>
    <row r="31" spans="1:243" s="22" customFormat="1" ht="57">
      <c r="A31" s="59">
        <v>5.01</v>
      </c>
      <c r="B31" s="60" t="s">
        <v>157</v>
      </c>
      <c r="C31" s="39" t="s">
        <v>88</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5.01</v>
      </c>
      <c r="IB31" s="22" t="s">
        <v>157</v>
      </c>
      <c r="IC31" s="22" t="s">
        <v>88</v>
      </c>
      <c r="IE31" s="23"/>
      <c r="IF31" s="23"/>
      <c r="IG31" s="23"/>
      <c r="IH31" s="23"/>
      <c r="II31" s="23"/>
    </row>
    <row r="32" spans="1:243" s="22" customFormat="1" ht="28.5">
      <c r="A32" s="59">
        <v>5.02</v>
      </c>
      <c r="B32" s="60" t="s">
        <v>139</v>
      </c>
      <c r="C32" s="39" t="s">
        <v>89</v>
      </c>
      <c r="D32" s="61">
        <v>0.41</v>
      </c>
      <c r="E32" s="62" t="s">
        <v>64</v>
      </c>
      <c r="F32" s="63">
        <v>5398.9</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2214</v>
      </c>
      <c r="BB32" s="54">
        <f>BA32+SUM(N32:AZ32)</f>
        <v>2214</v>
      </c>
      <c r="BC32" s="50" t="str">
        <f>SpellNumber(L32,BB32)</f>
        <v>INR  Two Thousand Two Hundred &amp; Fourteen  Only</v>
      </c>
      <c r="IA32" s="22">
        <v>5.02</v>
      </c>
      <c r="IB32" s="22" t="s">
        <v>139</v>
      </c>
      <c r="IC32" s="22" t="s">
        <v>89</v>
      </c>
      <c r="ID32" s="22">
        <v>0.41</v>
      </c>
      <c r="IE32" s="23" t="s">
        <v>64</v>
      </c>
      <c r="IF32" s="23"/>
      <c r="IG32" s="23"/>
      <c r="IH32" s="23"/>
      <c r="II32" s="23"/>
    </row>
    <row r="33" spans="1:243" s="22" customFormat="1" ht="24.75" customHeight="1">
      <c r="A33" s="59">
        <v>5.03</v>
      </c>
      <c r="B33" s="60" t="s">
        <v>138</v>
      </c>
      <c r="C33" s="39" t="s">
        <v>90</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5.03</v>
      </c>
      <c r="IB33" s="22" t="s">
        <v>138</v>
      </c>
      <c r="IC33" s="22" t="s">
        <v>90</v>
      </c>
      <c r="IE33" s="23"/>
      <c r="IF33" s="23"/>
      <c r="IG33" s="23"/>
      <c r="IH33" s="23"/>
      <c r="II33" s="23"/>
    </row>
    <row r="34" spans="1:243" s="22" customFormat="1" ht="42.75" customHeight="1">
      <c r="A34" s="59">
        <v>5.04</v>
      </c>
      <c r="B34" s="60" t="s">
        <v>139</v>
      </c>
      <c r="C34" s="39" t="s">
        <v>91</v>
      </c>
      <c r="D34" s="61">
        <v>0.41</v>
      </c>
      <c r="E34" s="62" t="s">
        <v>64</v>
      </c>
      <c r="F34" s="63">
        <v>6655.37</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2729</v>
      </c>
      <c r="BB34" s="54">
        <f>BA34+SUM(N34:AZ34)</f>
        <v>2729</v>
      </c>
      <c r="BC34" s="50" t="str">
        <f>SpellNumber(L34,BB34)</f>
        <v>INR  Two Thousand Seven Hundred &amp; Twenty Nine  Only</v>
      </c>
      <c r="IA34" s="22">
        <v>5.04</v>
      </c>
      <c r="IB34" s="22" t="s">
        <v>139</v>
      </c>
      <c r="IC34" s="22" t="s">
        <v>91</v>
      </c>
      <c r="ID34" s="22">
        <v>0.41</v>
      </c>
      <c r="IE34" s="23" t="s">
        <v>64</v>
      </c>
      <c r="IF34" s="23"/>
      <c r="IG34" s="23"/>
      <c r="IH34" s="23"/>
      <c r="II34" s="23"/>
    </row>
    <row r="35" spans="1:243" s="22" customFormat="1" ht="19.5" customHeight="1">
      <c r="A35" s="59">
        <v>6</v>
      </c>
      <c r="B35" s="60" t="s">
        <v>140</v>
      </c>
      <c r="C35" s="39" t="s">
        <v>92</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22">
        <v>6</v>
      </c>
      <c r="IB35" s="22" t="s">
        <v>140</v>
      </c>
      <c r="IC35" s="22" t="s">
        <v>92</v>
      </c>
      <c r="IE35" s="23"/>
      <c r="IF35" s="23"/>
      <c r="IG35" s="23"/>
      <c r="IH35" s="23"/>
      <c r="II35" s="23"/>
    </row>
    <row r="36" spans="1:243" s="22" customFormat="1" ht="30.75" customHeight="1">
      <c r="A36" s="59">
        <v>6.01</v>
      </c>
      <c r="B36" s="60" t="s">
        <v>158</v>
      </c>
      <c r="C36" s="39" t="s">
        <v>93</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22">
        <v>6.01</v>
      </c>
      <c r="IB36" s="22" t="s">
        <v>158</v>
      </c>
      <c r="IC36" s="22" t="s">
        <v>93</v>
      </c>
      <c r="IE36" s="23"/>
      <c r="IF36" s="23"/>
      <c r="IG36" s="23"/>
      <c r="IH36" s="23"/>
      <c r="II36" s="23"/>
    </row>
    <row r="37" spans="1:243" s="22" customFormat="1" ht="28.5">
      <c r="A37" s="59">
        <v>6.02</v>
      </c>
      <c r="B37" s="60" t="s">
        <v>159</v>
      </c>
      <c r="C37" s="39" t="s">
        <v>62</v>
      </c>
      <c r="D37" s="61">
        <v>19</v>
      </c>
      <c r="E37" s="62" t="s">
        <v>52</v>
      </c>
      <c r="F37" s="63">
        <v>436.95</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8302</v>
      </c>
      <c r="BB37" s="54">
        <f>BA37+SUM(N37:AZ37)</f>
        <v>8302</v>
      </c>
      <c r="BC37" s="50" t="str">
        <f>SpellNumber(L37,BB37)</f>
        <v>INR  Eight Thousand Three Hundred &amp; Two  Only</v>
      </c>
      <c r="IA37" s="22">
        <v>6.02</v>
      </c>
      <c r="IB37" s="22" t="s">
        <v>159</v>
      </c>
      <c r="IC37" s="22" t="s">
        <v>62</v>
      </c>
      <c r="ID37" s="22">
        <v>19</v>
      </c>
      <c r="IE37" s="23" t="s">
        <v>52</v>
      </c>
      <c r="IF37" s="23"/>
      <c r="IG37" s="23"/>
      <c r="IH37" s="23"/>
      <c r="II37" s="23"/>
    </row>
    <row r="38" spans="1:243" s="22" customFormat="1" ht="42.75">
      <c r="A38" s="63">
        <v>6.03</v>
      </c>
      <c r="B38" s="60" t="s">
        <v>160</v>
      </c>
      <c r="C38" s="39" t="s">
        <v>63</v>
      </c>
      <c r="D38" s="65"/>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c r="IA38" s="22">
        <v>6.03</v>
      </c>
      <c r="IB38" s="22" t="s">
        <v>160</v>
      </c>
      <c r="IC38" s="22" t="s">
        <v>63</v>
      </c>
      <c r="IE38" s="23"/>
      <c r="IF38" s="23"/>
      <c r="IG38" s="23"/>
      <c r="IH38" s="23"/>
      <c r="II38" s="23"/>
    </row>
    <row r="39" spans="1:243" s="22" customFormat="1" ht="28.5">
      <c r="A39" s="59">
        <v>6.04</v>
      </c>
      <c r="B39" s="60" t="s">
        <v>161</v>
      </c>
      <c r="C39" s="39" t="s">
        <v>94</v>
      </c>
      <c r="D39" s="61">
        <v>73</v>
      </c>
      <c r="E39" s="62" t="s">
        <v>71</v>
      </c>
      <c r="F39" s="63">
        <v>65.89</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4810</v>
      </c>
      <c r="BB39" s="54">
        <f>BA39+SUM(N39:AZ39)</f>
        <v>4810</v>
      </c>
      <c r="BC39" s="50" t="str">
        <f>SpellNumber(L39,BB39)</f>
        <v>INR  Four Thousand Eight Hundred &amp; Ten  Only</v>
      </c>
      <c r="IA39" s="22">
        <v>6.04</v>
      </c>
      <c r="IB39" s="22" t="s">
        <v>161</v>
      </c>
      <c r="IC39" s="22" t="s">
        <v>94</v>
      </c>
      <c r="ID39" s="22">
        <v>73</v>
      </c>
      <c r="IE39" s="23" t="s">
        <v>71</v>
      </c>
      <c r="IF39" s="23"/>
      <c r="IG39" s="23"/>
      <c r="IH39" s="23"/>
      <c r="II39" s="23"/>
    </row>
    <row r="40" spans="1:243" s="22" customFormat="1" ht="153" customHeight="1">
      <c r="A40" s="59">
        <v>6.05</v>
      </c>
      <c r="B40" s="60" t="s">
        <v>162</v>
      </c>
      <c r="C40" s="39" t="s">
        <v>95</v>
      </c>
      <c r="D40" s="65"/>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7"/>
      <c r="IA40" s="22">
        <v>6.05</v>
      </c>
      <c r="IB40" s="22" t="s">
        <v>162</v>
      </c>
      <c r="IC40" s="22" t="s">
        <v>95</v>
      </c>
      <c r="IE40" s="23"/>
      <c r="IF40" s="23"/>
      <c r="IG40" s="23"/>
      <c r="IH40" s="23"/>
      <c r="II40" s="23"/>
    </row>
    <row r="41" spans="1:243" s="22" customFormat="1" ht="19.5" customHeight="1">
      <c r="A41" s="59">
        <v>6.06</v>
      </c>
      <c r="B41" s="60" t="s">
        <v>163</v>
      </c>
      <c r="C41" s="39" t="s">
        <v>96</v>
      </c>
      <c r="D41" s="61">
        <v>7.5</v>
      </c>
      <c r="E41" s="62" t="s">
        <v>52</v>
      </c>
      <c r="F41" s="63">
        <v>1315.69</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9868</v>
      </c>
      <c r="BB41" s="54">
        <f>BA41+SUM(N41:AZ41)</f>
        <v>9868</v>
      </c>
      <c r="BC41" s="50" t="str">
        <f>SpellNumber(L41,BB41)</f>
        <v>INR  Nine Thousand Eight Hundred &amp; Sixty Eight  Only</v>
      </c>
      <c r="IA41" s="22">
        <v>6.06</v>
      </c>
      <c r="IB41" s="22" t="s">
        <v>163</v>
      </c>
      <c r="IC41" s="22" t="s">
        <v>96</v>
      </c>
      <c r="ID41" s="22">
        <v>7.5</v>
      </c>
      <c r="IE41" s="23" t="s">
        <v>52</v>
      </c>
      <c r="IF41" s="23"/>
      <c r="IG41" s="23"/>
      <c r="IH41" s="23"/>
      <c r="II41" s="23"/>
    </row>
    <row r="42" spans="1:243" s="22" customFormat="1" ht="15.75">
      <c r="A42" s="59">
        <v>7</v>
      </c>
      <c r="B42" s="60" t="s">
        <v>53</v>
      </c>
      <c r="C42" s="39" t="s">
        <v>97</v>
      </c>
      <c r="D42" s="65"/>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7"/>
      <c r="IA42" s="22">
        <v>7</v>
      </c>
      <c r="IB42" s="22" t="s">
        <v>53</v>
      </c>
      <c r="IC42" s="22" t="s">
        <v>97</v>
      </c>
      <c r="IE42" s="23"/>
      <c r="IF42" s="23"/>
      <c r="IG42" s="23"/>
      <c r="IH42" s="23"/>
      <c r="II42" s="23"/>
    </row>
    <row r="43" spans="1:243" s="22" customFormat="1" ht="15.75">
      <c r="A43" s="59">
        <v>7.01</v>
      </c>
      <c r="B43" s="60" t="s">
        <v>164</v>
      </c>
      <c r="C43" s="39" t="s">
        <v>98</v>
      </c>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7"/>
      <c r="IA43" s="22">
        <v>7.01</v>
      </c>
      <c r="IB43" s="22" t="s">
        <v>164</v>
      </c>
      <c r="IC43" s="22" t="s">
        <v>98</v>
      </c>
      <c r="IE43" s="23"/>
      <c r="IF43" s="23"/>
      <c r="IG43" s="23"/>
      <c r="IH43" s="23"/>
      <c r="II43" s="23"/>
    </row>
    <row r="44" spans="1:243" s="22" customFormat="1" ht="28.5">
      <c r="A44" s="59">
        <v>7.02</v>
      </c>
      <c r="B44" s="60" t="s">
        <v>142</v>
      </c>
      <c r="C44" s="39" t="s">
        <v>99</v>
      </c>
      <c r="D44" s="61">
        <v>2</v>
      </c>
      <c r="E44" s="62" t="s">
        <v>52</v>
      </c>
      <c r="F44" s="63">
        <v>231.08</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462</v>
      </c>
      <c r="BB44" s="54">
        <f>BA44+SUM(N44:AZ44)</f>
        <v>462</v>
      </c>
      <c r="BC44" s="50" t="str">
        <f>SpellNumber(L44,BB44)</f>
        <v>INR  Four Hundred &amp; Sixty Two  Only</v>
      </c>
      <c r="IA44" s="22">
        <v>7.02</v>
      </c>
      <c r="IB44" s="22" t="s">
        <v>142</v>
      </c>
      <c r="IC44" s="22" t="s">
        <v>99</v>
      </c>
      <c r="ID44" s="22">
        <v>2</v>
      </c>
      <c r="IE44" s="23" t="s">
        <v>52</v>
      </c>
      <c r="IF44" s="23"/>
      <c r="IG44" s="23"/>
      <c r="IH44" s="23"/>
      <c r="II44" s="23"/>
    </row>
    <row r="45" spans="1:243" s="22" customFormat="1" ht="28.5">
      <c r="A45" s="63">
        <v>7.03</v>
      </c>
      <c r="B45" s="60" t="s">
        <v>141</v>
      </c>
      <c r="C45" s="39" t="s">
        <v>100</v>
      </c>
      <c r="D45" s="65"/>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7"/>
      <c r="IA45" s="22">
        <v>7.03</v>
      </c>
      <c r="IB45" s="22" t="s">
        <v>141</v>
      </c>
      <c r="IC45" s="22" t="s">
        <v>100</v>
      </c>
      <c r="IE45" s="23"/>
      <c r="IF45" s="23"/>
      <c r="IG45" s="23"/>
      <c r="IH45" s="23"/>
      <c r="II45" s="23"/>
    </row>
    <row r="46" spans="1:243" s="22" customFormat="1" ht="28.5">
      <c r="A46" s="59">
        <v>7.04</v>
      </c>
      <c r="B46" s="60" t="s">
        <v>142</v>
      </c>
      <c r="C46" s="39" t="s">
        <v>101</v>
      </c>
      <c r="D46" s="61">
        <v>4</v>
      </c>
      <c r="E46" s="62" t="s">
        <v>52</v>
      </c>
      <c r="F46" s="63">
        <v>266.46</v>
      </c>
      <c r="G46" s="40"/>
      <c r="H46" s="24"/>
      <c r="I46" s="47" t="s">
        <v>38</v>
      </c>
      <c r="J46" s="48">
        <f aca="true" t="shared" si="0" ref="J46:J76">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6">ROUND(total_amount_ba($B$2,$D$2,D46,F46,J46,K46,M46),0)</f>
        <v>1066</v>
      </c>
      <c r="BB46" s="54">
        <f aca="true" t="shared" si="2" ref="BB46:BB76">BA46+SUM(N46:AZ46)</f>
        <v>1066</v>
      </c>
      <c r="BC46" s="50" t="str">
        <f aca="true" t="shared" si="3" ref="BC46:BC76">SpellNumber(L46,BB46)</f>
        <v>INR  One Thousand  &amp;Sixty Six  Only</v>
      </c>
      <c r="IA46" s="22">
        <v>7.04</v>
      </c>
      <c r="IB46" s="22" t="s">
        <v>142</v>
      </c>
      <c r="IC46" s="22" t="s">
        <v>101</v>
      </c>
      <c r="ID46" s="22">
        <v>4</v>
      </c>
      <c r="IE46" s="23" t="s">
        <v>52</v>
      </c>
      <c r="IF46" s="23"/>
      <c r="IG46" s="23"/>
      <c r="IH46" s="23"/>
      <c r="II46" s="23"/>
    </row>
    <row r="47" spans="1:243" s="22" customFormat="1" ht="85.5">
      <c r="A47" s="59">
        <v>7.05</v>
      </c>
      <c r="B47" s="60" t="s">
        <v>74</v>
      </c>
      <c r="C47" s="39" t="s">
        <v>102</v>
      </c>
      <c r="D47" s="65"/>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7"/>
      <c r="IA47" s="22">
        <v>7.05</v>
      </c>
      <c r="IB47" s="22" t="s">
        <v>74</v>
      </c>
      <c r="IC47" s="22" t="s">
        <v>102</v>
      </c>
      <c r="IE47" s="23"/>
      <c r="IF47" s="23"/>
      <c r="IG47" s="23"/>
      <c r="IH47" s="23"/>
      <c r="II47" s="23"/>
    </row>
    <row r="48" spans="1:243" s="22" customFormat="1" ht="28.5">
      <c r="A48" s="59">
        <v>7.06</v>
      </c>
      <c r="B48" s="60" t="s">
        <v>73</v>
      </c>
      <c r="C48" s="39" t="s">
        <v>103</v>
      </c>
      <c r="D48" s="61">
        <v>17.5</v>
      </c>
      <c r="E48" s="62" t="s">
        <v>52</v>
      </c>
      <c r="F48" s="63">
        <v>76.41</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1"/>
        <v>1337</v>
      </c>
      <c r="BB48" s="54">
        <f t="shared" si="2"/>
        <v>1337</v>
      </c>
      <c r="BC48" s="50" t="str">
        <f t="shared" si="3"/>
        <v>INR  One Thousand Three Hundred &amp; Thirty Seven  Only</v>
      </c>
      <c r="IA48" s="22">
        <v>7.06</v>
      </c>
      <c r="IB48" s="22" t="s">
        <v>73</v>
      </c>
      <c r="IC48" s="22" t="s">
        <v>103</v>
      </c>
      <c r="ID48" s="22">
        <v>17.5</v>
      </c>
      <c r="IE48" s="23" t="s">
        <v>52</v>
      </c>
      <c r="IF48" s="23"/>
      <c r="IG48" s="23"/>
      <c r="IH48" s="23"/>
      <c r="II48" s="23"/>
    </row>
    <row r="49" spans="1:243" s="22" customFormat="1" ht="85.5">
      <c r="A49" s="59">
        <v>7.07</v>
      </c>
      <c r="B49" s="60" t="s">
        <v>75</v>
      </c>
      <c r="C49" s="39" t="s">
        <v>104</v>
      </c>
      <c r="D49" s="61">
        <v>3.75</v>
      </c>
      <c r="E49" s="62" t="s">
        <v>52</v>
      </c>
      <c r="F49" s="63">
        <v>100.96</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379</v>
      </c>
      <c r="BB49" s="54">
        <f t="shared" si="2"/>
        <v>379</v>
      </c>
      <c r="BC49" s="50" t="str">
        <f t="shared" si="3"/>
        <v>INR  Three Hundred &amp; Seventy Nine  Only</v>
      </c>
      <c r="IA49" s="22">
        <v>7.07</v>
      </c>
      <c r="IB49" s="22" t="s">
        <v>75</v>
      </c>
      <c r="IC49" s="22" t="s">
        <v>104</v>
      </c>
      <c r="ID49" s="22">
        <v>3.75</v>
      </c>
      <c r="IE49" s="23" t="s">
        <v>52</v>
      </c>
      <c r="IF49" s="23"/>
      <c r="IG49" s="23"/>
      <c r="IH49" s="23"/>
      <c r="II49" s="23"/>
    </row>
    <row r="50" spans="1:243" s="22" customFormat="1" ht="15.75">
      <c r="A50" s="59">
        <v>8</v>
      </c>
      <c r="B50" s="60" t="s">
        <v>76</v>
      </c>
      <c r="C50" s="39" t="s">
        <v>105</v>
      </c>
      <c r="D50" s="65"/>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7"/>
      <c r="IA50" s="22">
        <v>8</v>
      </c>
      <c r="IB50" s="22" t="s">
        <v>76</v>
      </c>
      <c r="IC50" s="22" t="s">
        <v>105</v>
      </c>
      <c r="IE50" s="23"/>
      <c r="IF50" s="23"/>
      <c r="IG50" s="23"/>
      <c r="IH50" s="23"/>
      <c r="II50" s="23"/>
    </row>
    <row r="51" spans="1:243" s="22" customFormat="1" ht="71.25">
      <c r="A51" s="59">
        <v>8.01</v>
      </c>
      <c r="B51" s="60" t="s">
        <v>143</v>
      </c>
      <c r="C51" s="39" t="s">
        <v>106</v>
      </c>
      <c r="D51" s="65"/>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7"/>
      <c r="IA51" s="22">
        <v>8.01</v>
      </c>
      <c r="IB51" s="22" t="s">
        <v>143</v>
      </c>
      <c r="IC51" s="22" t="s">
        <v>106</v>
      </c>
      <c r="IE51" s="23"/>
      <c r="IF51" s="23"/>
      <c r="IG51" s="23"/>
      <c r="IH51" s="23"/>
      <c r="II51" s="23"/>
    </row>
    <row r="52" spans="1:243" s="22" customFormat="1" ht="28.5">
      <c r="A52" s="59">
        <v>8.02</v>
      </c>
      <c r="B52" s="60" t="s">
        <v>144</v>
      </c>
      <c r="C52" s="39" t="s">
        <v>107</v>
      </c>
      <c r="D52" s="61">
        <v>8.1</v>
      </c>
      <c r="E52" s="62" t="s">
        <v>64</v>
      </c>
      <c r="F52" s="63">
        <v>1523.41</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12340</v>
      </c>
      <c r="BB52" s="54">
        <f t="shared" si="2"/>
        <v>12340</v>
      </c>
      <c r="BC52" s="50" t="str">
        <f t="shared" si="3"/>
        <v>INR  Twelve Thousand Three Hundred &amp; Forty  Only</v>
      </c>
      <c r="IA52" s="22">
        <v>8.02</v>
      </c>
      <c r="IB52" s="22" t="s">
        <v>144</v>
      </c>
      <c r="IC52" s="22" t="s">
        <v>107</v>
      </c>
      <c r="ID52" s="22">
        <v>8.1</v>
      </c>
      <c r="IE52" s="23" t="s">
        <v>64</v>
      </c>
      <c r="IF52" s="23"/>
      <c r="IG52" s="23"/>
      <c r="IH52" s="23"/>
      <c r="II52" s="23"/>
    </row>
    <row r="53" spans="1:243" s="22" customFormat="1" ht="85.5">
      <c r="A53" s="59">
        <v>8.03</v>
      </c>
      <c r="B53" s="60" t="s">
        <v>165</v>
      </c>
      <c r="C53" s="39" t="s">
        <v>108</v>
      </c>
      <c r="D53" s="61">
        <v>4.4</v>
      </c>
      <c r="E53" s="62" t="s">
        <v>64</v>
      </c>
      <c r="F53" s="63">
        <v>2222.44</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9779</v>
      </c>
      <c r="BB53" s="54">
        <f t="shared" si="2"/>
        <v>9779</v>
      </c>
      <c r="BC53" s="50" t="str">
        <f t="shared" si="3"/>
        <v>INR  Nine Thousand Seven Hundred &amp; Seventy Nine  Only</v>
      </c>
      <c r="IA53" s="22">
        <v>8.03</v>
      </c>
      <c r="IB53" s="22" t="s">
        <v>165</v>
      </c>
      <c r="IC53" s="22" t="s">
        <v>108</v>
      </c>
      <c r="ID53" s="22">
        <v>4.4</v>
      </c>
      <c r="IE53" s="23" t="s">
        <v>64</v>
      </c>
      <c r="IF53" s="23"/>
      <c r="IG53" s="23"/>
      <c r="IH53" s="23"/>
      <c r="II53" s="23"/>
    </row>
    <row r="54" spans="1:243" s="22" customFormat="1" ht="45.75" customHeight="1">
      <c r="A54" s="59">
        <v>8.04</v>
      </c>
      <c r="B54" s="60" t="s">
        <v>166</v>
      </c>
      <c r="C54" s="39" t="s">
        <v>109</v>
      </c>
      <c r="D54" s="61">
        <v>14.5</v>
      </c>
      <c r="E54" s="62" t="s">
        <v>52</v>
      </c>
      <c r="F54" s="63">
        <v>756.99</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1"/>
        <v>10976</v>
      </c>
      <c r="BB54" s="54">
        <f t="shared" si="2"/>
        <v>10976</v>
      </c>
      <c r="BC54" s="50" t="str">
        <f t="shared" si="3"/>
        <v>INR  Ten Thousand Nine Hundred &amp; Seventy Six  Only</v>
      </c>
      <c r="IA54" s="22">
        <v>8.04</v>
      </c>
      <c r="IB54" s="22" t="s">
        <v>166</v>
      </c>
      <c r="IC54" s="22" t="s">
        <v>109</v>
      </c>
      <c r="ID54" s="22">
        <v>14.5</v>
      </c>
      <c r="IE54" s="23" t="s">
        <v>52</v>
      </c>
      <c r="IF54" s="23"/>
      <c r="IG54" s="23"/>
      <c r="IH54" s="23"/>
      <c r="II54" s="23"/>
    </row>
    <row r="55" spans="1:243" s="22" customFormat="1" ht="85.5">
      <c r="A55" s="59">
        <v>8.05</v>
      </c>
      <c r="B55" s="60" t="s">
        <v>167</v>
      </c>
      <c r="C55" s="39" t="s">
        <v>110</v>
      </c>
      <c r="D55" s="65"/>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7"/>
      <c r="IA55" s="22">
        <v>8.05</v>
      </c>
      <c r="IB55" s="22" t="s">
        <v>167</v>
      </c>
      <c r="IC55" s="22" t="s">
        <v>110</v>
      </c>
      <c r="IE55" s="23"/>
      <c r="IF55" s="23"/>
      <c r="IG55" s="23"/>
      <c r="IH55" s="23"/>
      <c r="II55" s="23"/>
    </row>
    <row r="56" spans="1:243" s="22" customFormat="1" ht="30.75" customHeight="1">
      <c r="A56" s="59">
        <v>8.06</v>
      </c>
      <c r="B56" s="60" t="s">
        <v>168</v>
      </c>
      <c r="C56" s="39" t="s">
        <v>111</v>
      </c>
      <c r="D56" s="61">
        <v>3.65</v>
      </c>
      <c r="E56" s="62" t="s">
        <v>64</v>
      </c>
      <c r="F56" s="63">
        <v>1288.82</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4704</v>
      </c>
      <c r="BB56" s="54">
        <f t="shared" si="2"/>
        <v>4704</v>
      </c>
      <c r="BC56" s="50" t="str">
        <f t="shared" si="3"/>
        <v>INR  Four Thousand Seven Hundred &amp; Four  Only</v>
      </c>
      <c r="IA56" s="22">
        <v>8.06</v>
      </c>
      <c r="IB56" s="22" t="s">
        <v>168</v>
      </c>
      <c r="IC56" s="22" t="s">
        <v>111</v>
      </c>
      <c r="ID56" s="22">
        <v>3.65</v>
      </c>
      <c r="IE56" s="23" t="s">
        <v>64</v>
      </c>
      <c r="IF56" s="23"/>
      <c r="IG56" s="23"/>
      <c r="IH56" s="23"/>
      <c r="II56" s="23"/>
    </row>
    <row r="57" spans="1:243" s="22" customFormat="1" ht="48.75" customHeight="1">
      <c r="A57" s="59">
        <v>8.07</v>
      </c>
      <c r="B57" s="64" t="s">
        <v>169</v>
      </c>
      <c r="C57" s="39" t="s">
        <v>112</v>
      </c>
      <c r="D57" s="65"/>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7"/>
      <c r="IA57" s="22">
        <v>8.07</v>
      </c>
      <c r="IB57" s="22" t="s">
        <v>169</v>
      </c>
      <c r="IC57" s="22" t="s">
        <v>112</v>
      </c>
      <c r="IE57" s="23"/>
      <c r="IF57" s="23"/>
      <c r="IG57" s="23"/>
      <c r="IH57" s="23"/>
      <c r="II57" s="23"/>
    </row>
    <row r="58" spans="1:243" s="22" customFormat="1" ht="28.5">
      <c r="A58" s="59">
        <v>8.08</v>
      </c>
      <c r="B58" s="64" t="s">
        <v>170</v>
      </c>
      <c r="C58" s="39" t="s">
        <v>113</v>
      </c>
      <c r="D58" s="61">
        <v>7.5</v>
      </c>
      <c r="E58" s="62" t="s">
        <v>52</v>
      </c>
      <c r="F58" s="63">
        <v>48.09</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361</v>
      </c>
      <c r="BB58" s="54">
        <f t="shared" si="2"/>
        <v>361</v>
      </c>
      <c r="BC58" s="50" t="str">
        <f t="shared" si="3"/>
        <v>INR  Three Hundred &amp; Sixty One  Only</v>
      </c>
      <c r="IA58" s="22">
        <v>8.08</v>
      </c>
      <c r="IB58" s="22" t="s">
        <v>170</v>
      </c>
      <c r="IC58" s="22" t="s">
        <v>113</v>
      </c>
      <c r="ID58" s="22">
        <v>7.5</v>
      </c>
      <c r="IE58" s="23" t="s">
        <v>52</v>
      </c>
      <c r="IF58" s="23"/>
      <c r="IG58" s="23"/>
      <c r="IH58" s="23"/>
      <c r="II58" s="23"/>
    </row>
    <row r="59" spans="1:243" s="22" customFormat="1" ht="76.5" customHeight="1">
      <c r="A59" s="63">
        <v>8.09</v>
      </c>
      <c r="B59" s="60" t="s">
        <v>171</v>
      </c>
      <c r="C59" s="39" t="s">
        <v>114</v>
      </c>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7"/>
      <c r="IA59" s="22">
        <v>8.09</v>
      </c>
      <c r="IB59" s="22" t="s">
        <v>171</v>
      </c>
      <c r="IC59" s="22" t="s">
        <v>114</v>
      </c>
      <c r="IE59" s="23"/>
      <c r="IF59" s="23"/>
      <c r="IG59" s="23"/>
      <c r="IH59" s="23"/>
      <c r="II59" s="23"/>
    </row>
    <row r="60" spans="1:243" s="22" customFormat="1" ht="30.75" customHeight="1">
      <c r="A60" s="59">
        <v>8.1</v>
      </c>
      <c r="B60" s="60" t="s">
        <v>172</v>
      </c>
      <c r="C60" s="39" t="s">
        <v>115</v>
      </c>
      <c r="D60" s="61">
        <v>5</v>
      </c>
      <c r="E60" s="62" t="s">
        <v>52</v>
      </c>
      <c r="F60" s="63">
        <v>136.78</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684</v>
      </c>
      <c r="BB60" s="54">
        <f t="shared" si="2"/>
        <v>684</v>
      </c>
      <c r="BC60" s="50" t="str">
        <f t="shared" si="3"/>
        <v>INR  Six Hundred &amp; Eighty Four  Only</v>
      </c>
      <c r="IA60" s="22">
        <v>8.1</v>
      </c>
      <c r="IB60" s="22" t="s">
        <v>172</v>
      </c>
      <c r="IC60" s="22" t="s">
        <v>115</v>
      </c>
      <c r="ID60" s="22">
        <v>5</v>
      </c>
      <c r="IE60" s="23" t="s">
        <v>52</v>
      </c>
      <c r="IF60" s="23"/>
      <c r="IG60" s="23"/>
      <c r="IH60" s="23"/>
      <c r="II60" s="23"/>
    </row>
    <row r="61" spans="1:243" s="22" customFormat="1" ht="30.75" customHeight="1">
      <c r="A61" s="59">
        <v>8.11</v>
      </c>
      <c r="B61" s="60" t="s">
        <v>173</v>
      </c>
      <c r="C61" s="39" t="s">
        <v>116</v>
      </c>
      <c r="D61" s="61">
        <v>5</v>
      </c>
      <c r="E61" s="62" t="s">
        <v>52</v>
      </c>
      <c r="F61" s="63">
        <v>268.87</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1344</v>
      </c>
      <c r="BB61" s="54">
        <f t="shared" si="2"/>
        <v>1344</v>
      </c>
      <c r="BC61" s="50" t="str">
        <f t="shared" si="3"/>
        <v>INR  One Thousand Three Hundred &amp; Forty Four  Only</v>
      </c>
      <c r="IA61" s="22">
        <v>8.11</v>
      </c>
      <c r="IB61" s="22" t="s">
        <v>173</v>
      </c>
      <c r="IC61" s="22" t="s">
        <v>116</v>
      </c>
      <c r="ID61" s="22">
        <v>5</v>
      </c>
      <c r="IE61" s="23" t="s">
        <v>52</v>
      </c>
      <c r="IF61" s="23"/>
      <c r="IG61" s="23"/>
      <c r="IH61" s="23"/>
      <c r="II61" s="23"/>
    </row>
    <row r="62" spans="1:243" s="22" customFormat="1" ht="99.75">
      <c r="A62" s="63">
        <v>8.12</v>
      </c>
      <c r="B62" s="60" t="s">
        <v>174</v>
      </c>
      <c r="C62" s="39" t="s">
        <v>117</v>
      </c>
      <c r="D62" s="61">
        <v>4</v>
      </c>
      <c r="E62" s="62" t="s">
        <v>65</v>
      </c>
      <c r="F62" s="63">
        <v>602.1</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2408</v>
      </c>
      <c r="BB62" s="54">
        <f t="shared" si="2"/>
        <v>2408</v>
      </c>
      <c r="BC62" s="50" t="str">
        <f t="shared" si="3"/>
        <v>INR  Two Thousand Four Hundred &amp; Eight  Only</v>
      </c>
      <c r="IA62" s="22">
        <v>8.12</v>
      </c>
      <c r="IB62" s="22" t="s">
        <v>174</v>
      </c>
      <c r="IC62" s="22" t="s">
        <v>117</v>
      </c>
      <c r="ID62" s="22">
        <v>4</v>
      </c>
      <c r="IE62" s="23" t="s">
        <v>65</v>
      </c>
      <c r="IF62" s="23"/>
      <c r="IG62" s="23"/>
      <c r="IH62" s="23"/>
      <c r="II62" s="23"/>
    </row>
    <row r="63" spans="1:243" s="22" customFormat="1" ht="62.25" customHeight="1">
      <c r="A63" s="59">
        <v>8.13</v>
      </c>
      <c r="B63" s="64" t="s">
        <v>145</v>
      </c>
      <c r="C63" s="39" t="s">
        <v>118</v>
      </c>
      <c r="D63" s="61">
        <v>3.6</v>
      </c>
      <c r="E63" s="62" t="s">
        <v>52</v>
      </c>
      <c r="F63" s="63">
        <v>34.19</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123</v>
      </c>
      <c r="BB63" s="54">
        <f t="shared" si="2"/>
        <v>123</v>
      </c>
      <c r="BC63" s="50" t="str">
        <f t="shared" si="3"/>
        <v>INR  One Hundred &amp; Twenty Three  Only</v>
      </c>
      <c r="IA63" s="22">
        <v>8.13</v>
      </c>
      <c r="IB63" s="22" t="s">
        <v>145</v>
      </c>
      <c r="IC63" s="22" t="s">
        <v>118</v>
      </c>
      <c r="ID63" s="22">
        <v>3.6</v>
      </c>
      <c r="IE63" s="23" t="s">
        <v>52</v>
      </c>
      <c r="IF63" s="23"/>
      <c r="IG63" s="23"/>
      <c r="IH63" s="23"/>
      <c r="II63" s="23"/>
    </row>
    <row r="64" spans="1:243" s="22" customFormat="1" ht="128.25">
      <c r="A64" s="59">
        <v>8.14</v>
      </c>
      <c r="B64" s="64" t="s">
        <v>175</v>
      </c>
      <c r="C64" s="39" t="s">
        <v>119</v>
      </c>
      <c r="D64" s="61">
        <v>18.1</v>
      </c>
      <c r="E64" s="62" t="s">
        <v>64</v>
      </c>
      <c r="F64" s="63">
        <v>121.74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2203</v>
      </c>
      <c r="BB64" s="54">
        <f t="shared" si="2"/>
        <v>2203</v>
      </c>
      <c r="BC64" s="50" t="str">
        <f t="shared" si="3"/>
        <v>INR  Two Thousand Two Hundred &amp; Three  Only</v>
      </c>
      <c r="IA64" s="22">
        <v>8.14</v>
      </c>
      <c r="IB64" s="22" t="s">
        <v>175</v>
      </c>
      <c r="IC64" s="22" t="s">
        <v>119</v>
      </c>
      <c r="ID64" s="22">
        <v>18.1</v>
      </c>
      <c r="IE64" s="23" t="s">
        <v>64</v>
      </c>
      <c r="IF64" s="23"/>
      <c r="IG64" s="23"/>
      <c r="IH64" s="23"/>
      <c r="II64" s="23"/>
    </row>
    <row r="65" spans="1:243" s="22" customFormat="1" ht="15.75">
      <c r="A65" s="63">
        <v>9</v>
      </c>
      <c r="B65" s="60" t="s">
        <v>176</v>
      </c>
      <c r="C65" s="39" t="s">
        <v>120</v>
      </c>
      <c r="D65" s="65"/>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7"/>
      <c r="IA65" s="22">
        <v>9</v>
      </c>
      <c r="IB65" s="22" t="s">
        <v>176</v>
      </c>
      <c r="IC65" s="22" t="s">
        <v>120</v>
      </c>
      <c r="IE65" s="23"/>
      <c r="IF65" s="23"/>
      <c r="IG65" s="23"/>
      <c r="IH65" s="23"/>
      <c r="II65" s="23"/>
    </row>
    <row r="66" spans="1:243" s="22" customFormat="1" ht="99.75">
      <c r="A66" s="59">
        <v>9.01</v>
      </c>
      <c r="B66" s="60" t="s">
        <v>177</v>
      </c>
      <c r="C66" s="39" t="s">
        <v>121</v>
      </c>
      <c r="D66" s="61">
        <v>1.15</v>
      </c>
      <c r="E66" s="62" t="s">
        <v>64</v>
      </c>
      <c r="F66" s="63">
        <v>5998.11</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6898</v>
      </c>
      <c r="BB66" s="54">
        <f t="shared" si="2"/>
        <v>6898</v>
      </c>
      <c r="BC66" s="50" t="str">
        <f t="shared" si="3"/>
        <v>INR  Six Thousand Eight Hundred &amp; Ninety Eight  Only</v>
      </c>
      <c r="IA66" s="22">
        <v>9.01</v>
      </c>
      <c r="IB66" s="22" t="s">
        <v>177</v>
      </c>
      <c r="IC66" s="22" t="s">
        <v>121</v>
      </c>
      <c r="ID66" s="22">
        <v>1.15</v>
      </c>
      <c r="IE66" s="23" t="s">
        <v>64</v>
      </c>
      <c r="IF66" s="23"/>
      <c r="IG66" s="23"/>
      <c r="IH66" s="23"/>
      <c r="II66" s="23"/>
    </row>
    <row r="67" spans="1:243" s="22" customFormat="1" ht="15.75">
      <c r="A67" s="59">
        <v>10</v>
      </c>
      <c r="B67" s="60" t="s">
        <v>178</v>
      </c>
      <c r="C67" s="39" t="s">
        <v>122</v>
      </c>
      <c r="D67" s="65"/>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7"/>
      <c r="IA67" s="22">
        <v>10</v>
      </c>
      <c r="IB67" s="22" t="s">
        <v>178</v>
      </c>
      <c r="IC67" s="22" t="s">
        <v>122</v>
      </c>
      <c r="IE67" s="23"/>
      <c r="IF67" s="23"/>
      <c r="IG67" s="23"/>
      <c r="IH67" s="23"/>
      <c r="II67" s="23"/>
    </row>
    <row r="68" spans="1:243" s="22" customFormat="1" ht="85.5">
      <c r="A68" s="63">
        <v>10.01</v>
      </c>
      <c r="B68" s="60" t="s">
        <v>179</v>
      </c>
      <c r="C68" s="39" t="s">
        <v>123</v>
      </c>
      <c r="D68" s="6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7"/>
      <c r="IA68" s="22">
        <v>10.01</v>
      </c>
      <c r="IB68" s="22" t="s">
        <v>179</v>
      </c>
      <c r="IC68" s="22" t="s">
        <v>123</v>
      </c>
      <c r="IE68" s="23"/>
      <c r="IF68" s="23"/>
      <c r="IG68" s="23"/>
      <c r="IH68" s="23"/>
      <c r="II68" s="23"/>
    </row>
    <row r="69" spans="1:243" s="22" customFormat="1" ht="28.5">
      <c r="A69" s="59">
        <v>10.02</v>
      </c>
      <c r="B69" s="64" t="s">
        <v>180</v>
      </c>
      <c r="C69" s="39" t="s">
        <v>124</v>
      </c>
      <c r="D69" s="61">
        <v>39</v>
      </c>
      <c r="E69" s="62" t="s">
        <v>71</v>
      </c>
      <c r="F69" s="63">
        <v>661.5</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1"/>
        <v>25799</v>
      </c>
      <c r="BB69" s="54">
        <f t="shared" si="2"/>
        <v>25799</v>
      </c>
      <c r="BC69" s="50" t="str">
        <f t="shared" si="3"/>
        <v>INR  Twenty Five Thousand Seven Hundred &amp; Ninety Nine  Only</v>
      </c>
      <c r="IA69" s="22">
        <v>10.02</v>
      </c>
      <c r="IB69" s="22" t="s">
        <v>180</v>
      </c>
      <c r="IC69" s="22" t="s">
        <v>124</v>
      </c>
      <c r="ID69" s="22">
        <v>39</v>
      </c>
      <c r="IE69" s="23" t="s">
        <v>71</v>
      </c>
      <c r="IF69" s="23"/>
      <c r="IG69" s="23"/>
      <c r="IH69" s="23"/>
      <c r="II69" s="23"/>
    </row>
    <row r="70" spans="1:243" s="22" customFormat="1" ht="28.5">
      <c r="A70" s="59">
        <v>10.03</v>
      </c>
      <c r="B70" s="64" t="s">
        <v>181</v>
      </c>
      <c r="C70" s="39" t="s">
        <v>125</v>
      </c>
      <c r="D70" s="61">
        <v>63</v>
      </c>
      <c r="E70" s="62" t="s">
        <v>71</v>
      </c>
      <c r="F70" s="63">
        <v>757.25</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47707</v>
      </c>
      <c r="BB70" s="54">
        <f t="shared" si="2"/>
        <v>47707</v>
      </c>
      <c r="BC70" s="50" t="str">
        <f t="shared" si="3"/>
        <v>INR  Forty Seven Thousand Seven Hundred &amp; Seven  Only</v>
      </c>
      <c r="IA70" s="22">
        <v>10.03</v>
      </c>
      <c r="IB70" s="22" t="s">
        <v>181</v>
      </c>
      <c r="IC70" s="22" t="s">
        <v>125</v>
      </c>
      <c r="ID70" s="22">
        <v>63</v>
      </c>
      <c r="IE70" s="23" t="s">
        <v>71</v>
      </c>
      <c r="IF70" s="23"/>
      <c r="IG70" s="23"/>
      <c r="IH70" s="23"/>
      <c r="II70" s="23"/>
    </row>
    <row r="71" spans="1:243" s="22" customFormat="1" ht="55.5" customHeight="1">
      <c r="A71" s="63">
        <v>10.04</v>
      </c>
      <c r="B71" s="60" t="s">
        <v>182</v>
      </c>
      <c r="C71" s="39" t="s">
        <v>126</v>
      </c>
      <c r="D71" s="65"/>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7"/>
      <c r="IA71" s="22">
        <v>10.04</v>
      </c>
      <c r="IB71" s="22" t="s">
        <v>182</v>
      </c>
      <c r="IC71" s="22" t="s">
        <v>126</v>
      </c>
      <c r="IE71" s="23"/>
      <c r="IF71" s="23"/>
      <c r="IG71" s="23"/>
      <c r="IH71" s="23"/>
      <c r="II71" s="23"/>
    </row>
    <row r="72" spans="1:243" s="22" customFormat="1" ht="99.75">
      <c r="A72" s="59">
        <v>10.05</v>
      </c>
      <c r="B72" s="60" t="s">
        <v>183</v>
      </c>
      <c r="C72" s="39" t="s">
        <v>127</v>
      </c>
      <c r="D72" s="6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7"/>
      <c r="IA72" s="22">
        <v>10.05</v>
      </c>
      <c r="IB72" s="22" t="s">
        <v>183</v>
      </c>
      <c r="IC72" s="22" t="s">
        <v>127</v>
      </c>
      <c r="IE72" s="23"/>
      <c r="IF72" s="23"/>
      <c r="IG72" s="23"/>
      <c r="IH72" s="23"/>
      <c r="II72" s="23"/>
    </row>
    <row r="73" spans="1:243" s="22" customFormat="1" ht="42.75">
      <c r="A73" s="59">
        <v>10.06</v>
      </c>
      <c r="B73" s="60" t="s">
        <v>184</v>
      </c>
      <c r="C73" s="39" t="s">
        <v>128</v>
      </c>
      <c r="D73" s="61">
        <v>4</v>
      </c>
      <c r="E73" s="62" t="s">
        <v>65</v>
      </c>
      <c r="F73" s="63">
        <v>9561.63</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1"/>
        <v>38247</v>
      </c>
      <c r="BB73" s="54">
        <f t="shared" si="2"/>
        <v>38247</v>
      </c>
      <c r="BC73" s="50" t="str">
        <f t="shared" si="3"/>
        <v>INR  Thirty Eight Thousand Two Hundred &amp; Forty Seven  Only</v>
      </c>
      <c r="IA73" s="22">
        <v>10.06</v>
      </c>
      <c r="IB73" s="22" t="s">
        <v>184</v>
      </c>
      <c r="IC73" s="22" t="s">
        <v>128</v>
      </c>
      <c r="ID73" s="22">
        <v>4</v>
      </c>
      <c r="IE73" s="23" t="s">
        <v>65</v>
      </c>
      <c r="IF73" s="23"/>
      <c r="IG73" s="23"/>
      <c r="IH73" s="23"/>
      <c r="II73" s="23"/>
    </row>
    <row r="74" spans="1:243" s="22" customFormat="1" ht="20.25" customHeight="1">
      <c r="A74" s="63">
        <v>10.07</v>
      </c>
      <c r="B74" s="60" t="s">
        <v>185</v>
      </c>
      <c r="C74" s="39" t="s">
        <v>129</v>
      </c>
      <c r="D74" s="65"/>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7"/>
      <c r="IA74" s="22">
        <v>10.07</v>
      </c>
      <c r="IB74" s="22" t="s">
        <v>185</v>
      </c>
      <c r="IC74" s="22" t="s">
        <v>129</v>
      </c>
      <c r="IE74" s="23"/>
      <c r="IF74" s="23"/>
      <c r="IG74" s="23"/>
      <c r="IH74" s="23"/>
      <c r="II74" s="23"/>
    </row>
    <row r="75" spans="1:243" s="22" customFormat="1" ht="15.75">
      <c r="A75" s="59">
        <v>10.08</v>
      </c>
      <c r="B75" s="64" t="s">
        <v>186</v>
      </c>
      <c r="C75" s="39" t="s">
        <v>130</v>
      </c>
      <c r="D75" s="65"/>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7"/>
      <c r="IA75" s="22">
        <v>10.08</v>
      </c>
      <c r="IB75" s="22" t="s">
        <v>186</v>
      </c>
      <c r="IC75" s="22" t="s">
        <v>130</v>
      </c>
      <c r="IE75" s="23"/>
      <c r="IF75" s="23"/>
      <c r="IG75" s="23"/>
      <c r="IH75" s="23"/>
      <c r="II75" s="23"/>
    </row>
    <row r="76" spans="1:243" s="22" customFormat="1" ht="42.75">
      <c r="A76" s="59">
        <v>10.09</v>
      </c>
      <c r="B76" s="64" t="s">
        <v>184</v>
      </c>
      <c r="C76" s="39" t="s">
        <v>131</v>
      </c>
      <c r="D76" s="61">
        <v>1.5</v>
      </c>
      <c r="E76" s="62" t="s">
        <v>71</v>
      </c>
      <c r="F76" s="63">
        <v>6578.69</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9868</v>
      </c>
      <c r="BB76" s="54">
        <f t="shared" si="2"/>
        <v>9868</v>
      </c>
      <c r="BC76" s="50" t="str">
        <f t="shared" si="3"/>
        <v>INR  Nine Thousand Eight Hundred &amp; Sixty Eight  Only</v>
      </c>
      <c r="IA76" s="22">
        <v>10.09</v>
      </c>
      <c r="IB76" s="22" t="s">
        <v>184</v>
      </c>
      <c r="IC76" s="22" t="s">
        <v>131</v>
      </c>
      <c r="ID76" s="22">
        <v>1.5</v>
      </c>
      <c r="IE76" s="23" t="s">
        <v>71</v>
      </c>
      <c r="IF76" s="23"/>
      <c r="IG76" s="23"/>
      <c r="IH76" s="23"/>
      <c r="II76" s="23"/>
    </row>
    <row r="77" spans="1:243" s="22" customFormat="1" ht="99.75">
      <c r="A77" s="63">
        <v>10.1</v>
      </c>
      <c r="B77" s="60" t="s">
        <v>187</v>
      </c>
      <c r="C77" s="39" t="s">
        <v>132</v>
      </c>
      <c r="D77" s="65"/>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7"/>
      <c r="IA77" s="22">
        <v>10.1</v>
      </c>
      <c r="IB77" s="22" t="s">
        <v>187</v>
      </c>
      <c r="IC77" s="22" t="s">
        <v>132</v>
      </c>
      <c r="IE77" s="23"/>
      <c r="IF77" s="23"/>
      <c r="IG77" s="23"/>
      <c r="IH77" s="23"/>
      <c r="II77" s="23"/>
    </row>
    <row r="78" spans="1:243" s="22" customFormat="1" ht="42" customHeight="1">
      <c r="A78" s="59">
        <v>10.11</v>
      </c>
      <c r="B78" s="60" t="s">
        <v>184</v>
      </c>
      <c r="C78" s="39" t="s">
        <v>133</v>
      </c>
      <c r="D78" s="61">
        <v>4</v>
      </c>
      <c r="E78" s="62" t="s">
        <v>65</v>
      </c>
      <c r="F78" s="63">
        <v>4567.38</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ROUND(total_amount_ba($B$2,$D$2,D78,F78,J78,K78,M78),0)</f>
        <v>18270</v>
      </c>
      <c r="BB78" s="54">
        <f>BA78+SUM(N78:AZ78)</f>
        <v>18270</v>
      </c>
      <c r="BC78" s="50" t="str">
        <f>SpellNumber(L78,BB78)</f>
        <v>INR  Eighteen Thousand Two Hundred &amp; Seventy  Only</v>
      </c>
      <c r="IA78" s="22">
        <v>10.11</v>
      </c>
      <c r="IB78" s="22" t="s">
        <v>184</v>
      </c>
      <c r="IC78" s="22" t="s">
        <v>133</v>
      </c>
      <c r="ID78" s="22">
        <v>4</v>
      </c>
      <c r="IE78" s="23" t="s">
        <v>65</v>
      </c>
      <c r="IF78" s="23"/>
      <c r="IG78" s="23"/>
      <c r="IH78" s="23"/>
      <c r="II78" s="23"/>
    </row>
    <row r="79" spans="1:55" ht="28.5">
      <c r="A79" s="25" t="s">
        <v>46</v>
      </c>
      <c r="B79" s="26"/>
      <c r="C79" s="27"/>
      <c r="D79" s="43"/>
      <c r="E79" s="43"/>
      <c r="F79" s="43"/>
      <c r="G79" s="43"/>
      <c r="H79" s="55"/>
      <c r="I79" s="55"/>
      <c r="J79" s="55"/>
      <c r="K79" s="55"/>
      <c r="L79" s="56"/>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57">
        <f>SUM(BA13:BA78)</f>
        <v>335960</v>
      </c>
      <c r="BB79" s="58">
        <f>SUM(BB13:BB78)</f>
        <v>335960</v>
      </c>
      <c r="BC79" s="50" t="str">
        <f>SpellNumber(L79,BB79)</f>
        <v>  Three Lakh Thirty Five Thousand Nine Hundred &amp; Sixty  Only</v>
      </c>
    </row>
    <row r="80" spans="1:55" ht="36.75" customHeight="1">
      <c r="A80" s="26" t="s">
        <v>47</v>
      </c>
      <c r="B80" s="28"/>
      <c r="C80" s="29"/>
      <c r="D80" s="30"/>
      <c r="E80" s="44" t="s">
        <v>54</v>
      </c>
      <c r="F80" s="45"/>
      <c r="G80" s="31"/>
      <c r="H80" s="32"/>
      <c r="I80" s="32"/>
      <c r="J80" s="32"/>
      <c r="K80" s="33"/>
      <c r="L80" s="34"/>
      <c r="M80" s="35"/>
      <c r="N80" s="36"/>
      <c r="O80" s="22"/>
      <c r="P80" s="22"/>
      <c r="Q80" s="22"/>
      <c r="R80" s="22"/>
      <c r="S80" s="22"/>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7">
        <f>IF(ISBLANK(F80),0,IF(E80="Excess (+)",ROUND(BA79+(BA79*F80),2),IF(E80="Less (-)",ROUND(BA79+(BA79*F80*(-1)),2),IF(E80="At Par",BA79,0))))</f>
        <v>0</v>
      </c>
      <c r="BB80" s="38">
        <f>ROUND(BA80,0)</f>
        <v>0</v>
      </c>
      <c r="BC80" s="21" t="str">
        <f>SpellNumber($E$2,BB80)</f>
        <v>INR Zero Only</v>
      </c>
    </row>
    <row r="81" spans="1:55" ht="18">
      <c r="A81" s="25" t="s">
        <v>48</v>
      </c>
      <c r="B81" s="25"/>
      <c r="C81" s="69" t="str">
        <f>SpellNumber($E$2,BB80)</f>
        <v>INR Zero Only</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row>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9" ht="15"/>
    <row r="270" ht="15"/>
    <row r="271" ht="15"/>
    <row r="272" ht="15"/>
    <row r="273" ht="15"/>
    <row r="274" ht="15"/>
    <row r="275" ht="15"/>
    <row r="276" ht="15"/>
    <row r="277" ht="15"/>
    <row r="278" ht="15"/>
    <row r="279" ht="15"/>
    <row r="280" ht="15"/>
    <row r="281" ht="15"/>
    <row r="282" ht="15"/>
    <row r="283" ht="15"/>
    <row r="284" ht="15"/>
    <row r="285" ht="15"/>
    <row r="286" ht="15"/>
    <row r="287" ht="15"/>
    <row r="289" ht="15"/>
    <row r="291" ht="15"/>
    <row r="292" ht="15"/>
    <row r="293" ht="15"/>
    <row r="294" ht="15"/>
    <row r="295" ht="15"/>
    <row r="296" ht="15"/>
    <row r="298" ht="15"/>
    <row r="299" ht="15"/>
    <row r="300" ht="15"/>
    <row r="301" ht="15"/>
    <row r="302" ht="15"/>
    <row r="304" ht="15"/>
    <row r="305" ht="15"/>
    <row r="306" ht="15"/>
    <row r="307" ht="15"/>
    <row r="308" ht="15"/>
    <row r="309" ht="15"/>
  </sheetData>
  <sheetProtection password="9E83" sheet="1"/>
  <autoFilter ref="A11:BC81"/>
  <mergeCells count="43">
    <mergeCell ref="A9:BC9"/>
    <mergeCell ref="C81:BC81"/>
    <mergeCell ref="A1:L1"/>
    <mergeCell ref="A4:BC4"/>
    <mergeCell ref="A5:BC5"/>
    <mergeCell ref="A6:BC6"/>
    <mergeCell ref="A7:BC7"/>
    <mergeCell ref="B8:BC8"/>
    <mergeCell ref="D13:BC13"/>
    <mergeCell ref="D14:BC14"/>
    <mergeCell ref="D16:BC16"/>
    <mergeCell ref="D17:BC17"/>
    <mergeCell ref="D19:BC19"/>
    <mergeCell ref="D20:BC20"/>
    <mergeCell ref="D22:BC22"/>
    <mergeCell ref="D23:BC23"/>
    <mergeCell ref="D25:BC25"/>
    <mergeCell ref="D26:BC26"/>
    <mergeCell ref="D28:BC28"/>
    <mergeCell ref="D30:BC30"/>
    <mergeCell ref="D31:BC31"/>
    <mergeCell ref="D33:BC33"/>
    <mergeCell ref="D35:BC35"/>
    <mergeCell ref="D36:BC36"/>
    <mergeCell ref="D38:BC38"/>
    <mergeCell ref="D40:BC40"/>
    <mergeCell ref="D42:BC42"/>
    <mergeCell ref="D43:BC43"/>
    <mergeCell ref="D45:BC45"/>
    <mergeCell ref="D47:BC47"/>
    <mergeCell ref="D50:BC50"/>
    <mergeCell ref="D51:BC51"/>
    <mergeCell ref="D55:BC55"/>
    <mergeCell ref="D57:BC57"/>
    <mergeCell ref="D74:BC74"/>
    <mergeCell ref="D75:BC75"/>
    <mergeCell ref="D77:BC77"/>
    <mergeCell ref="D59:BC59"/>
    <mergeCell ref="D65:BC65"/>
    <mergeCell ref="D67:BC67"/>
    <mergeCell ref="D68:BC68"/>
    <mergeCell ref="D71:BC71"/>
    <mergeCell ref="D72:BC72"/>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0">
      <formula1>IF(E80="Select",-1,IF(E80="At Par",0,0))</formula1>
      <formula2>IF(E80="Select",-1,IF(E80="At Par",0,0.99))</formula2>
    </dataValidation>
    <dataValidation type="list" allowBlank="1" showErrorMessage="1" sqref="E8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list" allowBlank="1" showErrorMessage="1" sqref="D13:D14 K15 D16:D17 K18 D19:D20 K21 D22:D23 K24 D25:D26 K27 D28 K29 D30:D31 K32 D33 K34 D35:D36 K37 D38 K39 D40 K41 D42:D43 K44 D45 K46 D47 K48:K49 D50:D51 K52:K54 D55 K56 D57 K58 D59 K60:K64 D65 K66 D67:D68 K69:K70 D71:D72 K73 D74:D75 K76 K78 D7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7:H27 G29:H29 G32:H32 G34:H34 G37:H37 G39:H39 G41:H41 G44:H44 G46:H46 G48:H49 G52:H54 G56:H56 G58:H58 G60:H64 G66:H66 G69:H70 G73:H73 G76:H76 G78:H78">
      <formula1>0</formula1>
      <formula2>999999999999999</formula2>
    </dataValidation>
    <dataValidation allowBlank="1" showInputMessage="1" showErrorMessage="1" promptTitle="Addition / Deduction" prompt="Please Choose the correct One" sqref="J15 J18 J21 J24 J27 J29 J32 J34 J37 J39 J41 J44 J46 J48:J49 J52:J54 J56 J58 J60:J64 J66 J69:J70 J73 J76 J78">
      <formula1>0</formula1>
      <formula2>0</formula2>
    </dataValidation>
    <dataValidation type="list" showErrorMessage="1" sqref="I15 I18 I21 I24 I27 I29 I32 I34 I37 I39 I41 I44 I46 I48:I49 I52:I54 I56 I58 I60:I64 I66 I69:I70 I73 I76 I7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7:O27 N29:O29 N32:O32 N34:O34 N37:O37 N39:O39 N41:O41 N44:O44 N46:O46 N48:O49 N52:O54 N56:O56 N58:O58 N60:O64 N66:O66 N69:O70 N73:O73 N76:O76 N78:O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7 R29 R32 R34 R37 R39 R41 R44 R46 R48:R49 R52:R54 R56 R58 R60:R64 R66 R69:R70 R73 R76 R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7 Q29 Q32 Q34 Q37 Q39 Q41 Q44 Q46 Q48:Q49 Q52:Q54 Q56 Q58 Q60:Q64 Q66 Q69:Q70 Q73 Q76 Q7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7 M29 M32 M34 M37 M39 M41 M44 M46 M48:M49 M52:M54 M56 M58 M60:M64 M66 M69:M70 M73 M76 M7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7 D29 D32 D34 D37 D39 D41 D44 D46 D48:D49 D52:D54 D56 D58 D60:D64 D66 D69:D70 D73 D76 D7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7 F29 F32 F34 F37 F39 F41 F44 F46 F48:F49 F52:F54 F56 F58 F60:F64 F66 F69:F70 F73 F76 F7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8 L77">
      <formula1>"INR"</formula1>
    </dataValidation>
    <dataValidation allowBlank="1" showInputMessage="1" showErrorMessage="1" promptTitle="Itemcode/Make" prompt="Please enter text" sqref="C13:C78">
      <formula1>0</formula1>
      <formula2>0</formula2>
    </dataValidation>
    <dataValidation type="decimal" allowBlank="1" showInputMessage="1" showErrorMessage="1" errorTitle="Invalid Entry" error="Only Numeric Values are allowed. " sqref="A13:A7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2021-11-15T12:21:37Z</cp:lastPrinted>
  <dcterms:created xsi:type="dcterms:W3CDTF">2009-01-30T06:42:42Z</dcterms:created>
  <dcterms:modified xsi:type="dcterms:W3CDTF">2021-11-17T06:51:08Z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