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<sst xmlns="http://schemas.openxmlformats.org/spreadsheetml/2006/main" count="275" uniqueCount="111">
  <si>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</si>
  <si>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</si>
  <si>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</si>
  <si>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</si>
  <si>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</si>
  <si>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</si>
  <si>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</si>
  <si>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</si>
  <si>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</si>
  <si>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</si>
  <si>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</si>
  <si>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</si>
  <si>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</si>
  <si>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</si>
  <si>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</si>
  <si>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</si>
  <si>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</si>
  <si>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</si>
  <si>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</si>
  <si>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</si>
  <si>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</si>
  <si>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</si>
  <si>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</si>
  <si>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</si>
  <si>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</si>
  <si>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</si>
  <si>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</si>
  <si>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</si>
  <si>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</si>
  <si>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</si>
  <si>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</si>
  <si>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</si>
  <si>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</si>
  <si>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</si>
  <si>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</si>
  <si>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</si>
  <si>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</si>
  <si>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</si>
  <si>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</si>
  <si>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</si>
  <si>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</si>
  <si>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</si>
  <si>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</si>
  <si>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</si>
  <si>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</si>
  <si>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</si>
  <si>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</si>
  <si>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</si>
  <si>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</si>
  <si>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</si>
  <si>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</si>
  <si>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</si>
  <si>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</si>
  <si>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</si>
  <si>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</si>
  <si>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</si>
  <si>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</si>
  <si>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t>item no.5</t>
  </si>
  <si>
    <t>item no.8</t>
  </si>
  <si>
    <t>item no.10</t>
  </si>
  <si>
    <t>item no.18</t>
  </si>
  <si>
    <t>item no.25</t>
  </si>
  <si>
    <t>cum</t>
  </si>
  <si>
    <t>each</t>
  </si>
  <si>
    <r>
      <t xml:space="preserve">TOTAL AMOUNT  
           in
     </t>
    </r>
    <r>
      <rPr>
        <b/>
        <sz val="11"/>
        <color indexed="10"/>
        <rFont val="Arial"/>
        <family val="2"/>
      </rPr>
      <t xml:space="preserve"> Rs.      P</t>
    </r>
  </si>
  <si>
    <t>metre</t>
  </si>
  <si>
    <t>Tender Inviting Authority: Superintending Engineer, IWD, IIT, Kanpur</t>
  </si>
  <si>
    <t>DISMANTLING AND DEMOLISHING</t>
  </si>
  <si>
    <t>WATER SUPPLY</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</si>
  <si>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</si>
  <si>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</si>
  <si>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</si>
  <si>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</si>
  <si>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</si>
  <si>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</si>
  <si>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</si>
  <si>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</si>
  <si>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</si>
  <si>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</si>
  <si>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</si>
  <si>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</si>
  <si>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</si>
  <si>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</si>
  <si>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</si>
  <si>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</si>
  <si>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</si>
  <si>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CONCRETE WORK</t>
  </si>
  <si>
    <t>Providing and laying in position cement concrete of specified grade excluding the cost of centering and shuttering - All work up to plinth level :</t>
  </si>
  <si>
    <t>Demolishing cement concrete manually/ by mechanical means including disposal of material within 50 metres lead as per direction of Engineer - in - charge.</t>
  </si>
  <si>
    <t>Nominal concrete 1:3:6 or richer mix (i/c equivalent design mix)</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</si>
  <si>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</si>
  <si>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</si>
  <si>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</si>
  <si>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1:5:10 (1 cement : 5 coarse sand (zone-III) derived from natural sources: 10 graded stone aggregate 40 mm nominal size derived from natural sources).</t>
  </si>
  <si>
    <t>ROAD WORK</t>
  </si>
  <si>
    <t>Supplying and stacking at site.</t>
  </si>
  <si>
    <t>63 mm to 45 mm size stone aggregate</t>
  </si>
  <si>
    <t>Laying, spreading and compacting stone aggregate of specified sizes to WBM specifications in uniform thickness, hand picking, rolling with 3 wheeled road/vibratory roller 8-10 tonne capacity in stages to proper grade and camber, applying and brooming requisite type of screening / binding material to fill up interstices of coarse aggregate, watering and compacting to the required density .</t>
  </si>
  <si>
    <t>Painting runway/taxi track/apron marking with adequate nos of coats to give uniform finish with road marking paint of superior make as approved by the Engineer-in-charge, i/c cleaning the surface of ail dirt, scales, oil, grease and other foreign material etc. and lining out complete.</t>
  </si>
  <si>
    <t>New work (Two or more coats)</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</si>
  <si>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</si>
  <si>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</si>
  <si>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</si>
  <si>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Making hole up to 20x20 cm and embedding pipes up to 150 mm diameter in masonry and filling with cement concrete 1:3:6 (1 cement : 3 coarse sand: 6 graded stone aggregate 20 mm nominal size) including disposal of malba.</t>
  </si>
  <si>
    <t>DRAINAGE</t>
  </si>
  <si>
    <t>Providing and laying non-pressure NP2 class (light duty) R.C.C. pipes with collars jointed with stiff mixture of cement mortar in the proportion of 1:2 (1 cement : 2 fine sand) including testing of joints etc. complete :</t>
  </si>
  <si>
    <t>150 mm dia. R.C.C. pipe</t>
  </si>
  <si>
    <t>Constructing brick masonry road gully chamber 50x45x60 cm with bricks in cement mortar 1:4 (1 cement : 4 coarse sand) including 500x450 mm pre-cast R.C.C. horizontal grating with frame complete as per standard design :</t>
  </si>
  <si>
    <t>With common burnt clay F.P.S. (non modular) bricks of class designation 7.5</t>
  </si>
  <si>
    <t>Contract No:   29/Civil/D2/2021-22/01</t>
  </si>
  <si>
    <t>Name of Work: Providing and fixing 60mm Thickness Inter locking Paver and drainage system for EV charging station Near Gate No-2.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</si>
</sst>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0"/>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66</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110</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109</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90</v>
      </c>
      <c r="C13" s="39" t="s">
        <v>54</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90</v>
      </c>
      <c r="IC13" s="22" t="s">
        <v>54</v>
      </c>
      <c r="IE13" s="23"/>
      <c r="IF13" s="23" t="s">
        <v>34</v>
      </c>
      <c r="IG13" s="23" t="s">
        <v>35</v>
      </c>
      <c r="IH13" s="23">
        <v>10</v>
      </c>
      <c r="II13" s="23" t="s">
        <v>36</v>
      </c>
    </row>
    <row r="14" spans="1:243" s="22" customFormat="1" ht="156.75">
      <c r="A14" s="59">
        <v>1.01</v>
      </c>
      <c r="B14" s="64" t="s">
        <v>91</v>
      </c>
      <c r="C14" s="39" t="s">
        <v>55</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91</v>
      </c>
      <c r="IC14" s="22" t="s">
        <v>55</v>
      </c>
      <c r="IE14" s="23"/>
      <c r="IF14" s="23" t="s">
        <v>40</v>
      </c>
      <c r="IG14" s="23" t="s">
        <v>35</v>
      </c>
      <c r="IH14" s="23">
        <v>123.223</v>
      </c>
      <c r="II14" s="23" t="s">
        <v>37</v>
      </c>
    </row>
    <row r="15" spans="1:243" s="22" customFormat="1" ht="28.5">
      <c r="A15" s="59">
        <v>1.02</v>
      </c>
      <c r="B15" s="60" t="s">
        <v>92</v>
      </c>
      <c r="C15" s="39" t="s">
        <v>56</v>
      </c>
      <c r="D15" s="61">
        <v>93.6</v>
      </c>
      <c r="E15" s="62" t="s">
        <v>62</v>
      </c>
      <c r="F15" s="63">
        <v>221.21</v>
      </c>
      <c r="G15" s="40"/>
      <c r="H15" s="24"/>
      <c r="I15" s="47" t="s">
        <v>38</v>
      </c>
      <c r="J15" s="48">
        <f aca="true" t="shared" si="0" ref="J15:J37">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37">ROUND(total_amount_ba($B$2,$D$2,D15,F15,J15,K15,M15),0)</f>
        <v>20705</v>
      </c>
      <c r="BB15" s="54">
        <f aca="true" t="shared" si="2" ref="BB15:BB37">BA15+SUM(N15:AZ15)</f>
        <v>20705</v>
      </c>
      <c r="BC15" s="50" t="str">
        <f aca="true" t="shared" si="3" ref="BC15:BC37">SpellNumber(L15,BB15)</f>
        <v>INR  Twenty Thousand Seven Hundred &amp; Five  Only</v>
      </c>
      <c r="IA15" s="22">
        <v>1.02</v>
      </c>
      <c r="IB15" s="22" t="s">
        <v>92</v>
      </c>
      <c r="IC15" s="22" t="s">
        <v>56</v>
      </c>
      <c r="ID15" s="22">
        <v>93.6</v>
      </c>
      <c r="IE15" s="23" t="s">
        <v>62</v>
      </c>
      <c r="IF15" s="23" t="s">
        <v>41</v>
      </c>
      <c r="IG15" s="23" t="s">
        <v>42</v>
      </c>
      <c r="IH15" s="23">
        <v>213</v>
      </c>
      <c r="II15" s="23" t="s">
        <v>37</v>
      </c>
    </row>
    <row r="16" spans="1:243" s="22" customFormat="1" ht="15.75">
      <c r="A16" s="59">
        <v>2</v>
      </c>
      <c r="B16" s="60" t="s">
        <v>86</v>
      </c>
      <c r="C16" s="39" t="s">
        <v>69</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86</v>
      </c>
      <c r="IC16" s="22" t="s">
        <v>69</v>
      </c>
      <c r="IE16" s="23"/>
      <c r="IF16" s="23"/>
      <c r="IG16" s="23"/>
      <c r="IH16" s="23"/>
      <c r="II16" s="23"/>
    </row>
    <row r="17" spans="1:243" s="22" customFormat="1" ht="71.25">
      <c r="A17" s="59">
        <v>2.01</v>
      </c>
      <c r="B17" s="60" t="s">
        <v>87</v>
      </c>
      <c r="C17" s="39" t="s">
        <v>57</v>
      </c>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7"/>
      <c r="IA17" s="22">
        <v>2.01</v>
      </c>
      <c r="IB17" s="22" t="s">
        <v>87</v>
      </c>
      <c r="IC17" s="22" t="s">
        <v>57</v>
      </c>
      <c r="IE17" s="23"/>
      <c r="IF17" s="23"/>
      <c r="IG17" s="23"/>
      <c r="IH17" s="23"/>
      <c r="II17" s="23"/>
    </row>
    <row r="18" spans="1:243" s="22" customFormat="1" ht="71.25">
      <c r="A18" s="59">
        <v>2.02</v>
      </c>
      <c r="B18" s="60" t="s">
        <v>93</v>
      </c>
      <c r="C18" s="39" t="s">
        <v>70</v>
      </c>
      <c r="D18" s="61">
        <v>1.56</v>
      </c>
      <c r="E18" s="62" t="s">
        <v>62</v>
      </c>
      <c r="F18" s="63">
        <v>4840.24</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7551</v>
      </c>
      <c r="BB18" s="54">
        <f t="shared" si="2"/>
        <v>7551</v>
      </c>
      <c r="BC18" s="50" t="str">
        <f t="shared" si="3"/>
        <v>INR  Seven Thousand Five Hundred &amp; Fifty One  Only</v>
      </c>
      <c r="IA18" s="22">
        <v>2.02</v>
      </c>
      <c r="IB18" s="22" t="s">
        <v>93</v>
      </c>
      <c r="IC18" s="22" t="s">
        <v>70</v>
      </c>
      <c r="ID18" s="22">
        <v>1.56</v>
      </c>
      <c r="IE18" s="23" t="s">
        <v>62</v>
      </c>
      <c r="IF18" s="23"/>
      <c r="IG18" s="23"/>
      <c r="IH18" s="23"/>
      <c r="II18" s="23"/>
    </row>
    <row r="19" spans="1:243" s="22" customFormat="1" ht="15.75">
      <c r="A19" s="59">
        <v>3</v>
      </c>
      <c r="B19" s="60" t="s">
        <v>67</v>
      </c>
      <c r="C19" s="39" t="s">
        <v>71</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22">
        <v>3</v>
      </c>
      <c r="IB19" s="22" t="s">
        <v>67</v>
      </c>
      <c r="IC19" s="22" t="s">
        <v>71</v>
      </c>
      <c r="IE19" s="23"/>
      <c r="IF19" s="23"/>
      <c r="IG19" s="23"/>
      <c r="IH19" s="23"/>
      <c r="II19" s="23"/>
    </row>
    <row r="20" spans="1:243" s="22" customFormat="1" ht="30.75" customHeight="1">
      <c r="A20" s="59">
        <v>3.01</v>
      </c>
      <c r="B20" s="60" t="s">
        <v>88</v>
      </c>
      <c r="C20" s="39" t="s">
        <v>58</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3.01</v>
      </c>
      <c r="IB20" s="22" t="s">
        <v>88</v>
      </c>
      <c r="IC20" s="22" t="s">
        <v>58</v>
      </c>
      <c r="IE20" s="23"/>
      <c r="IF20" s="23" t="s">
        <v>34</v>
      </c>
      <c r="IG20" s="23" t="s">
        <v>43</v>
      </c>
      <c r="IH20" s="23">
        <v>10</v>
      </c>
      <c r="II20" s="23" t="s">
        <v>37</v>
      </c>
    </row>
    <row r="21" spans="1:243" s="22" customFormat="1" ht="28.5">
      <c r="A21" s="59">
        <v>3.02</v>
      </c>
      <c r="B21" s="60" t="s">
        <v>89</v>
      </c>
      <c r="C21" s="39" t="s">
        <v>72</v>
      </c>
      <c r="D21" s="61">
        <v>2.5</v>
      </c>
      <c r="E21" s="62" t="s">
        <v>62</v>
      </c>
      <c r="F21" s="63">
        <v>1523.41</v>
      </c>
      <c r="G21" s="40"/>
      <c r="H21" s="24"/>
      <c r="I21" s="47" t="s">
        <v>38</v>
      </c>
      <c r="J21" s="48">
        <f t="shared" si="0"/>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 t="shared" si="1"/>
        <v>3809</v>
      </c>
      <c r="BB21" s="54">
        <f t="shared" si="2"/>
        <v>3809</v>
      </c>
      <c r="BC21" s="50" t="str">
        <f t="shared" si="3"/>
        <v>INR  Three Thousand Eight Hundred &amp; Nine  Only</v>
      </c>
      <c r="IA21" s="22">
        <v>3.02</v>
      </c>
      <c r="IB21" s="22" t="s">
        <v>89</v>
      </c>
      <c r="IC21" s="22" t="s">
        <v>72</v>
      </c>
      <c r="ID21" s="22">
        <v>2.5</v>
      </c>
      <c r="IE21" s="23" t="s">
        <v>62</v>
      </c>
      <c r="IF21" s="23"/>
      <c r="IG21" s="23"/>
      <c r="IH21" s="23"/>
      <c r="II21" s="23"/>
    </row>
    <row r="22" spans="1:243" s="22" customFormat="1" ht="15.75">
      <c r="A22" s="59">
        <v>4</v>
      </c>
      <c r="B22" s="60" t="s">
        <v>94</v>
      </c>
      <c r="C22" s="39" t="s">
        <v>59</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4</v>
      </c>
      <c r="IB22" s="22" t="s">
        <v>94</v>
      </c>
      <c r="IC22" s="22" t="s">
        <v>59</v>
      </c>
      <c r="IE22" s="23"/>
      <c r="IF22" s="23" t="s">
        <v>40</v>
      </c>
      <c r="IG22" s="23" t="s">
        <v>35</v>
      </c>
      <c r="IH22" s="23">
        <v>123.223</v>
      </c>
      <c r="II22" s="23" t="s">
        <v>37</v>
      </c>
    </row>
    <row r="23" spans="1:243" s="22" customFormat="1" ht="15.75">
      <c r="A23" s="59">
        <v>4.01</v>
      </c>
      <c r="B23" s="60" t="s">
        <v>95</v>
      </c>
      <c r="C23" s="39" t="s">
        <v>73</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4.01</v>
      </c>
      <c r="IB23" s="22" t="s">
        <v>95</v>
      </c>
      <c r="IC23" s="22" t="s">
        <v>73</v>
      </c>
      <c r="IE23" s="23"/>
      <c r="IF23" s="23" t="s">
        <v>44</v>
      </c>
      <c r="IG23" s="23" t="s">
        <v>45</v>
      </c>
      <c r="IH23" s="23">
        <v>10</v>
      </c>
      <c r="II23" s="23" t="s">
        <v>37</v>
      </c>
    </row>
    <row r="24" spans="1:243" s="22" customFormat="1" ht="28.5">
      <c r="A24" s="59">
        <v>4.02</v>
      </c>
      <c r="B24" s="60" t="s">
        <v>96</v>
      </c>
      <c r="C24" s="39" t="s">
        <v>74</v>
      </c>
      <c r="D24" s="61">
        <v>54</v>
      </c>
      <c r="E24" s="62" t="s">
        <v>62</v>
      </c>
      <c r="F24" s="63">
        <v>1346.47</v>
      </c>
      <c r="G24" s="40"/>
      <c r="H24" s="24"/>
      <c r="I24" s="47" t="s">
        <v>38</v>
      </c>
      <c r="J24" s="48">
        <f t="shared" si="0"/>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 t="shared" si="1"/>
        <v>72709</v>
      </c>
      <c r="BB24" s="54">
        <f t="shared" si="2"/>
        <v>72709</v>
      </c>
      <c r="BC24" s="50" t="str">
        <f t="shared" si="3"/>
        <v>INR  Seventy Two Thousand Seven Hundred &amp; Nine  Only</v>
      </c>
      <c r="IA24" s="22">
        <v>4.02</v>
      </c>
      <c r="IB24" s="22" t="s">
        <v>96</v>
      </c>
      <c r="IC24" s="22" t="s">
        <v>74</v>
      </c>
      <c r="ID24" s="22">
        <v>54</v>
      </c>
      <c r="IE24" s="23" t="s">
        <v>62</v>
      </c>
      <c r="IF24" s="23"/>
      <c r="IG24" s="23"/>
      <c r="IH24" s="23"/>
      <c r="II24" s="23"/>
    </row>
    <row r="25" spans="1:243" s="22" customFormat="1" ht="156.75">
      <c r="A25" s="59">
        <v>4.03</v>
      </c>
      <c r="B25" s="60" t="s">
        <v>97</v>
      </c>
      <c r="C25" s="39" t="s">
        <v>75</v>
      </c>
      <c r="D25" s="61">
        <v>64</v>
      </c>
      <c r="E25" s="62" t="s">
        <v>62</v>
      </c>
      <c r="F25" s="63">
        <v>672.73</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 t="shared" si="1"/>
        <v>43055</v>
      </c>
      <c r="BB25" s="54">
        <f t="shared" si="2"/>
        <v>43055</v>
      </c>
      <c r="BC25" s="50" t="str">
        <f t="shared" si="3"/>
        <v>INR  Forty Three Thousand  &amp;Fifty Five  Only</v>
      </c>
      <c r="IA25" s="22">
        <v>4.03</v>
      </c>
      <c r="IB25" s="22" t="s">
        <v>97</v>
      </c>
      <c r="IC25" s="22" t="s">
        <v>75</v>
      </c>
      <c r="ID25" s="22">
        <v>64</v>
      </c>
      <c r="IE25" s="23" t="s">
        <v>62</v>
      </c>
      <c r="IF25" s="23" t="s">
        <v>41</v>
      </c>
      <c r="IG25" s="23" t="s">
        <v>42</v>
      </c>
      <c r="IH25" s="23">
        <v>213</v>
      </c>
      <c r="II25" s="23" t="s">
        <v>37</v>
      </c>
    </row>
    <row r="26" spans="1:243" s="22" customFormat="1" ht="99.75" customHeight="1">
      <c r="A26" s="59">
        <v>4.04</v>
      </c>
      <c r="B26" s="60" t="s">
        <v>98</v>
      </c>
      <c r="C26" s="39" t="s">
        <v>76</v>
      </c>
      <c r="D26" s="65"/>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7"/>
      <c r="IA26" s="22">
        <v>4.04</v>
      </c>
      <c r="IB26" s="22" t="s">
        <v>98</v>
      </c>
      <c r="IC26" s="22" t="s">
        <v>76</v>
      </c>
      <c r="IE26" s="23"/>
      <c r="IF26" s="23"/>
      <c r="IG26" s="23"/>
      <c r="IH26" s="23"/>
      <c r="II26" s="23"/>
    </row>
    <row r="27" spans="1:243" s="22" customFormat="1" ht="28.5">
      <c r="A27" s="59">
        <v>4.05</v>
      </c>
      <c r="B27" s="60" t="s">
        <v>99</v>
      </c>
      <c r="C27" s="39" t="s">
        <v>77</v>
      </c>
      <c r="D27" s="61">
        <v>20</v>
      </c>
      <c r="E27" s="62" t="s">
        <v>52</v>
      </c>
      <c r="F27" s="63">
        <v>132.26</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2645</v>
      </c>
      <c r="BB27" s="54">
        <f t="shared" si="2"/>
        <v>2645</v>
      </c>
      <c r="BC27" s="50" t="str">
        <f t="shared" si="3"/>
        <v>INR  Two Thousand Six Hundred &amp; Forty Five  Only</v>
      </c>
      <c r="IA27" s="22">
        <v>4.05</v>
      </c>
      <c r="IB27" s="22" t="s">
        <v>99</v>
      </c>
      <c r="IC27" s="22" t="s">
        <v>77</v>
      </c>
      <c r="ID27" s="22">
        <v>20</v>
      </c>
      <c r="IE27" s="23" t="s">
        <v>52</v>
      </c>
      <c r="IF27" s="23"/>
      <c r="IG27" s="23"/>
      <c r="IH27" s="23"/>
      <c r="II27" s="23"/>
    </row>
    <row r="28" spans="1:243" s="22" customFormat="1" ht="171">
      <c r="A28" s="59">
        <v>4.06</v>
      </c>
      <c r="B28" s="60" t="s">
        <v>100</v>
      </c>
      <c r="C28" s="39" t="s">
        <v>78</v>
      </c>
      <c r="D28" s="61">
        <v>360</v>
      </c>
      <c r="E28" s="62" t="s">
        <v>52</v>
      </c>
      <c r="F28" s="63">
        <v>753.48</v>
      </c>
      <c r="G28" s="40"/>
      <c r="H28" s="24"/>
      <c r="I28" s="47" t="s">
        <v>38</v>
      </c>
      <c r="J28" s="48">
        <f t="shared" si="0"/>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 t="shared" si="1"/>
        <v>271253</v>
      </c>
      <c r="BB28" s="54">
        <f t="shared" si="2"/>
        <v>271253</v>
      </c>
      <c r="BC28" s="50" t="str">
        <f t="shared" si="3"/>
        <v>INR  Two Lakh Seventy One Thousand Two Hundred &amp; Fifty Three  Only</v>
      </c>
      <c r="IA28" s="22">
        <v>4.06</v>
      </c>
      <c r="IB28" s="22" t="s">
        <v>100</v>
      </c>
      <c r="IC28" s="22" t="s">
        <v>78</v>
      </c>
      <c r="ID28" s="22">
        <v>360</v>
      </c>
      <c r="IE28" s="23" t="s">
        <v>52</v>
      </c>
      <c r="IF28" s="23"/>
      <c r="IG28" s="23"/>
      <c r="IH28" s="23"/>
      <c r="II28" s="23"/>
    </row>
    <row r="29" spans="1:243" s="22" customFormat="1" ht="201.75" customHeight="1">
      <c r="A29" s="59">
        <v>4.07</v>
      </c>
      <c r="B29" s="60" t="s">
        <v>101</v>
      </c>
      <c r="C29" s="39" t="s">
        <v>79</v>
      </c>
      <c r="D29" s="61">
        <v>4.68</v>
      </c>
      <c r="E29" s="62" t="s">
        <v>62</v>
      </c>
      <c r="F29" s="63">
        <v>7344.27</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34371</v>
      </c>
      <c r="BB29" s="54">
        <f t="shared" si="2"/>
        <v>34371</v>
      </c>
      <c r="BC29" s="50" t="str">
        <f t="shared" si="3"/>
        <v>INR  Thirty Four Thousand Three Hundred &amp; Seventy One  Only</v>
      </c>
      <c r="IA29" s="22">
        <v>4.07</v>
      </c>
      <c r="IB29" s="22" t="s">
        <v>101</v>
      </c>
      <c r="IC29" s="22" t="s">
        <v>79</v>
      </c>
      <c r="ID29" s="22">
        <v>4.68</v>
      </c>
      <c r="IE29" s="23" t="s">
        <v>62</v>
      </c>
      <c r="IF29" s="23"/>
      <c r="IG29" s="23"/>
      <c r="IH29" s="23"/>
      <c r="II29" s="23"/>
    </row>
    <row r="30" spans="1:243" s="22" customFormat="1" ht="142.5">
      <c r="A30" s="59">
        <v>4.08</v>
      </c>
      <c r="B30" s="60" t="s">
        <v>102</v>
      </c>
      <c r="C30" s="39" t="s">
        <v>60</v>
      </c>
      <c r="D30" s="61">
        <v>333</v>
      </c>
      <c r="E30" s="62" t="s">
        <v>52</v>
      </c>
      <c r="F30" s="63">
        <v>82.46</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3"/>
      <c r="BA30" s="42">
        <f t="shared" si="1"/>
        <v>27459</v>
      </c>
      <c r="BB30" s="54">
        <f t="shared" si="2"/>
        <v>27459</v>
      </c>
      <c r="BC30" s="50" t="str">
        <f t="shared" si="3"/>
        <v>INR  Twenty Seven Thousand Four Hundred &amp; Fifty Nine  Only</v>
      </c>
      <c r="IA30" s="22">
        <v>4.08</v>
      </c>
      <c r="IB30" s="22" t="s">
        <v>102</v>
      </c>
      <c r="IC30" s="22" t="s">
        <v>60</v>
      </c>
      <c r="ID30" s="22">
        <v>333</v>
      </c>
      <c r="IE30" s="23" t="s">
        <v>52</v>
      </c>
      <c r="IF30" s="23"/>
      <c r="IG30" s="23"/>
      <c r="IH30" s="23"/>
      <c r="II30" s="23"/>
    </row>
    <row r="31" spans="1:243" s="22" customFormat="1" ht="15.75">
      <c r="A31" s="59">
        <v>5</v>
      </c>
      <c r="B31" s="60" t="s">
        <v>68</v>
      </c>
      <c r="C31" s="39" t="s">
        <v>80</v>
      </c>
      <c r="D31" s="65"/>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7"/>
      <c r="IA31" s="22">
        <v>5</v>
      </c>
      <c r="IB31" s="22" t="s">
        <v>68</v>
      </c>
      <c r="IC31" s="22" t="s">
        <v>80</v>
      </c>
      <c r="IE31" s="23"/>
      <c r="IF31" s="23"/>
      <c r="IG31" s="23"/>
      <c r="IH31" s="23"/>
      <c r="II31" s="23"/>
    </row>
    <row r="32" spans="1:243" s="22" customFormat="1" ht="88.5" customHeight="1">
      <c r="A32" s="59">
        <v>5.01</v>
      </c>
      <c r="B32" s="60" t="s">
        <v>103</v>
      </c>
      <c r="C32" s="39" t="s">
        <v>81</v>
      </c>
      <c r="D32" s="61">
        <v>2</v>
      </c>
      <c r="E32" s="62" t="s">
        <v>65</v>
      </c>
      <c r="F32" s="63">
        <v>157.95</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316</v>
      </c>
      <c r="BB32" s="54">
        <f t="shared" si="2"/>
        <v>316</v>
      </c>
      <c r="BC32" s="50" t="str">
        <f t="shared" si="3"/>
        <v>INR  Three Hundred &amp; Sixteen  Only</v>
      </c>
      <c r="IA32" s="22">
        <v>5.01</v>
      </c>
      <c r="IB32" s="22" t="s">
        <v>103</v>
      </c>
      <c r="IC32" s="22" t="s">
        <v>81</v>
      </c>
      <c r="ID32" s="22">
        <v>2</v>
      </c>
      <c r="IE32" s="23" t="s">
        <v>65</v>
      </c>
      <c r="IF32" s="23"/>
      <c r="IG32" s="23"/>
      <c r="IH32" s="23"/>
      <c r="II32" s="23"/>
    </row>
    <row r="33" spans="1:243" s="22" customFormat="1" ht="18" customHeight="1">
      <c r="A33" s="59">
        <v>6</v>
      </c>
      <c r="B33" s="60" t="s">
        <v>104</v>
      </c>
      <c r="C33" s="39" t="s">
        <v>82</v>
      </c>
      <c r="D33" s="65"/>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7"/>
      <c r="IA33" s="22">
        <v>6</v>
      </c>
      <c r="IB33" s="22" t="s">
        <v>104</v>
      </c>
      <c r="IC33" s="22" t="s">
        <v>82</v>
      </c>
      <c r="IE33" s="23"/>
      <c r="IF33" s="23"/>
      <c r="IG33" s="23"/>
      <c r="IH33" s="23"/>
      <c r="II33" s="23"/>
    </row>
    <row r="34" spans="1:243" s="22" customFormat="1" ht="85.5">
      <c r="A34" s="59">
        <v>6.01</v>
      </c>
      <c r="B34" s="60" t="s">
        <v>105</v>
      </c>
      <c r="C34" s="39" t="s">
        <v>83</v>
      </c>
      <c r="D34" s="65"/>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c r="IA34" s="22">
        <v>6.01</v>
      </c>
      <c r="IB34" s="22" t="s">
        <v>105</v>
      </c>
      <c r="IC34" s="22" t="s">
        <v>83</v>
      </c>
      <c r="IE34" s="23"/>
      <c r="IF34" s="23"/>
      <c r="IG34" s="23"/>
      <c r="IH34" s="23"/>
      <c r="II34" s="23"/>
    </row>
    <row r="35" spans="1:243" s="22" customFormat="1" ht="28.5">
      <c r="A35" s="59">
        <v>6.02</v>
      </c>
      <c r="B35" s="60" t="s">
        <v>106</v>
      </c>
      <c r="C35" s="39" t="s">
        <v>84</v>
      </c>
      <c r="D35" s="61">
        <v>30</v>
      </c>
      <c r="E35" s="62" t="s">
        <v>65</v>
      </c>
      <c r="F35" s="63">
        <v>405.61</v>
      </c>
      <c r="G35" s="40"/>
      <c r="H35" s="24"/>
      <c r="I35" s="47" t="s">
        <v>38</v>
      </c>
      <c r="J35" s="48">
        <f t="shared" si="0"/>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 t="shared" si="1"/>
        <v>12168</v>
      </c>
      <c r="BB35" s="54">
        <f t="shared" si="2"/>
        <v>12168</v>
      </c>
      <c r="BC35" s="50" t="str">
        <f t="shared" si="3"/>
        <v>INR  Twelve Thousand One Hundred &amp; Sixty Eight  Only</v>
      </c>
      <c r="IA35" s="22">
        <v>6.02</v>
      </c>
      <c r="IB35" s="22" t="s">
        <v>106</v>
      </c>
      <c r="IC35" s="22" t="s">
        <v>84</v>
      </c>
      <c r="ID35" s="22">
        <v>30</v>
      </c>
      <c r="IE35" s="23" t="s">
        <v>65</v>
      </c>
      <c r="IF35" s="23"/>
      <c r="IG35" s="23"/>
      <c r="IH35" s="23"/>
      <c r="II35" s="23"/>
    </row>
    <row r="36" spans="1:243" s="22" customFormat="1" ht="30.75" customHeight="1">
      <c r="A36" s="59">
        <v>6.03</v>
      </c>
      <c r="B36" s="60" t="s">
        <v>107</v>
      </c>
      <c r="C36" s="39" t="s">
        <v>85</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22">
        <v>6.03</v>
      </c>
      <c r="IB36" s="22" t="s">
        <v>107</v>
      </c>
      <c r="IC36" s="22" t="s">
        <v>85</v>
      </c>
      <c r="IE36" s="23"/>
      <c r="IF36" s="23"/>
      <c r="IG36" s="23"/>
      <c r="IH36" s="23"/>
      <c r="II36" s="23"/>
    </row>
    <row r="37" spans="1:243" s="22" customFormat="1" ht="42.75">
      <c r="A37" s="59">
        <v>6.04</v>
      </c>
      <c r="B37" s="60" t="s">
        <v>108</v>
      </c>
      <c r="C37" s="39" t="s">
        <v>61</v>
      </c>
      <c r="D37" s="61">
        <v>2</v>
      </c>
      <c r="E37" s="62" t="s">
        <v>63</v>
      </c>
      <c r="F37" s="63">
        <v>4567.38</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9135</v>
      </c>
      <c r="BB37" s="54">
        <f t="shared" si="2"/>
        <v>9135</v>
      </c>
      <c r="BC37" s="50" t="str">
        <f t="shared" si="3"/>
        <v>INR  Nine Thousand One Hundred &amp; Thirty Five  Only</v>
      </c>
      <c r="IA37" s="22">
        <v>6.04</v>
      </c>
      <c r="IB37" s="22" t="s">
        <v>108</v>
      </c>
      <c r="IC37" s="22" t="s">
        <v>61</v>
      </c>
      <c r="ID37" s="22">
        <v>2</v>
      </c>
      <c r="IE37" s="23" t="s">
        <v>63</v>
      </c>
      <c r="IF37" s="23"/>
      <c r="IG37" s="23"/>
      <c r="IH37" s="23"/>
      <c r="II37" s="23"/>
    </row>
    <row r="38" spans="1:55" ht="28.5">
      <c r="A38" s="25" t="s">
        <v>46</v>
      </c>
      <c r="B38" s="26"/>
      <c r="C38" s="27"/>
      <c r="D38" s="43"/>
      <c r="E38" s="43"/>
      <c r="F38" s="43"/>
      <c r="G38" s="43"/>
      <c r="H38" s="55"/>
      <c r="I38" s="55"/>
      <c r="J38" s="55"/>
      <c r="K38" s="55"/>
      <c r="L38" s="56"/>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57">
        <f>SUM(BA13:BA37)</f>
        <v>505176</v>
      </c>
      <c r="BB38" s="58">
        <f>SUM(BB13:BB37)</f>
        <v>505176</v>
      </c>
      <c r="BC38" s="50" t="str">
        <f>SpellNumber(L38,BB38)</f>
        <v>  Five Lakh Five Thousand One Hundred &amp; Seventy Six  Only</v>
      </c>
    </row>
    <row r="39" spans="1:55" ht="41.25" customHeight="1">
      <c r="A39" s="26" t="s">
        <v>47</v>
      </c>
      <c r="B39" s="28"/>
      <c r="C39" s="29"/>
      <c r="D39" s="30"/>
      <c r="E39" s="44" t="s">
        <v>53</v>
      </c>
      <c r="F39" s="45"/>
      <c r="G39" s="31"/>
      <c r="H39" s="32"/>
      <c r="I39" s="32"/>
      <c r="J39" s="32"/>
      <c r="K39" s="33"/>
      <c r="L39" s="34"/>
      <c r="M39" s="35"/>
      <c r="N39" s="36"/>
      <c r="O39" s="22"/>
      <c r="P39" s="22"/>
      <c r="Q39" s="22"/>
      <c r="R39" s="22"/>
      <c r="S39" s="22"/>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7">
        <f>IF(ISBLANK(F39),0,IF(E39="Excess (+)",ROUND(BA38+(BA38*F39),2),IF(E39="Less (-)",ROUND(BA38+(BA38*F39*(-1)),2),IF(E39="At Par",BA38,0))))</f>
        <v>0</v>
      </c>
      <c r="BB39" s="38">
        <f>ROUND(BA39,0)</f>
        <v>0</v>
      </c>
      <c r="BC39" s="21" t="str">
        <f>SpellNumber($E$2,BB39)</f>
        <v>INR Zero Only</v>
      </c>
    </row>
    <row r="40" spans="1:55" ht="18">
      <c r="A40" s="25" t="s">
        <v>48</v>
      </c>
      <c r="B40" s="25"/>
      <c r="C40" s="69" t="str">
        <f>SpellNumber($E$2,BB39)</f>
        <v>INR Zero Only</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row>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8" ht="15"/>
    <row r="269" ht="15"/>
    <row r="270" ht="15"/>
    <row r="271" ht="15"/>
    <row r="272" ht="15"/>
    <row r="273" ht="15"/>
    <row r="274" ht="15"/>
    <row r="275" ht="15"/>
    <row r="276" ht="15"/>
    <row r="277" ht="15"/>
    <row r="278" ht="15"/>
    <row r="279" ht="15"/>
    <row r="280" ht="15"/>
    <row r="282" ht="15"/>
    <row r="283" ht="15"/>
    <row r="284" ht="15"/>
    <row r="285" ht="15"/>
    <row r="286" ht="15"/>
    <row r="287" ht="15"/>
    <row r="288" ht="15"/>
    <row r="289" ht="15"/>
    <row r="290" ht="15"/>
    <row r="291" ht="15"/>
    <row r="292" ht="15"/>
    <row r="293" ht="15"/>
    <row r="294" ht="15"/>
    <row r="295" ht="15"/>
    <row r="296" ht="15"/>
    <row r="297" ht="15"/>
    <row r="299"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sheetData>
  <sheetProtection password="9E83" sheet="1"/>
  <autoFilter ref="A11:BC40"/>
  <mergeCells count="21">
    <mergeCell ref="D22:BC22"/>
    <mergeCell ref="D13:BC13"/>
    <mergeCell ref="D26:BC26"/>
    <mergeCell ref="D31:BC31"/>
    <mergeCell ref="D33:BC33"/>
    <mergeCell ref="D34:BC34"/>
    <mergeCell ref="D36:BC36"/>
    <mergeCell ref="D16:BC16"/>
    <mergeCell ref="D17:BC17"/>
    <mergeCell ref="D19:BC19"/>
    <mergeCell ref="D20:BC20"/>
    <mergeCell ref="D14:BC14"/>
    <mergeCell ref="D23:BC23"/>
    <mergeCell ref="A9:BC9"/>
    <mergeCell ref="C40:BC40"/>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list" allowBlank="1" showErrorMessage="1" sqref="E3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allowBlank="1" showErrorMessage="1" sqref="D13:D14 K15 D16:D17 K18 D19:D20 K21 D22:D23 K24:K25 D26 K27:K30 D31 K32 D33:D34 K35 K37 D3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5 G27:H30 G32:H32 G35:H35 G37:H37">
      <formula1>0</formula1>
      <formula2>999999999999999</formula2>
    </dataValidation>
    <dataValidation allowBlank="1" showInputMessage="1" showErrorMessage="1" promptTitle="Addition / Deduction" prompt="Please Choose the correct One" sqref="J15 J18 J21 J24:J25 J27:J30 J32 J35 J37">
      <formula1>0</formula1>
      <formula2>0</formula2>
    </dataValidation>
    <dataValidation type="list" showErrorMessage="1" sqref="I15 I18 I21 I24:I25 I27:I30 I32 I35 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5 N27:O30 N32:O32 N35:O35 N37: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R25 R27:R30 R32 R35 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Q25 Q27:Q30 Q32 Q35 Q3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M25 M27:M30 M32 M35 M3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D25 D27:D30 D32 D35 D3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F25 F27:F30 F32 F35 F37">
      <formula1>0</formula1>
      <formula2>999999999999999</formula2>
    </dataValidation>
    <dataValidation type="list" allowBlank="1" showInputMessage="1" showErrorMessage="1" sqref="L35 L13 L14 L15 L16 L17 L18 L19 L20 L21 L22 L23 L24 L25 L26 L27 L28 L29 L30 L31 L32 L33 L34 L37 L36">
      <formula1>"INR"</formula1>
    </dataValidation>
    <dataValidation allowBlank="1" showInputMessage="1" showErrorMessage="1" promptTitle="Itemcode/Make" prompt="Please enter text" sqref="C13:C37">
      <formula1>0</formula1>
      <formula2>0</formula2>
    </dataValidation>
    <dataValidation type="decimal" allowBlank="1" showInputMessage="1" showErrorMessage="1" errorTitle="Invalid Entry" error="Only Numeric Values are allowed. " sqref="A13:A37">
      <formula1>0</formula1>
      <formula2>999999999999999</formula2>
    </dataValidation>
  </dataValidations>
  <printOptions/>
  <pageMargins left="0.45" right="0.2" top="0.75" bottom="0.7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2021-11-11T07:28:36Z</cp:lastPrinted>
  <dcterms:created xsi:type="dcterms:W3CDTF">2009-01-30T06:42:42Z</dcterms:created>
  <dcterms:modified xsi:type="dcterms:W3CDTF">2021-11-11T11:26:40Z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