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'BoQ1'!$A$1:$BC$188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<sst xmlns="http://schemas.openxmlformats.org/spreadsheetml/2006/main" count="900" uniqueCount="210">
  <si>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</si>
  <si>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</si>
  <si>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</si>
  <si>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</si>
  <si>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</si>
  <si>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</si>
  <si>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</si>
  <si>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</si>
  <si>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</si>
  <si>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</si>
  <si>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</si>
  <si>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</si>
  <si>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</si>
  <si>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</si>
  <si>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</si>
  <si>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</si>
  <si>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</si>
  <si>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</si>
  <si>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</si>
  <si>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</si>
  <si>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</si>
  <si>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</si>
  <si>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</si>
  <si>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</si>
  <si>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</si>
  <si>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</si>
  <si>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</si>
  <si>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</si>
  <si>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</si>
  <si>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</si>
  <si>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</si>
  <si>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</si>
  <si>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</si>
  <si>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</si>
  <si>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</si>
  <si>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</si>
  <si>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</si>
  <si>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</si>
  <si>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</si>
  <si>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</si>
  <si>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</si>
  <si>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</si>
  <si>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</si>
  <si>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</si>
  <si>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</si>
  <si>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</si>
  <si>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</si>
  <si>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</si>
  <si>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</si>
  <si>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</si>
  <si>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</si>
  <si>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1:2:4 (1 cement : 2 coarse sand (zone-III) derived from natural sources: 4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</si>
  <si>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</si>
  <si>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Thermo-Mechanically Treated bars of grade Fe-500D or more.</t>
  </si>
  <si>
    <t>Cement mortar 1:4 (1 cement :4 coarse sand)</t>
  </si>
  <si>
    <t>1:3 (1 cement : 3 fine sand)</t>
  </si>
  <si>
    <t>Two or more coats on new work</t>
  </si>
  <si>
    <t>Nominal concrete 1:3:6 or richer mix (i/c equivalent design mix)</t>
  </si>
  <si>
    <t>kg</t>
  </si>
  <si>
    <t>Under 20 cm wide</t>
  </si>
  <si>
    <t>Cement mortar 1:6 (1 cement : 6 coarse sand)</t>
  </si>
  <si>
    <t>CONCRETE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</si>
  <si>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</si>
  <si>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100 mm</t>
  </si>
  <si>
    <t>Flush / Ruled/ Struck or weathered pointing</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</si>
  <si>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</si>
  <si>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</si>
  <si>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</si>
  <si>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</si>
  <si>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Old work (Two or more coats applied @ 1.43 ltr/ 10 sqm) over existing cement paint surface</t>
  </si>
  <si>
    <t>With cement mortar 1:4 (1cement: 4 coarse sand)</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</si>
  <si>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</si>
  <si>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</si>
  <si>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Epoxy bonding adhesive having coverage 2.20 sqm/kg of approved make</t>
  </si>
  <si>
    <t>Contract No:  29/C/D3/2021-22/01</t>
  </si>
  <si>
    <t>Name of Work: Minor and miscellaneous works in the additional two rooms supposed to be handedover to Kislaya school after vaction of Opportunity school in the premises of KV IIT Kanpur</t>
  </si>
  <si>
    <t>EARTH WORK</t>
  </si>
  <si>
    <t>Earth work in surface excavation not exceeding 30 cm in depth but exceeding 1.5 m in width as well as 10 sqm on plan including getting out and disposal of excavated earth upto 50 m and lift upto 1.5 m, as directed by Engineer-in- Charge:</t>
  </si>
  <si>
    <t>All kinds of soil</t>
  </si>
  <si>
    <t>Excavating holes more than 0.10 cum &amp; upto 0.5 cum including getting out the excavated soil, then returning the soil as required in layers not exceeding 20cm in depth, including consolidating each deposited layer by ramming, watering etc, disposing of surplus excavated soil, as directed within a lead of 50 m and lift upto 1.5 m.</t>
  </si>
  <si>
    <t>Providing and laying in position cement concrete of specified grade excluding the cost of centering and shuttering - All work up to plinth level :</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</si>
  <si>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</si>
  <si>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</si>
  <si>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Centering and shuttering including strutting, propping etc. and removal of form for</t>
  </si>
  <si>
    <t>Shelves (Cast in situ)</t>
  </si>
  <si>
    <t>Edges of slabs and breaks in floors and walls</t>
  </si>
  <si>
    <t>Steel reinforcement for R.C.C. work including straightening, cutting, bending, placing in position and binding all complete upto plinth level.</t>
  </si>
  <si>
    <t>MASONRY WORK</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</si>
  <si>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</si>
  <si>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</si>
  <si>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Brick edging 7cm wide 11.4 cm deep to plinth protection with common burnt clay F.P.S. (non modular) bricks of class designation 7.5 including grouting with cement mortar 1:4 (1 cement : 4 fine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</si>
  <si>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</si>
  <si>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</si>
  <si>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</si>
  <si>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upto 0.50 sqm</t>
  </si>
  <si>
    <t>Providing edge moulding to 18 mm thick marble stone counters, Vanities etc., including machine polishing to edge to give high gloss finish etc. complete as per design approved by Engineer-in-Charge.</t>
  </si>
  <si>
    <t>Granite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</si>
  <si>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</si>
  <si>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WOOD AND PVC WORK</t>
  </si>
  <si>
    <t>Providing and fixing ISI marked oxidised M.S. sliding door bolts with nuts and screws etc. complete :</t>
  </si>
  <si>
    <t>250x16 mm</t>
  </si>
  <si>
    <t>Providing and fixing ISI marked oxidised M.S. handles conforming to IS:4992 with necessary screws etc. complete :</t>
  </si>
  <si>
    <t>125 mm</t>
  </si>
  <si>
    <t>Providing and fixing aluminium hanging floor door stopper, ISI marked, anodised (anodic coating not less than grade AC 10 as per IS : 1868) transparent or dyed to required colour and shade, with necessary screws etc. complete.</t>
  </si>
  <si>
    <t>Twin rubber stopper</t>
  </si>
  <si>
    <t>STEEL WORK</t>
  </si>
  <si>
    <t>Structural steel work riveted, bolted or welded in built up sections, trusses and framed work, including cutting, hoisting, fixing in position and applying a priming coat of approved steel primer all complete.</t>
  </si>
  <si>
    <t>Providing and fixing hand rail of approved size by welding etc. to steel ladder railing, balcony railing, staircase railing and similar works, including applying priming coat of approved steel primer.</t>
  </si>
  <si>
    <t>M.S. tube</t>
  </si>
  <si>
    <t>FLOORING</t>
  </si>
  <si>
    <t>Brick on edge flooring with bricks of class designation 7.5 on a bed of 12 mm cement mortar, including filling the joints with same mortar, with common burnt clay non modular bricks:</t>
  </si>
  <si>
    <t>1:6 (1cement : 6 coarse sand)</t>
  </si>
  <si>
    <t>FINISHING</t>
  </si>
  <si>
    <t>12 mm cement plaster of mix :</t>
  </si>
  <si>
    <t>15 mm cement plaster on rough side of single or half brick wall of mix:</t>
  </si>
  <si>
    <t>12 mm cement plaster finished with a floating coat of neat cement of mix :</t>
  </si>
  <si>
    <t>1:3 (1 cement: 3 fine sand)</t>
  </si>
  <si>
    <t>6 mm cement plaster of mix :</t>
  </si>
  <si>
    <t>Pointing on brick work or brick flooring with cement mortar 1:3 (1 cement : 3 fine sand):</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</si>
  <si>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</si>
  <si>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to give an even shade :</t>
  </si>
  <si>
    <t>Painting with synthetic enamel paint of approved brand and manufacture of required colour to give an even shade :</t>
  </si>
  <si>
    <t>White washing with lime to give an even shade :</t>
  </si>
  <si>
    <t>Old work (two or more coats)</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</si>
  <si>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</si>
  <si>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</si>
  <si>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</si>
  <si>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</si>
  <si>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</si>
  <si>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DISMANTLING AND DEMOLISHING</t>
  </si>
  <si>
    <t>Demolishing cement concrete manually/ by mechanical means including disposal of material within 50 metres lead as per direction of Engineer - in - charge.</t>
  </si>
  <si>
    <t>Nominal concrete 1:4:8 or leaner mix (i/c equivalent design mix)</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</si>
  <si>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</si>
  <si>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</si>
  <si>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</si>
  <si>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</si>
  <si>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black solid plastic seat and lid</t>
  </si>
  <si>
    <t>Providing and fixing 8 mm dia C.P. / S.S. Jet with flexible tube upto 1 metre long with S.S. triangular plate to Eureopean type W.C. of quality and make as approved by Engineer - in - charge.</t>
  </si>
  <si>
    <t>Providing and fixing CP Brass 32mm size Bottle Trap of approved quality &amp; make and as per the direction of Engineer-in-charge.</t>
  </si>
  <si>
    <t>Providing and fixing 600x450 mm beveled edge mirror of superior glass (of approved quality) complete with 6 mm thick hard board ground fixed to wooden cleats with C.P. brass screws and washers complete.</t>
  </si>
  <si>
    <t>Providing and fixing soil, waste and vent pipes :</t>
  </si>
  <si>
    <t>100 mm dia</t>
  </si>
  <si>
    <t>Centrifugally cast (spun) iron socket &amp; spigot (S&amp;S) pipe as per IS: 3989</t>
  </si>
  <si>
    <t>75 mm diameter :</t>
  </si>
  <si>
    <t>Centrifugally cast (spun) iron socketed pipe as per IS: 3989</t>
  </si>
  <si>
    <t>Providing and fixing bend of required degree with access door, insertion rubber washer 3 mm thick, bolts and nuts complete.</t>
  </si>
  <si>
    <t>Sand cast iron S&amp;S as per IS - 3989</t>
  </si>
  <si>
    <t>Providing and fixing plain bend of required degree.</t>
  </si>
  <si>
    <t>Sand cast iron S&amp;S as per IS : 3989</t>
  </si>
  <si>
    <t>Providing and fixing collar :</t>
  </si>
  <si>
    <t>75 mm</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</si>
  <si>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</si>
  <si>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</si>
  <si>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</si>
  <si>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</si>
  <si>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100 mm inlet and 75 mm outlet</t>
  </si>
  <si>
    <t>WATER SUPPLY</t>
  </si>
  <si>
    <t>Providing and fixing G.I. pipes complete with G.I. fittings and clamps, i/c cutting and making good the walls etc. Internal work - Exposed on wall</t>
  </si>
  <si>
    <t>15 mm dia nominal bore</t>
  </si>
  <si>
    <t>20 mm dia nominal bore</t>
  </si>
  <si>
    <t>Providing and fixing G.I. Pipes complete with G.I. fittings and clamps, i/c making good the walls etc. concealed pipe, including painting with anti corrosive bitumastic paint, cutting chases and making good the wall :</t>
  </si>
  <si>
    <t>Providing and fixing G.I. pipes complete with G.I. fittings including trenching and refilling etc. External work</t>
  </si>
  <si>
    <t>25 mm dia nominal bore</t>
  </si>
  <si>
    <t>32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</si>
  <si>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</si>
  <si>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</si>
  <si>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</si>
  <si>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20 mm nominal bore</t>
  </si>
  <si>
    <t>Providing and fixing uplasticised PVC connection pipe with brass unions :</t>
  </si>
  <si>
    <t>45 cm length</t>
  </si>
  <si>
    <t>15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</si>
  <si>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</si>
  <si>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</si>
  <si>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Painting G.I. pipes and fittings with two coats of anti-corrosive bitumastic paint of approved quality :</t>
  </si>
  <si>
    <t>20 mm diameter pipe</t>
  </si>
  <si>
    <t>25 mm diameter pipe</t>
  </si>
  <si>
    <t>32 mm diameter pipe</t>
  </si>
  <si>
    <t>Providing and filling sand of grading zone V or coarser grade, allround the G.I. pipes in external work :</t>
  </si>
  <si>
    <t>Providing and fixing G.I. Union in G.I. pipe including cutting and threading the pipe and making long screws etc. complete (New work)  :</t>
  </si>
  <si>
    <t>25 mm nominal bore</t>
  </si>
  <si>
    <t>Providing and fixing C.P. brass bib cock of approved quality conforming to IS:8931 :</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</si>
  <si>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</si>
  <si>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</si>
  <si>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</si>
  <si>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Cutting holes up to 30x30 cm in walls including making good the same:</t>
  </si>
  <si>
    <t>With common burnt clay F.P.S. (non modular) bricks</t>
  </si>
  <si>
    <t>Making chases up to 7.5x7.5 cm in walls including making good and finishing with matching surface after housing G.I. pipe etc.</t>
  </si>
  <si>
    <t>DRAINAGE</t>
  </si>
  <si>
    <t>Providing and laying cement concrete 1:5:10 (1 cement : 5 coarse sand : 10 graded stone aggregate 40 mm nominal size) all-round S.W. pipes including bed concrete as per standard design :</t>
  </si>
  <si>
    <t>100 mm diameter S.W. pipe</t>
  </si>
  <si>
    <t>150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</si>
  <si>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</si>
  <si>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</si>
  <si>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</si>
  <si>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</si>
  <si>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</si>
  <si>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NEW TECHNOLOGIES AND MATERIALS</t>
  </si>
  <si>
    <t>Providing, mixing and applying bonding coat of approved adhesive on chipped portion of RCC as per  specifications and direction of Engineer-In-charge complete in all respect.</t>
  </si>
  <si>
    <t>Providing and fixing hard drawn steel wire fabric of size 75 x25 mm mesh or other suitable size wire mesh to be fixed &amp; firmly anchored to the concrete surface by means of "L" shaped mild steel shear key welded with existing reinforcement including the cost of materials, labour, tool &amp; plants as approved by Engineer-in-charge.</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</si>
  <si>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</si>
  <si>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</si>
  <si>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"Providing and fixing C.P. grating with or without hole for waste pipe for floor/ nahani trap 100 mm dia. weight not less than 100 grams.</t>
  </si>
  <si>
    <t>"Providing and fixing C.P flange for C.P bib cock/C.P angle stop cock.</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</si>
  <si>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</si>
  <si>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"Providing and fixing white vitreous china oval type wash basin of size 550 x 480 with 15mm C.P brass pillar tap, 32mm C.P brass waste of standard pattern.</t>
  </si>
  <si>
    <t>"Providing and fixing 15 mm nominal bore  C.P brass two way  bib cock of L&amp;K or approved equivalent make.</t>
  </si>
  <si>
    <t xml:space="preserve">Providing and fixing 15 mm nominal bore two way angle valve of make L&amp;K or approved equivalent make.
</t>
  </si>
  <si>
    <t>Cum</t>
  </si>
  <si>
    <t>Each</t>
  </si>
  <si>
    <t>Sqm</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</si>
</sst>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8"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0" fontId="7" fillId="0" borderId="16"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2" fontId="7" fillId="0" borderId="18" xfId="56" applyNumberFormat="1" applyFont="1" applyFill="1" applyBorder="1" applyAlignment="1" applyProtection="1">
      <alignment horizontal="right" vertical="top"/>
      <protection locked="0"/>
    </xf>
    <xf numFmtId="0" fontId="7" fillId="0" borderId="19"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6" xfId="56" applyNumberFormat="1" applyFont="1" applyFill="1" applyBorder="1" applyAlignment="1" applyProtection="1">
      <alignment horizontal="right" vertical="top"/>
      <protection locked="0"/>
    </xf>
    <xf numFmtId="2" fontId="7" fillId="34" borderId="16"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2" fontId="19" fillId="0" borderId="19" xfId="59" applyNumberFormat="1" applyFont="1" applyFill="1" applyBorder="1" applyAlignment="1">
      <alignment vertical="top"/>
      <protection/>
    </xf>
    <xf numFmtId="2" fontId="14" fillId="0" borderId="15" xfId="59" applyNumberFormat="1" applyFont="1" applyFill="1" applyBorder="1" applyAlignment="1">
      <alignment vertical="top"/>
      <protection/>
    </xf>
    <xf numFmtId="0" fontId="4" fillId="0" borderId="16" xfId="59" applyNumberFormat="1" applyFont="1" applyFill="1" applyBorder="1" applyAlignment="1">
      <alignment horizontal="justify" vertical="top" wrapText="1"/>
      <protection/>
    </xf>
    <xf numFmtId="0" fontId="58" fillId="0" borderId="15" xfId="0" applyFont="1" applyFill="1" applyBorder="1" applyAlignment="1">
      <alignment horizontal="left" vertical="top"/>
    </xf>
    <xf numFmtId="0" fontId="58" fillId="0" borderId="15" xfId="0" applyFont="1" applyFill="1" applyBorder="1" applyAlignment="1">
      <alignment horizontal="justify" vertical="top" wrapText="1"/>
    </xf>
    <xf numFmtId="0" fontId="58" fillId="0" borderId="15" xfId="0" applyFont="1" applyFill="1" applyBorder="1" applyAlignment="1">
      <alignment horizontal="center" vertical="top" wrapText="1"/>
    </xf>
    <xf numFmtId="2" fontId="58" fillId="0" borderId="15" xfId="0" applyNumberFormat="1" applyFont="1" applyFill="1" applyBorder="1" applyAlignment="1">
      <alignment vertical="top"/>
    </xf>
    <xf numFmtId="2" fontId="58"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4" fillId="0" borderId="0" xfId="56" applyNumberFormat="1" applyFont="1" applyFill="1" applyAlignment="1">
      <alignment vertical="top" wrapText="1"/>
      <protection/>
    </xf>
    <xf numFmtId="0" fontId="16" fillId="0" borderId="24" xfId="59" applyNumberFormat="1" applyFont="1" applyFill="1" applyBorder="1" applyAlignment="1" applyProtection="1">
      <alignment vertical="center" wrapText="1"/>
      <protection locked="0"/>
    </xf>
    <xf numFmtId="0" fontId="17" fillId="33" borderId="24" xfId="59" applyNumberFormat="1" applyFont="1" applyFill="1" applyBorder="1" applyAlignment="1" applyProtection="1">
      <alignment vertical="center" wrapText="1"/>
      <protection locked="0"/>
    </xf>
    <xf numFmtId="10" fontId="18" fillId="33" borderId="24"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2" fontId="14" fillId="0" borderId="0" xfId="59" applyNumberFormat="1" applyFont="1" applyFill="1" applyBorder="1" applyAlignment="1">
      <alignment horizontal="right" vertical="top"/>
      <protection/>
    </xf>
    <xf numFmtId="0" fontId="14" fillId="0" borderId="19" xfId="59" applyNumberFormat="1" applyFont="1" applyFill="1" applyBorder="1" applyAlignment="1">
      <alignment horizontal="center" vertical="top" wrapText="1"/>
      <protection/>
    </xf>
    <xf numFmtId="0" fontId="4" fillId="0" borderId="15" xfId="59" applyNumberFormat="1" applyFont="1" applyFill="1" applyBorder="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88"/>
  <sheetViews>
    <sheetView showGridLines="0" view="pageBreakPreview" zoomScaleNormal="85" zoomScaleSheetLayoutView="100" zoomScalePageLayoutView="0" workbookViewId="0" topLeftCell="A185">
      <selection activeCell="F186" sqref="F186"/>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1" t="str">
        <f>B2&amp;" BoQ"</f>
        <v>Percentage BoQ</v>
      </c>
      <c r="B1" s="61"/>
      <c r="C1" s="61"/>
      <c r="D1" s="61"/>
      <c r="E1" s="61"/>
      <c r="F1" s="61"/>
      <c r="G1" s="61"/>
      <c r="H1" s="61"/>
      <c r="I1" s="61"/>
      <c r="J1" s="61"/>
      <c r="K1" s="61"/>
      <c r="L1" s="6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2" t="s">
        <v>42</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IE4" s="10"/>
      <c r="IF4" s="10"/>
      <c r="IG4" s="10"/>
      <c r="IH4" s="10"/>
      <c r="II4" s="10"/>
    </row>
    <row r="5" spans="1:243" s="9" customFormat="1" ht="30.75" customHeight="1">
      <c r="A5" s="62" t="s">
        <v>75</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IE5" s="10"/>
      <c r="IF5" s="10"/>
      <c r="IG5" s="10"/>
      <c r="IH5" s="10"/>
      <c r="II5" s="10"/>
    </row>
    <row r="6" spans="1:243" s="9" customFormat="1" ht="30.75" customHeight="1">
      <c r="A6" s="62" t="s">
        <v>74</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IE6" s="10"/>
      <c r="IF6" s="10"/>
      <c r="IG6" s="10"/>
      <c r="IH6" s="10"/>
      <c r="II6" s="10"/>
    </row>
    <row r="7" spans="1:243" s="9" customFormat="1" ht="29.25" customHeight="1" hidden="1">
      <c r="A7" s="63" t="s">
        <v>7</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IE7" s="10"/>
      <c r="IF7" s="10"/>
      <c r="IG7" s="10"/>
      <c r="IH7" s="10"/>
      <c r="II7" s="10"/>
    </row>
    <row r="8" spans="1:243" s="12" customFormat="1" ht="72" customHeight="1">
      <c r="A8" s="11" t="s">
        <v>39</v>
      </c>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IE8" s="13"/>
      <c r="IF8" s="13"/>
      <c r="IG8" s="13"/>
      <c r="IH8" s="13"/>
      <c r="II8" s="13"/>
    </row>
    <row r="9" spans="1:243" s="14" customFormat="1" ht="61.5" customHeight="1">
      <c r="A9" s="64" t="s">
        <v>49</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IE9" s="15"/>
      <c r="IF9" s="15"/>
      <c r="IG9" s="15"/>
      <c r="IH9" s="15"/>
      <c r="II9" s="15"/>
    </row>
    <row r="10" spans="1:243" s="17" customFormat="1" ht="18.75" customHeight="1">
      <c r="A10" s="16" t="s">
        <v>8</v>
      </c>
      <c r="B10" s="16" t="s">
        <v>9</v>
      </c>
      <c r="C10" s="16" t="s">
        <v>9</v>
      </c>
      <c r="D10" s="16" t="s">
        <v>8</v>
      </c>
      <c r="E10" s="16" t="s">
        <v>50</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0">
        <v>4</v>
      </c>
      <c r="E12" s="40">
        <v>5</v>
      </c>
      <c r="F12" s="40">
        <v>6</v>
      </c>
      <c r="G12" s="40">
        <v>7</v>
      </c>
      <c r="H12" s="40">
        <v>8</v>
      </c>
      <c r="I12" s="40">
        <v>9</v>
      </c>
      <c r="J12" s="40">
        <v>10</v>
      </c>
      <c r="K12" s="40">
        <v>11</v>
      </c>
      <c r="L12" s="40">
        <v>12</v>
      </c>
      <c r="M12" s="40">
        <v>13</v>
      </c>
      <c r="N12" s="40">
        <v>14</v>
      </c>
      <c r="O12" s="40">
        <v>15</v>
      </c>
      <c r="P12" s="40">
        <v>16</v>
      </c>
      <c r="Q12" s="40">
        <v>17</v>
      </c>
      <c r="R12" s="40">
        <v>18</v>
      </c>
      <c r="S12" s="40">
        <v>19</v>
      </c>
      <c r="T12" s="40">
        <v>20</v>
      </c>
      <c r="U12" s="40">
        <v>21</v>
      </c>
      <c r="V12" s="40">
        <v>22</v>
      </c>
      <c r="W12" s="40">
        <v>23</v>
      </c>
      <c r="X12" s="40">
        <v>24</v>
      </c>
      <c r="Y12" s="40">
        <v>25</v>
      </c>
      <c r="Z12" s="40">
        <v>26</v>
      </c>
      <c r="AA12" s="40">
        <v>27</v>
      </c>
      <c r="AB12" s="40">
        <v>28</v>
      </c>
      <c r="AC12" s="40">
        <v>29</v>
      </c>
      <c r="AD12" s="40">
        <v>30</v>
      </c>
      <c r="AE12" s="40">
        <v>31</v>
      </c>
      <c r="AF12" s="40">
        <v>32</v>
      </c>
      <c r="AG12" s="40">
        <v>33</v>
      </c>
      <c r="AH12" s="40">
        <v>34</v>
      </c>
      <c r="AI12" s="40">
        <v>35</v>
      </c>
      <c r="AJ12" s="40">
        <v>36</v>
      </c>
      <c r="AK12" s="40">
        <v>37</v>
      </c>
      <c r="AL12" s="40">
        <v>38</v>
      </c>
      <c r="AM12" s="40">
        <v>39</v>
      </c>
      <c r="AN12" s="40">
        <v>40</v>
      </c>
      <c r="AO12" s="40">
        <v>41</v>
      </c>
      <c r="AP12" s="40">
        <v>42</v>
      </c>
      <c r="AQ12" s="40">
        <v>43</v>
      </c>
      <c r="AR12" s="40">
        <v>44</v>
      </c>
      <c r="AS12" s="40">
        <v>45</v>
      </c>
      <c r="AT12" s="40">
        <v>46</v>
      </c>
      <c r="AU12" s="40">
        <v>47</v>
      </c>
      <c r="AV12" s="40">
        <v>48</v>
      </c>
      <c r="AW12" s="40">
        <v>49</v>
      </c>
      <c r="AX12" s="40">
        <v>50</v>
      </c>
      <c r="AY12" s="40">
        <v>51</v>
      </c>
      <c r="AZ12" s="40">
        <v>52</v>
      </c>
      <c r="BA12" s="40">
        <v>7</v>
      </c>
      <c r="BB12" s="41">
        <v>54</v>
      </c>
      <c r="BC12" s="16">
        <v>8</v>
      </c>
      <c r="IE12" s="18"/>
      <c r="IF12" s="18"/>
      <c r="IG12" s="18"/>
      <c r="IH12" s="18"/>
      <c r="II12" s="18"/>
    </row>
    <row r="13" spans="1:243" s="21" customFormat="1" ht="18" customHeight="1">
      <c r="A13" s="55">
        <v>1</v>
      </c>
      <c r="B13" s="56" t="s">
        <v>76</v>
      </c>
      <c r="C13" s="33"/>
      <c r="D13" s="65"/>
      <c r="E13" s="65"/>
      <c r="F13" s="65"/>
      <c r="G13" s="65"/>
      <c r="H13" s="65"/>
      <c r="I13" s="65"/>
      <c r="J13" s="65"/>
      <c r="K13" s="65"/>
      <c r="L13" s="65"/>
      <c r="M13" s="65"/>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IA13" s="21">
        <v>1</v>
      </c>
      <c r="IB13" s="21" t="s">
        <v>76</v>
      </c>
      <c r="IE13" s="22"/>
      <c r="IF13" s="22"/>
      <c r="IG13" s="22"/>
      <c r="IH13" s="22"/>
      <c r="II13" s="22"/>
    </row>
    <row r="14" spans="1:243" s="21" customFormat="1" ht="78.75" customHeight="1">
      <c r="A14" s="55">
        <v>1.01</v>
      </c>
      <c r="B14" s="56" t="s">
        <v>77</v>
      </c>
      <c r="C14" s="33"/>
      <c r="D14" s="65"/>
      <c r="E14" s="65"/>
      <c r="F14" s="65"/>
      <c r="G14" s="65"/>
      <c r="H14" s="65"/>
      <c r="I14" s="65"/>
      <c r="J14" s="65"/>
      <c r="K14" s="65"/>
      <c r="L14" s="65"/>
      <c r="M14" s="65"/>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IA14" s="21">
        <v>1.01</v>
      </c>
      <c r="IB14" s="21" t="s">
        <v>77</v>
      </c>
      <c r="IE14" s="22"/>
      <c r="IF14" s="22"/>
      <c r="IG14" s="22"/>
      <c r="IH14" s="22"/>
      <c r="II14" s="22"/>
    </row>
    <row r="15" spans="1:243" s="21" customFormat="1" ht="42.75">
      <c r="A15" s="55">
        <v>1.02</v>
      </c>
      <c r="B15" s="56" t="s">
        <v>78</v>
      </c>
      <c r="C15" s="33"/>
      <c r="D15" s="33">
        <v>30</v>
      </c>
      <c r="E15" s="57" t="s">
        <v>43</v>
      </c>
      <c r="F15" s="58">
        <v>81.15</v>
      </c>
      <c r="G15" s="42"/>
      <c r="H15" s="36"/>
      <c r="I15" s="37" t="s">
        <v>33</v>
      </c>
      <c r="J15" s="38">
        <f>IF(I15="Less(-)",-1,1)</f>
        <v>1</v>
      </c>
      <c r="K15" s="36" t="s">
        <v>34</v>
      </c>
      <c r="L15" s="36" t="s">
        <v>4</v>
      </c>
      <c r="M15" s="39"/>
      <c r="N15" s="48"/>
      <c r="O15" s="48"/>
      <c r="P15" s="49"/>
      <c r="Q15" s="48"/>
      <c r="R15" s="48"/>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51">
        <f>total_amount_ba($B$2,$D$2,D15,F15,J15,K15,M15)</f>
        <v>2434.5</v>
      </c>
      <c r="BB15" s="50">
        <f>BA15+SUM(N15:AZ15)</f>
        <v>2434.5</v>
      </c>
      <c r="BC15" s="54" t="str">
        <f>SpellNumber(L15,BB15)</f>
        <v>INR  Two Thousand Four Hundred &amp; Thirty Four  and Paise Fifty Only</v>
      </c>
      <c r="IA15" s="21">
        <v>1.02</v>
      </c>
      <c r="IB15" s="21" t="s">
        <v>78</v>
      </c>
      <c r="ID15" s="21">
        <v>30</v>
      </c>
      <c r="IE15" s="22" t="s">
        <v>43</v>
      </c>
      <c r="IF15" s="22"/>
      <c r="IG15" s="22"/>
      <c r="IH15" s="22"/>
      <c r="II15" s="22"/>
    </row>
    <row r="16" spans="1:243" s="21" customFormat="1" ht="157.5">
      <c r="A16" s="55">
        <v>1.03</v>
      </c>
      <c r="B16" s="56" t="s">
        <v>79</v>
      </c>
      <c r="C16" s="33"/>
      <c r="D16" s="65"/>
      <c r="E16" s="65"/>
      <c r="F16" s="65"/>
      <c r="G16" s="65"/>
      <c r="H16" s="65"/>
      <c r="I16" s="65"/>
      <c r="J16" s="65"/>
      <c r="K16" s="65"/>
      <c r="L16" s="65"/>
      <c r="M16" s="65"/>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IA16" s="21">
        <v>1.03</v>
      </c>
      <c r="IB16" s="21" t="s">
        <v>79</v>
      </c>
      <c r="IE16" s="22"/>
      <c r="IF16" s="22"/>
      <c r="IG16" s="22"/>
      <c r="IH16" s="22"/>
      <c r="II16" s="22"/>
    </row>
    <row r="17" spans="1:243" s="21" customFormat="1" ht="42.75">
      <c r="A17" s="55">
        <v>1.04</v>
      </c>
      <c r="B17" s="56" t="s">
        <v>78</v>
      </c>
      <c r="C17" s="33"/>
      <c r="D17" s="33">
        <v>18</v>
      </c>
      <c r="E17" s="57" t="s">
        <v>47</v>
      </c>
      <c r="F17" s="58">
        <v>69.53</v>
      </c>
      <c r="G17" s="42"/>
      <c r="H17" s="36"/>
      <c r="I17" s="37" t="s">
        <v>33</v>
      </c>
      <c r="J17" s="38">
        <f aca="true" t="shared" si="0" ref="J16:J23">IF(I17="Less(-)",-1,1)</f>
        <v>1</v>
      </c>
      <c r="K17" s="36" t="s">
        <v>34</v>
      </c>
      <c r="L17" s="36" t="s">
        <v>4</v>
      </c>
      <c r="M17" s="39"/>
      <c r="N17" s="48"/>
      <c r="O17" s="48"/>
      <c r="P17" s="49"/>
      <c r="Q17" s="48"/>
      <c r="R17" s="48"/>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51">
        <f aca="true" t="shared" si="1" ref="BA16:BA23">total_amount_ba($B$2,$D$2,D17,F17,J17,K17,M17)</f>
        <v>1251.54</v>
      </c>
      <c r="BB17" s="50">
        <f aca="true" t="shared" si="2" ref="BB16:BB23">BA17+SUM(N17:AZ17)</f>
        <v>1251.54</v>
      </c>
      <c r="BC17" s="54" t="str">
        <f aca="true" t="shared" si="3" ref="BC16:BC23">SpellNumber(L17,BB17)</f>
        <v>INR  One Thousand Two Hundred &amp; Fifty One  and Paise Fifty Four Only</v>
      </c>
      <c r="IA17" s="21">
        <v>1.04</v>
      </c>
      <c r="IB17" s="21" t="s">
        <v>78</v>
      </c>
      <c r="ID17" s="21">
        <v>18</v>
      </c>
      <c r="IE17" s="22" t="s">
        <v>47</v>
      </c>
      <c r="IF17" s="22"/>
      <c r="IG17" s="22"/>
      <c r="IH17" s="22"/>
      <c r="II17" s="22"/>
    </row>
    <row r="18" spans="1:243" s="21" customFormat="1" ht="18.75" customHeight="1">
      <c r="A18" s="55">
        <v>2</v>
      </c>
      <c r="B18" s="56" t="s">
        <v>61</v>
      </c>
      <c r="C18" s="33"/>
      <c r="D18" s="65"/>
      <c r="E18" s="65"/>
      <c r="F18" s="65"/>
      <c r="G18" s="65"/>
      <c r="H18" s="65"/>
      <c r="I18" s="65"/>
      <c r="J18" s="65"/>
      <c r="K18" s="65"/>
      <c r="L18" s="65"/>
      <c r="M18" s="65"/>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IA18" s="21">
        <v>2</v>
      </c>
      <c r="IB18" s="21" t="s">
        <v>61</v>
      </c>
      <c r="IE18" s="22"/>
      <c r="IF18" s="22"/>
      <c r="IG18" s="22"/>
      <c r="IH18" s="22"/>
      <c r="II18" s="22"/>
    </row>
    <row r="19" spans="1:243" s="21" customFormat="1" ht="46.5" customHeight="1">
      <c r="A19" s="55">
        <v>2.01</v>
      </c>
      <c r="B19" s="56" t="s">
        <v>80</v>
      </c>
      <c r="C19" s="33"/>
      <c r="D19" s="65"/>
      <c r="E19" s="65"/>
      <c r="F19" s="65"/>
      <c r="G19" s="65"/>
      <c r="H19" s="65"/>
      <c r="I19" s="65"/>
      <c r="J19" s="65"/>
      <c r="K19" s="65"/>
      <c r="L19" s="65"/>
      <c r="M19" s="65"/>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IA19" s="21">
        <v>2.01</v>
      </c>
      <c r="IB19" s="21" t="s">
        <v>80</v>
      </c>
      <c r="IE19" s="22"/>
      <c r="IF19" s="22"/>
      <c r="IG19" s="22"/>
      <c r="IH19" s="22"/>
      <c r="II19" s="22"/>
    </row>
    <row r="20" spans="1:243" s="21" customFormat="1" ht="60.75" customHeight="1">
      <c r="A20" s="55">
        <v>2.02</v>
      </c>
      <c r="B20" s="56" t="s">
        <v>51</v>
      </c>
      <c r="C20" s="33"/>
      <c r="D20" s="33">
        <v>1</v>
      </c>
      <c r="E20" s="57" t="s">
        <v>46</v>
      </c>
      <c r="F20" s="58">
        <v>5952.3</v>
      </c>
      <c r="G20" s="42"/>
      <c r="H20" s="36"/>
      <c r="I20" s="37" t="s">
        <v>33</v>
      </c>
      <c r="J20" s="38">
        <f t="shared" si="0"/>
        <v>1</v>
      </c>
      <c r="K20" s="36" t="s">
        <v>34</v>
      </c>
      <c r="L20" s="36" t="s">
        <v>4</v>
      </c>
      <c r="M20" s="39"/>
      <c r="N20" s="48"/>
      <c r="O20" s="48"/>
      <c r="P20" s="49"/>
      <c r="Q20" s="48"/>
      <c r="R20" s="48"/>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51">
        <f t="shared" si="1"/>
        <v>5952.3</v>
      </c>
      <c r="BB20" s="50">
        <f t="shared" si="2"/>
        <v>5952.3</v>
      </c>
      <c r="BC20" s="54" t="str">
        <f t="shared" si="3"/>
        <v>INR  Five Thousand Nine Hundred &amp; Fifty Two  and Paise Thirty Only</v>
      </c>
      <c r="IA20" s="21">
        <v>2.02</v>
      </c>
      <c r="IB20" s="21" t="s">
        <v>51</v>
      </c>
      <c r="ID20" s="21">
        <v>1</v>
      </c>
      <c r="IE20" s="22" t="s">
        <v>46</v>
      </c>
      <c r="IF20" s="22"/>
      <c r="IG20" s="22"/>
      <c r="IH20" s="22"/>
      <c r="II20" s="22"/>
    </row>
    <row r="21" spans="1:243" s="21" customFormat="1" ht="144" customHeight="1">
      <c r="A21" s="55">
        <v>2.03</v>
      </c>
      <c r="B21" s="56" t="s">
        <v>81</v>
      </c>
      <c r="C21" s="33"/>
      <c r="D21" s="33">
        <v>5</v>
      </c>
      <c r="E21" s="57" t="s">
        <v>43</v>
      </c>
      <c r="F21" s="58">
        <v>538.4</v>
      </c>
      <c r="G21" s="42"/>
      <c r="H21" s="36"/>
      <c r="I21" s="37" t="s">
        <v>33</v>
      </c>
      <c r="J21" s="38">
        <f t="shared" si="0"/>
        <v>1</v>
      </c>
      <c r="K21" s="36" t="s">
        <v>34</v>
      </c>
      <c r="L21" s="36" t="s">
        <v>4</v>
      </c>
      <c r="M21" s="39"/>
      <c r="N21" s="48"/>
      <c r="O21" s="48"/>
      <c r="P21" s="49"/>
      <c r="Q21" s="48"/>
      <c r="R21" s="48"/>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51">
        <f t="shared" si="1"/>
        <v>2692</v>
      </c>
      <c r="BB21" s="50">
        <f t="shared" si="2"/>
        <v>2692</v>
      </c>
      <c r="BC21" s="54" t="str">
        <f t="shared" si="3"/>
        <v>INR  Two Thousand Six Hundred &amp; Ninety Two  Only</v>
      </c>
      <c r="IA21" s="21">
        <v>2.03</v>
      </c>
      <c r="IB21" s="21" t="s">
        <v>81</v>
      </c>
      <c r="ID21" s="21">
        <v>5</v>
      </c>
      <c r="IE21" s="22" t="s">
        <v>43</v>
      </c>
      <c r="IF21" s="22"/>
      <c r="IG21" s="22"/>
      <c r="IH21" s="22"/>
      <c r="II21" s="22"/>
    </row>
    <row r="22" spans="1:243" s="21" customFormat="1" ht="18" customHeight="1">
      <c r="A22" s="55">
        <v>3</v>
      </c>
      <c r="B22" s="56" t="s">
        <v>82</v>
      </c>
      <c r="C22" s="33"/>
      <c r="D22" s="65"/>
      <c r="E22" s="65"/>
      <c r="F22" s="65"/>
      <c r="G22" s="65"/>
      <c r="H22" s="65"/>
      <c r="I22" s="65"/>
      <c r="J22" s="65"/>
      <c r="K22" s="65"/>
      <c r="L22" s="65"/>
      <c r="M22" s="65"/>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IA22" s="21">
        <v>3</v>
      </c>
      <c r="IB22" s="21" t="s">
        <v>82</v>
      </c>
      <c r="IE22" s="22"/>
      <c r="IF22" s="22"/>
      <c r="IG22" s="22"/>
      <c r="IH22" s="22"/>
      <c r="II22" s="22"/>
    </row>
    <row r="23" spans="1:243" s="21" customFormat="1" ht="172.5" customHeight="1">
      <c r="A23" s="55">
        <v>3.01</v>
      </c>
      <c r="B23" s="56" t="s">
        <v>52</v>
      </c>
      <c r="C23" s="33"/>
      <c r="D23" s="33">
        <v>0.15</v>
      </c>
      <c r="E23" s="57" t="s">
        <v>46</v>
      </c>
      <c r="F23" s="58">
        <v>8560.98</v>
      </c>
      <c r="G23" s="42"/>
      <c r="H23" s="36"/>
      <c r="I23" s="37" t="s">
        <v>33</v>
      </c>
      <c r="J23" s="38">
        <f t="shared" si="0"/>
        <v>1</v>
      </c>
      <c r="K23" s="36" t="s">
        <v>34</v>
      </c>
      <c r="L23" s="36" t="s">
        <v>4</v>
      </c>
      <c r="M23" s="39"/>
      <c r="N23" s="48"/>
      <c r="O23" s="48"/>
      <c r="P23" s="49"/>
      <c r="Q23" s="48"/>
      <c r="R23" s="48"/>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51">
        <f t="shared" si="1"/>
        <v>1284.15</v>
      </c>
      <c r="BB23" s="50">
        <f t="shared" si="2"/>
        <v>1284.15</v>
      </c>
      <c r="BC23" s="54" t="str">
        <f t="shared" si="3"/>
        <v>INR  One Thousand Two Hundred &amp; Eighty Four  and Paise Fifteen Only</v>
      </c>
      <c r="IA23" s="21">
        <v>3.01</v>
      </c>
      <c r="IB23" s="21" t="s">
        <v>52</v>
      </c>
      <c r="ID23" s="21">
        <v>0.15</v>
      </c>
      <c r="IE23" s="22" t="s">
        <v>46</v>
      </c>
      <c r="IF23" s="22"/>
      <c r="IG23" s="22"/>
      <c r="IH23" s="22"/>
      <c r="II23" s="22"/>
    </row>
    <row r="24" spans="1:243" s="21" customFormat="1" ht="32.25" customHeight="1">
      <c r="A24" s="55">
        <v>3.02</v>
      </c>
      <c r="B24" s="56" t="s">
        <v>83</v>
      </c>
      <c r="C24" s="33"/>
      <c r="D24" s="65"/>
      <c r="E24" s="65"/>
      <c r="F24" s="65"/>
      <c r="G24" s="65"/>
      <c r="H24" s="65"/>
      <c r="I24" s="65"/>
      <c r="J24" s="65"/>
      <c r="K24" s="65"/>
      <c r="L24" s="65"/>
      <c r="M24" s="65"/>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IA24" s="21">
        <v>3.02</v>
      </c>
      <c r="IB24" s="21" t="s">
        <v>83</v>
      </c>
      <c r="IE24" s="22"/>
      <c r="IF24" s="22"/>
      <c r="IG24" s="22"/>
      <c r="IH24" s="22"/>
      <c r="II24" s="22"/>
    </row>
    <row r="25" spans="1:243" s="21" customFormat="1" ht="31.5" customHeight="1">
      <c r="A25" s="55">
        <v>3.03</v>
      </c>
      <c r="B25" s="56" t="s">
        <v>84</v>
      </c>
      <c r="C25" s="33"/>
      <c r="D25" s="33">
        <v>2</v>
      </c>
      <c r="E25" s="57" t="s">
        <v>43</v>
      </c>
      <c r="F25" s="58">
        <v>607.67</v>
      </c>
      <c r="G25" s="42"/>
      <c r="H25" s="36"/>
      <c r="I25" s="37" t="s">
        <v>33</v>
      </c>
      <c r="J25" s="38">
        <f>IF(I25="Less(-)",-1,1)</f>
        <v>1</v>
      </c>
      <c r="K25" s="36" t="s">
        <v>34</v>
      </c>
      <c r="L25" s="36" t="s">
        <v>4</v>
      </c>
      <c r="M25" s="39"/>
      <c r="N25" s="48"/>
      <c r="O25" s="48"/>
      <c r="P25" s="49"/>
      <c r="Q25" s="48"/>
      <c r="R25" s="48"/>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51">
        <f>total_amount_ba($B$2,$D$2,D25,F25,J25,K25,M25)</f>
        <v>1215.34</v>
      </c>
      <c r="BB25" s="50">
        <f>BA25+SUM(N25:AZ25)</f>
        <v>1215.34</v>
      </c>
      <c r="BC25" s="54" t="str">
        <f>SpellNumber(L25,BB25)</f>
        <v>INR  One Thousand Two Hundred &amp; Fifteen  and Paise Thirty Four Only</v>
      </c>
      <c r="IA25" s="21">
        <v>3.03</v>
      </c>
      <c r="IB25" s="21" t="s">
        <v>84</v>
      </c>
      <c r="ID25" s="21">
        <v>2</v>
      </c>
      <c r="IE25" s="22" t="s">
        <v>43</v>
      </c>
      <c r="IF25" s="22"/>
      <c r="IG25" s="22"/>
      <c r="IH25" s="22"/>
      <c r="II25" s="22"/>
    </row>
    <row r="26" spans="1:243" s="21" customFormat="1" ht="17.25" customHeight="1">
      <c r="A26" s="55">
        <v>3.04</v>
      </c>
      <c r="B26" s="56" t="s">
        <v>85</v>
      </c>
      <c r="C26" s="33"/>
      <c r="D26" s="65"/>
      <c r="E26" s="65"/>
      <c r="F26" s="65"/>
      <c r="G26" s="65"/>
      <c r="H26" s="65"/>
      <c r="I26" s="65"/>
      <c r="J26" s="65"/>
      <c r="K26" s="65"/>
      <c r="L26" s="65"/>
      <c r="M26" s="65"/>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IA26" s="21">
        <v>3.04</v>
      </c>
      <c r="IB26" s="21" t="s">
        <v>85</v>
      </c>
      <c r="IE26" s="22"/>
      <c r="IF26" s="22"/>
      <c r="IG26" s="22"/>
      <c r="IH26" s="22"/>
      <c r="II26" s="22"/>
    </row>
    <row r="27" spans="1:243" s="21" customFormat="1" ht="31.5" customHeight="1">
      <c r="A27" s="55">
        <v>3.05</v>
      </c>
      <c r="B27" s="56" t="s">
        <v>59</v>
      </c>
      <c r="C27" s="33"/>
      <c r="D27" s="33">
        <v>2.5</v>
      </c>
      <c r="E27" s="57" t="s">
        <v>44</v>
      </c>
      <c r="F27" s="58">
        <v>151.91</v>
      </c>
      <c r="G27" s="42"/>
      <c r="H27" s="36"/>
      <c r="I27" s="37" t="s">
        <v>33</v>
      </c>
      <c r="J27" s="38">
        <f>IF(I27="Less(-)",-1,1)</f>
        <v>1</v>
      </c>
      <c r="K27" s="36" t="s">
        <v>34</v>
      </c>
      <c r="L27" s="36" t="s">
        <v>4</v>
      </c>
      <c r="M27" s="39"/>
      <c r="N27" s="48"/>
      <c r="O27" s="48"/>
      <c r="P27" s="49"/>
      <c r="Q27" s="48"/>
      <c r="R27" s="48"/>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51">
        <f>total_amount_ba($B$2,$D$2,D27,F27,J27,K27,M27)</f>
        <v>379.78</v>
      </c>
      <c r="BB27" s="50">
        <f>BA27+SUM(N27:AZ27)</f>
        <v>379.78</v>
      </c>
      <c r="BC27" s="54" t="str">
        <f>SpellNumber(L27,BB27)</f>
        <v>INR  Three Hundred &amp; Seventy Nine  and Paise Seventy Eight Only</v>
      </c>
      <c r="IA27" s="21">
        <v>3.05</v>
      </c>
      <c r="IB27" s="21" t="s">
        <v>59</v>
      </c>
      <c r="ID27" s="21">
        <v>2.5</v>
      </c>
      <c r="IE27" s="22" t="s">
        <v>44</v>
      </c>
      <c r="IF27" s="22"/>
      <c r="IG27" s="22"/>
      <c r="IH27" s="22"/>
      <c r="II27" s="22"/>
    </row>
    <row r="28" spans="1:243" s="21" customFormat="1" ht="60.75" customHeight="1">
      <c r="A28" s="55">
        <v>3.06</v>
      </c>
      <c r="B28" s="56" t="s">
        <v>86</v>
      </c>
      <c r="C28" s="33"/>
      <c r="D28" s="65"/>
      <c r="E28" s="65"/>
      <c r="F28" s="65"/>
      <c r="G28" s="65"/>
      <c r="H28" s="65"/>
      <c r="I28" s="65"/>
      <c r="J28" s="65"/>
      <c r="K28" s="65"/>
      <c r="L28" s="65"/>
      <c r="M28" s="65"/>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IA28" s="21">
        <v>3.06</v>
      </c>
      <c r="IB28" s="21" t="s">
        <v>86</v>
      </c>
      <c r="IE28" s="22"/>
      <c r="IF28" s="22"/>
      <c r="IG28" s="22"/>
      <c r="IH28" s="22"/>
      <c r="II28" s="22"/>
    </row>
    <row r="29" spans="1:243" s="21" customFormat="1" ht="31.5" customHeight="1">
      <c r="A29" s="59">
        <v>3.07</v>
      </c>
      <c r="B29" s="56" t="s">
        <v>53</v>
      </c>
      <c r="C29" s="33"/>
      <c r="D29" s="33">
        <v>25</v>
      </c>
      <c r="E29" s="57" t="s">
        <v>58</v>
      </c>
      <c r="F29" s="58">
        <v>73.21</v>
      </c>
      <c r="G29" s="42"/>
      <c r="H29" s="36"/>
      <c r="I29" s="37" t="s">
        <v>33</v>
      </c>
      <c r="J29" s="38">
        <f>IF(I29="Less(-)",-1,1)</f>
        <v>1</v>
      </c>
      <c r="K29" s="36" t="s">
        <v>34</v>
      </c>
      <c r="L29" s="36" t="s">
        <v>4</v>
      </c>
      <c r="M29" s="39"/>
      <c r="N29" s="48"/>
      <c r="O29" s="48"/>
      <c r="P29" s="49"/>
      <c r="Q29" s="48"/>
      <c r="R29" s="48"/>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51">
        <f>total_amount_ba($B$2,$D$2,D29,F29,J29,K29,M29)</f>
        <v>1830.25</v>
      </c>
      <c r="BB29" s="50">
        <f>BA29+SUM(N29:AZ29)</f>
        <v>1830.25</v>
      </c>
      <c r="BC29" s="54" t="str">
        <f>SpellNumber(L29,BB29)</f>
        <v>INR  One Thousand Eight Hundred &amp; Thirty  and Paise Twenty Five Only</v>
      </c>
      <c r="IA29" s="21">
        <v>3.07</v>
      </c>
      <c r="IB29" s="21" t="s">
        <v>53</v>
      </c>
      <c r="ID29" s="21">
        <v>25</v>
      </c>
      <c r="IE29" s="22" t="s">
        <v>58</v>
      </c>
      <c r="IF29" s="22"/>
      <c r="IG29" s="22"/>
      <c r="IH29" s="22"/>
      <c r="II29" s="22"/>
    </row>
    <row r="30" spans="1:243" s="21" customFormat="1" ht="18" customHeight="1">
      <c r="A30" s="55">
        <v>4</v>
      </c>
      <c r="B30" s="56" t="s">
        <v>87</v>
      </c>
      <c r="C30" s="33"/>
      <c r="D30" s="65"/>
      <c r="E30" s="65"/>
      <c r="F30" s="65"/>
      <c r="G30" s="65"/>
      <c r="H30" s="65"/>
      <c r="I30" s="65"/>
      <c r="J30" s="65"/>
      <c r="K30" s="65"/>
      <c r="L30" s="65"/>
      <c r="M30" s="65"/>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IA30" s="21">
        <v>4</v>
      </c>
      <c r="IB30" s="21" t="s">
        <v>87</v>
      </c>
      <c r="IE30" s="22"/>
      <c r="IF30" s="22"/>
      <c r="IG30" s="22"/>
      <c r="IH30" s="22"/>
      <c r="II30" s="22"/>
    </row>
    <row r="31" spans="1:243" s="21" customFormat="1" ht="66" customHeight="1">
      <c r="A31" s="55">
        <v>4.01</v>
      </c>
      <c r="B31" s="56" t="s">
        <v>88</v>
      </c>
      <c r="C31" s="33"/>
      <c r="D31" s="65"/>
      <c r="E31" s="65"/>
      <c r="F31" s="65"/>
      <c r="G31" s="65"/>
      <c r="H31" s="65"/>
      <c r="I31" s="65"/>
      <c r="J31" s="65"/>
      <c r="K31" s="65"/>
      <c r="L31" s="65"/>
      <c r="M31" s="65"/>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IA31" s="21">
        <v>4.01</v>
      </c>
      <c r="IB31" s="21" t="s">
        <v>88</v>
      </c>
      <c r="IE31" s="22"/>
      <c r="IF31" s="22"/>
      <c r="IG31" s="22"/>
      <c r="IH31" s="22"/>
      <c r="II31" s="22"/>
    </row>
    <row r="32" spans="1:243" s="21" customFormat="1" ht="31.5" customHeight="1">
      <c r="A32" s="55">
        <v>4.02</v>
      </c>
      <c r="B32" s="56" t="s">
        <v>60</v>
      </c>
      <c r="C32" s="33"/>
      <c r="D32" s="33">
        <v>0.1</v>
      </c>
      <c r="E32" s="57" t="s">
        <v>46</v>
      </c>
      <c r="F32" s="58">
        <v>6655.37</v>
      </c>
      <c r="G32" s="42"/>
      <c r="H32" s="36"/>
      <c r="I32" s="37" t="s">
        <v>33</v>
      </c>
      <c r="J32" s="38">
        <f>IF(I32="Less(-)",-1,1)</f>
        <v>1</v>
      </c>
      <c r="K32" s="36" t="s">
        <v>34</v>
      </c>
      <c r="L32" s="36" t="s">
        <v>4</v>
      </c>
      <c r="M32" s="39"/>
      <c r="N32" s="48"/>
      <c r="O32" s="48"/>
      <c r="P32" s="49"/>
      <c r="Q32" s="48"/>
      <c r="R32" s="48"/>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51">
        <f>total_amount_ba($B$2,$D$2,D32,F32,J32,K32,M32)</f>
        <v>665.54</v>
      </c>
      <c r="BB32" s="50">
        <f>BA32+SUM(N32:AZ32)</f>
        <v>665.54</v>
      </c>
      <c r="BC32" s="54" t="str">
        <f>SpellNumber(L32,BB32)</f>
        <v>INR  Six Hundred &amp; Sixty Five  and Paise Fifty Four Only</v>
      </c>
      <c r="IA32" s="21">
        <v>4.02</v>
      </c>
      <c r="IB32" s="21" t="s">
        <v>60</v>
      </c>
      <c r="ID32" s="21">
        <v>0.1</v>
      </c>
      <c r="IE32" s="22" t="s">
        <v>46</v>
      </c>
      <c r="IF32" s="22"/>
      <c r="IG32" s="22"/>
      <c r="IH32" s="22"/>
      <c r="II32" s="22"/>
    </row>
    <row r="33" spans="1:243" s="21" customFormat="1" ht="62.25" customHeight="1">
      <c r="A33" s="55">
        <v>4.03</v>
      </c>
      <c r="B33" s="56" t="s">
        <v>89</v>
      </c>
      <c r="C33" s="33"/>
      <c r="D33" s="65"/>
      <c r="E33" s="65"/>
      <c r="F33" s="65"/>
      <c r="G33" s="65"/>
      <c r="H33" s="65"/>
      <c r="I33" s="65"/>
      <c r="J33" s="65"/>
      <c r="K33" s="65"/>
      <c r="L33" s="65"/>
      <c r="M33" s="65"/>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IA33" s="21">
        <v>4.03</v>
      </c>
      <c r="IB33" s="21" t="s">
        <v>89</v>
      </c>
      <c r="IE33" s="22"/>
      <c r="IF33" s="22"/>
      <c r="IG33" s="22"/>
      <c r="IH33" s="22"/>
      <c r="II33" s="22"/>
    </row>
    <row r="34" spans="1:243" s="21" customFormat="1" ht="31.5" customHeight="1">
      <c r="A34" s="55">
        <v>4.04</v>
      </c>
      <c r="B34" s="56" t="s">
        <v>54</v>
      </c>
      <c r="C34" s="33"/>
      <c r="D34" s="33">
        <v>9</v>
      </c>
      <c r="E34" s="57" t="s">
        <v>43</v>
      </c>
      <c r="F34" s="58">
        <v>817.27</v>
      </c>
      <c r="G34" s="42"/>
      <c r="H34" s="36"/>
      <c r="I34" s="37" t="s">
        <v>33</v>
      </c>
      <c r="J34" s="38">
        <f>IF(I34="Less(-)",-1,1)</f>
        <v>1</v>
      </c>
      <c r="K34" s="36" t="s">
        <v>34</v>
      </c>
      <c r="L34" s="36" t="s">
        <v>4</v>
      </c>
      <c r="M34" s="39"/>
      <c r="N34" s="48"/>
      <c r="O34" s="48"/>
      <c r="P34" s="49"/>
      <c r="Q34" s="48"/>
      <c r="R34" s="48"/>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51">
        <f>total_amount_ba($B$2,$D$2,D34,F34,J34,K34,M34)</f>
        <v>7355.43</v>
      </c>
      <c r="BB34" s="50">
        <f>BA34+SUM(N34:AZ34)</f>
        <v>7355.43</v>
      </c>
      <c r="BC34" s="54" t="str">
        <f>SpellNumber(L34,BB34)</f>
        <v>INR  Seven Thousand Three Hundred &amp; Fifty Five  and Paise Forty Three Only</v>
      </c>
      <c r="IA34" s="21">
        <v>4.04</v>
      </c>
      <c r="IB34" s="21" t="s">
        <v>54</v>
      </c>
      <c r="ID34" s="21">
        <v>9</v>
      </c>
      <c r="IE34" s="22" t="s">
        <v>43</v>
      </c>
      <c r="IF34" s="22"/>
      <c r="IG34" s="22"/>
      <c r="IH34" s="22"/>
      <c r="II34" s="22"/>
    </row>
    <row r="35" spans="1:243" s="21" customFormat="1" ht="81" customHeight="1">
      <c r="A35" s="55">
        <v>4.05</v>
      </c>
      <c r="B35" s="56" t="s">
        <v>90</v>
      </c>
      <c r="C35" s="33"/>
      <c r="D35" s="33">
        <v>10</v>
      </c>
      <c r="E35" s="57" t="s">
        <v>44</v>
      </c>
      <c r="F35" s="58">
        <v>45.59</v>
      </c>
      <c r="G35" s="42"/>
      <c r="H35" s="36"/>
      <c r="I35" s="37" t="s">
        <v>33</v>
      </c>
      <c r="J35" s="38">
        <f>IF(I35="Less(-)",-1,1)</f>
        <v>1</v>
      </c>
      <c r="K35" s="36" t="s">
        <v>34</v>
      </c>
      <c r="L35" s="36" t="s">
        <v>4</v>
      </c>
      <c r="M35" s="39"/>
      <c r="N35" s="48"/>
      <c r="O35" s="48"/>
      <c r="P35" s="49"/>
      <c r="Q35" s="48"/>
      <c r="R35" s="48"/>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51">
        <f>total_amount_ba($B$2,$D$2,D35,F35,J35,K35,M35)</f>
        <v>455.9</v>
      </c>
      <c r="BB35" s="50">
        <f>BA35+SUM(N35:AZ35)</f>
        <v>455.9</v>
      </c>
      <c r="BC35" s="54" t="str">
        <f>SpellNumber(L35,BB35)</f>
        <v>INR  Four Hundred &amp; Fifty Five  and Paise Ninety Only</v>
      </c>
      <c r="IA35" s="21">
        <v>4.05</v>
      </c>
      <c r="IB35" s="21" t="s">
        <v>90</v>
      </c>
      <c r="ID35" s="21">
        <v>10</v>
      </c>
      <c r="IE35" s="22" t="s">
        <v>44</v>
      </c>
      <c r="IF35" s="22"/>
      <c r="IG35" s="22"/>
      <c r="IH35" s="22"/>
      <c r="II35" s="22"/>
    </row>
    <row r="36" spans="1:243" s="21" customFormat="1" ht="15.75">
      <c r="A36" s="55">
        <v>5</v>
      </c>
      <c r="B36" s="56" t="s">
        <v>91</v>
      </c>
      <c r="C36" s="33"/>
      <c r="D36" s="65"/>
      <c r="E36" s="65"/>
      <c r="F36" s="65"/>
      <c r="G36" s="65"/>
      <c r="H36" s="65"/>
      <c r="I36" s="65"/>
      <c r="J36" s="65"/>
      <c r="K36" s="65"/>
      <c r="L36" s="65"/>
      <c r="M36" s="65"/>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IA36" s="21">
        <v>5</v>
      </c>
      <c r="IB36" s="21" t="s">
        <v>91</v>
      </c>
      <c r="IE36" s="22"/>
      <c r="IF36" s="22"/>
      <c r="IG36" s="22"/>
      <c r="IH36" s="22"/>
      <c r="II36" s="22"/>
    </row>
    <row r="37" spans="1:243" s="21" customFormat="1" ht="183.75" customHeight="1">
      <c r="A37" s="55">
        <v>5.01</v>
      </c>
      <c r="B37" s="56" t="s">
        <v>92</v>
      </c>
      <c r="C37" s="33"/>
      <c r="D37" s="65"/>
      <c r="E37" s="65"/>
      <c r="F37" s="65"/>
      <c r="G37" s="65"/>
      <c r="H37" s="65"/>
      <c r="I37" s="65"/>
      <c r="J37" s="65"/>
      <c r="K37" s="65"/>
      <c r="L37" s="65"/>
      <c r="M37" s="65"/>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IA37" s="21">
        <v>5.01</v>
      </c>
      <c r="IB37" s="21" t="s">
        <v>92</v>
      </c>
      <c r="IE37" s="22"/>
      <c r="IF37" s="22"/>
      <c r="IG37" s="22"/>
      <c r="IH37" s="22"/>
      <c r="II37" s="22"/>
    </row>
    <row r="38" spans="1:243" s="21" customFormat="1" ht="18" customHeight="1">
      <c r="A38" s="55">
        <v>5.02</v>
      </c>
      <c r="B38" s="56" t="s">
        <v>93</v>
      </c>
      <c r="C38" s="33"/>
      <c r="D38" s="65"/>
      <c r="E38" s="65"/>
      <c r="F38" s="65"/>
      <c r="G38" s="65"/>
      <c r="H38" s="65"/>
      <c r="I38" s="65"/>
      <c r="J38" s="65"/>
      <c r="K38" s="65"/>
      <c r="L38" s="65"/>
      <c r="M38" s="65"/>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IA38" s="21">
        <v>5.02</v>
      </c>
      <c r="IB38" s="21" t="s">
        <v>93</v>
      </c>
      <c r="IE38" s="22"/>
      <c r="IF38" s="22"/>
      <c r="IG38" s="22"/>
      <c r="IH38" s="22"/>
      <c r="II38" s="22"/>
    </row>
    <row r="39" spans="1:243" s="21" customFormat="1" ht="30.75" customHeight="1">
      <c r="A39" s="55">
        <v>5.03</v>
      </c>
      <c r="B39" s="56" t="s">
        <v>94</v>
      </c>
      <c r="C39" s="33"/>
      <c r="D39" s="33">
        <v>1</v>
      </c>
      <c r="E39" s="57" t="s">
        <v>43</v>
      </c>
      <c r="F39" s="58">
        <v>3697.81</v>
      </c>
      <c r="G39" s="42"/>
      <c r="H39" s="36"/>
      <c r="I39" s="37" t="s">
        <v>33</v>
      </c>
      <c r="J39" s="38">
        <f>IF(I39="Less(-)",-1,1)</f>
        <v>1</v>
      </c>
      <c r="K39" s="36" t="s">
        <v>34</v>
      </c>
      <c r="L39" s="36" t="s">
        <v>4</v>
      </c>
      <c r="M39" s="39"/>
      <c r="N39" s="48"/>
      <c r="O39" s="48"/>
      <c r="P39" s="49"/>
      <c r="Q39" s="48"/>
      <c r="R39" s="48"/>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51">
        <f>total_amount_ba($B$2,$D$2,D39,F39,J39,K39,M39)</f>
        <v>3697.81</v>
      </c>
      <c r="BB39" s="50">
        <f>BA39+SUM(N39:AZ39)</f>
        <v>3697.81</v>
      </c>
      <c r="BC39" s="54" t="str">
        <f>SpellNumber(L39,BB39)</f>
        <v>INR  Three Thousand Six Hundred &amp; Ninety Seven  and Paise Eighty One Only</v>
      </c>
      <c r="IA39" s="21">
        <v>5.03</v>
      </c>
      <c r="IB39" s="21" t="s">
        <v>94</v>
      </c>
      <c r="ID39" s="21">
        <v>1</v>
      </c>
      <c r="IE39" s="22" t="s">
        <v>43</v>
      </c>
      <c r="IF39" s="22"/>
      <c r="IG39" s="22"/>
      <c r="IH39" s="22"/>
      <c r="II39" s="22"/>
    </row>
    <row r="40" spans="1:243" s="21" customFormat="1" ht="78" customHeight="1">
      <c r="A40" s="59">
        <v>5.04</v>
      </c>
      <c r="B40" s="56" t="s">
        <v>95</v>
      </c>
      <c r="C40" s="33"/>
      <c r="D40" s="65"/>
      <c r="E40" s="65"/>
      <c r="F40" s="65"/>
      <c r="G40" s="65"/>
      <c r="H40" s="65"/>
      <c r="I40" s="65"/>
      <c r="J40" s="65"/>
      <c r="K40" s="65"/>
      <c r="L40" s="65"/>
      <c r="M40" s="65"/>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IA40" s="21">
        <v>5.04</v>
      </c>
      <c r="IB40" s="21" t="s">
        <v>95</v>
      </c>
      <c r="IE40" s="22"/>
      <c r="IF40" s="22"/>
      <c r="IG40" s="22"/>
      <c r="IH40" s="22"/>
      <c r="II40" s="22"/>
    </row>
    <row r="41" spans="1:243" s="21" customFormat="1" ht="31.5" customHeight="1">
      <c r="A41" s="55">
        <v>5.05</v>
      </c>
      <c r="B41" s="56" t="s">
        <v>96</v>
      </c>
      <c r="C41" s="33"/>
      <c r="D41" s="33">
        <v>2.2</v>
      </c>
      <c r="E41" s="57" t="s">
        <v>44</v>
      </c>
      <c r="F41" s="58">
        <v>329.9</v>
      </c>
      <c r="G41" s="42"/>
      <c r="H41" s="36"/>
      <c r="I41" s="37" t="s">
        <v>33</v>
      </c>
      <c r="J41" s="38">
        <f>IF(I41="Less(-)",-1,1)</f>
        <v>1</v>
      </c>
      <c r="K41" s="36" t="s">
        <v>34</v>
      </c>
      <c r="L41" s="36" t="s">
        <v>4</v>
      </c>
      <c r="M41" s="39"/>
      <c r="N41" s="48"/>
      <c r="O41" s="48"/>
      <c r="P41" s="49"/>
      <c r="Q41" s="48"/>
      <c r="R41" s="48"/>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51">
        <f>total_amount_ba($B$2,$D$2,D41,F41,J41,K41,M41)</f>
        <v>725.78</v>
      </c>
      <c r="BB41" s="50">
        <f>BA41+SUM(N41:AZ41)</f>
        <v>725.78</v>
      </c>
      <c r="BC41" s="54" t="str">
        <f>SpellNumber(L41,BB41)</f>
        <v>INR  Seven Hundred &amp; Twenty Five  and Paise Seventy Eight Only</v>
      </c>
      <c r="IA41" s="21">
        <v>5.05</v>
      </c>
      <c r="IB41" s="21" t="s">
        <v>96</v>
      </c>
      <c r="ID41" s="21">
        <v>2.2</v>
      </c>
      <c r="IE41" s="22" t="s">
        <v>44</v>
      </c>
      <c r="IF41" s="22"/>
      <c r="IG41" s="22"/>
      <c r="IH41" s="22"/>
      <c r="II41" s="22"/>
    </row>
    <row r="42" spans="1:243" s="21" customFormat="1" ht="111" customHeight="1">
      <c r="A42" s="55">
        <v>5.06</v>
      </c>
      <c r="B42" s="56" t="s">
        <v>97</v>
      </c>
      <c r="C42" s="33"/>
      <c r="D42" s="33">
        <v>2</v>
      </c>
      <c r="E42" s="57" t="s">
        <v>47</v>
      </c>
      <c r="F42" s="58">
        <v>644.06</v>
      </c>
      <c r="G42" s="42"/>
      <c r="H42" s="36"/>
      <c r="I42" s="37" t="s">
        <v>33</v>
      </c>
      <c r="J42" s="38">
        <f>IF(I42="Less(-)",-1,1)</f>
        <v>1</v>
      </c>
      <c r="K42" s="36" t="s">
        <v>34</v>
      </c>
      <c r="L42" s="36" t="s">
        <v>4</v>
      </c>
      <c r="M42" s="39"/>
      <c r="N42" s="48"/>
      <c r="O42" s="48"/>
      <c r="P42" s="49"/>
      <c r="Q42" s="48"/>
      <c r="R42" s="48"/>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51">
        <f>total_amount_ba($B$2,$D$2,D42,F42,J42,K42,M42)</f>
        <v>1288.12</v>
      </c>
      <c r="BB42" s="50">
        <f>BA42+SUM(N42:AZ42)</f>
        <v>1288.12</v>
      </c>
      <c r="BC42" s="54" t="str">
        <f>SpellNumber(L42,BB42)</f>
        <v>INR  One Thousand Two Hundred &amp; Eighty Eight  and Paise Twelve Only</v>
      </c>
      <c r="IA42" s="21">
        <v>5.06</v>
      </c>
      <c r="IB42" s="21" t="s">
        <v>97</v>
      </c>
      <c r="ID42" s="21">
        <v>2</v>
      </c>
      <c r="IE42" s="22" t="s">
        <v>47</v>
      </c>
      <c r="IF42" s="22"/>
      <c r="IG42" s="22"/>
      <c r="IH42" s="22"/>
      <c r="II42" s="22"/>
    </row>
    <row r="43" spans="1:243" s="21" customFormat="1" ht="175.5" customHeight="1">
      <c r="A43" s="55">
        <v>5.07</v>
      </c>
      <c r="B43" s="56" t="s">
        <v>62</v>
      </c>
      <c r="C43" s="33"/>
      <c r="D43" s="33">
        <v>61</v>
      </c>
      <c r="E43" s="57" t="s">
        <v>43</v>
      </c>
      <c r="F43" s="58">
        <v>903.38</v>
      </c>
      <c r="G43" s="42"/>
      <c r="H43" s="36"/>
      <c r="I43" s="37" t="s">
        <v>33</v>
      </c>
      <c r="J43" s="38">
        <f>IF(I43="Less(-)",-1,1)</f>
        <v>1</v>
      </c>
      <c r="K43" s="36" t="s">
        <v>34</v>
      </c>
      <c r="L43" s="36" t="s">
        <v>4</v>
      </c>
      <c r="M43" s="39"/>
      <c r="N43" s="48"/>
      <c r="O43" s="48"/>
      <c r="P43" s="49"/>
      <c r="Q43" s="48"/>
      <c r="R43" s="48"/>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51">
        <f>total_amount_ba($B$2,$D$2,D43,F43,J43,K43,M43)</f>
        <v>55106.18</v>
      </c>
      <c r="BB43" s="50">
        <f>BA43+SUM(N43:AZ43)</f>
        <v>55106.18</v>
      </c>
      <c r="BC43" s="54" t="str">
        <f>SpellNumber(L43,BB43)</f>
        <v>INR  Fifty Five Thousand One Hundred &amp; Six  and Paise Eighteen Only</v>
      </c>
      <c r="IA43" s="21">
        <v>5.07</v>
      </c>
      <c r="IB43" s="21" t="s">
        <v>62</v>
      </c>
      <c r="ID43" s="21">
        <v>61</v>
      </c>
      <c r="IE43" s="22" t="s">
        <v>43</v>
      </c>
      <c r="IF43" s="22"/>
      <c r="IG43" s="22"/>
      <c r="IH43" s="22"/>
      <c r="II43" s="22"/>
    </row>
    <row r="44" spans="1:243" s="21" customFormat="1" ht="16.5" customHeight="1">
      <c r="A44" s="55">
        <v>6</v>
      </c>
      <c r="B44" s="56" t="s">
        <v>98</v>
      </c>
      <c r="C44" s="33"/>
      <c r="D44" s="65"/>
      <c r="E44" s="65"/>
      <c r="F44" s="65"/>
      <c r="G44" s="65"/>
      <c r="H44" s="65"/>
      <c r="I44" s="65"/>
      <c r="J44" s="65"/>
      <c r="K44" s="65"/>
      <c r="L44" s="65"/>
      <c r="M44" s="65"/>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IA44" s="21">
        <v>6</v>
      </c>
      <c r="IB44" s="21" t="s">
        <v>98</v>
      </c>
      <c r="IE44" s="22"/>
      <c r="IF44" s="22"/>
      <c r="IG44" s="22"/>
      <c r="IH44" s="22"/>
      <c r="II44" s="22"/>
    </row>
    <row r="45" spans="1:243" s="21" customFormat="1" ht="45" customHeight="1">
      <c r="A45" s="55">
        <v>6.01</v>
      </c>
      <c r="B45" s="56" t="s">
        <v>99</v>
      </c>
      <c r="C45" s="33"/>
      <c r="D45" s="65"/>
      <c r="E45" s="65"/>
      <c r="F45" s="65"/>
      <c r="G45" s="65"/>
      <c r="H45" s="65"/>
      <c r="I45" s="65"/>
      <c r="J45" s="65"/>
      <c r="K45" s="65"/>
      <c r="L45" s="65"/>
      <c r="M45" s="65"/>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IA45" s="21">
        <v>6.01</v>
      </c>
      <c r="IB45" s="21" t="s">
        <v>99</v>
      </c>
      <c r="IE45" s="22"/>
      <c r="IF45" s="22"/>
      <c r="IG45" s="22"/>
      <c r="IH45" s="22"/>
      <c r="II45" s="22"/>
    </row>
    <row r="46" spans="1:243" s="21" customFormat="1" ht="31.5" customHeight="1">
      <c r="A46" s="55">
        <v>6.02</v>
      </c>
      <c r="B46" s="56" t="s">
        <v>100</v>
      </c>
      <c r="C46" s="33"/>
      <c r="D46" s="33">
        <v>1</v>
      </c>
      <c r="E46" s="57" t="s">
        <v>47</v>
      </c>
      <c r="F46" s="58">
        <v>149.06</v>
      </c>
      <c r="G46" s="42"/>
      <c r="H46" s="36"/>
      <c r="I46" s="37" t="s">
        <v>33</v>
      </c>
      <c r="J46" s="38">
        <f>IF(I46="Less(-)",-1,1)</f>
        <v>1</v>
      </c>
      <c r="K46" s="36" t="s">
        <v>34</v>
      </c>
      <c r="L46" s="36" t="s">
        <v>4</v>
      </c>
      <c r="M46" s="39"/>
      <c r="N46" s="48"/>
      <c r="O46" s="48"/>
      <c r="P46" s="49"/>
      <c r="Q46" s="48"/>
      <c r="R46" s="48"/>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51">
        <f>total_amount_ba($B$2,$D$2,D46,F46,J46,K46,M46)</f>
        <v>149.06</v>
      </c>
      <c r="BB46" s="50">
        <f>BA46+SUM(N46:AZ46)</f>
        <v>149.06</v>
      </c>
      <c r="BC46" s="54" t="str">
        <f>SpellNumber(L46,BB46)</f>
        <v>INR  One Hundred &amp; Forty Nine  and Paise Six Only</v>
      </c>
      <c r="IA46" s="21">
        <v>6.02</v>
      </c>
      <c r="IB46" s="21" t="s">
        <v>100</v>
      </c>
      <c r="ID46" s="21">
        <v>1</v>
      </c>
      <c r="IE46" s="22" t="s">
        <v>47</v>
      </c>
      <c r="IF46" s="22"/>
      <c r="IG46" s="22"/>
      <c r="IH46" s="22"/>
      <c r="II46" s="22"/>
    </row>
    <row r="47" spans="1:243" s="21" customFormat="1" ht="51.75" customHeight="1">
      <c r="A47" s="55">
        <v>6.03</v>
      </c>
      <c r="B47" s="56" t="s">
        <v>101</v>
      </c>
      <c r="C47" s="33"/>
      <c r="D47" s="65"/>
      <c r="E47" s="65"/>
      <c r="F47" s="65"/>
      <c r="G47" s="65"/>
      <c r="H47" s="65"/>
      <c r="I47" s="65"/>
      <c r="J47" s="65"/>
      <c r="K47" s="65"/>
      <c r="L47" s="65"/>
      <c r="M47" s="65"/>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IA47" s="21">
        <v>6.03</v>
      </c>
      <c r="IB47" s="21" t="s">
        <v>101</v>
      </c>
      <c r="IE47" s="22"/>
      <c r="IF47" s="22"/>
      <c r="IG47" s="22"/>
      <c r="IH47" s="22"/>
      <c r="II47" s="22"/>
    </row>
    <row r="48" spans="1:243" s="21" customFormat="1" ht="28.5">
      <c r="A48" s="55">
        <v>6.04</v>
      </c>
      <c r="B48" s="56" t="s">
        <v>102</v>
      </c>
      <c r="C48" s="33"/>
      <c r="D48" s="33">
        <v>2</v>
      </c>
      <c r="E48" s="57" t="s">
        <v>47</v>
      </c>
      <c r="F48" s="58">
        <v>30.56</v>
      </c>
      <c r="G48" s="42"/>
      <c r="H48" s="36"/>
      <c r="I48" s="37" t="s">
        <v>33</v>
      </c>
      <c r="J48" s="38">
        <f>IF(I48="Less(-)",-1,1)</f>
        <v>1</v>
      </c>
      <c r="K48" s="36" t="s">
        <v>34</v>
      </c>
      <c r="L48" s="36" t="s">
        <v>4</v>
      </c>
      <c r="M48" s="39"/>
      <c r="N48" s="48"/>
      <c r="O48" s="48"/>
      <c r="P48" s="49"/>
      <c r="Q48" s="48"/>
      <c r="R48" s="48"/>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51">
        <f>total_amount_ba($B$2,$D$2,D48,F48,J48,K48,M48)</f>
        <v>61.12</v>
      </c>
      <c r="BB48" s="50">
        <f>BA48+SUM(N48:AZ48)</f>
        <v>61.12</v>
      </c>
      <c r="BC48" s="54" t="str">
        <f>SpellNumber(L48,BB48)</f>
        <v>INR  Sixty One and Paise Twelve Only</v>
      </c>
      <c r="IA48" s="21">
        <v>6.04</v>
      </c>
      <c r="IB48" s="21" t="s">
        <v>102</v>
      </c>
      <c r="ID48" s="21">
        <v>2</v>
      </c>
      <c r="IE48" s="22" t="s">
        <v>47</v>
      </c>
      <c r="IF48" s="22"/>
      <c r="IG48" s="22"/>
      <c r="IH48" s="22"/>
      <c r="II48" s="22"/>
    </row>
    <row r="49" spans="1:243" s="21" customFormat="1" ht="110.25">
      <c r="A49" s="55">
        <v>6.05</v>
      </c>
      <c r="B49" s="56" t="s">
        <v>103</v>
      </c>
      <c r="C49" s="33"/>
      <c r="D49" s="65"/>
      <c r="E49" s="65"/>
      <c r="F49" s="65"/>
      <c r="G49" s="65"/>
      <c r="H49" s="65"/>
      <c r="I49" s="65"/>
      <c r="J49" s="65"/>
      <c r="K49" s="65"/>
      <c r="L49" s="65"/>
      <c r="M49" s="65"/>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IA49" s="21">
        <v>6.05</v>
      </c>
      <c r="IB49" s="21" t="s">
        <v>103</v>
      </c>
      <c r="IE49" s="22"/>
      <c r="IF49" s="22"/>
      <c r="IG49" s="22"/>
      <c r="IH49" s="22"/>
      <c r="II49" s="22"/>
    </row>
    <row r="50" spans="1:243" s="21" customFormat="1" ht="28.5">
      <c r="A50" s="55">
        <v>6.06</v>
      </c>
      <c r="B50" s="56" t="s">
        <v>104</v>
      </c>
      <c r="C50" s="33"/>
      <c r="D50" s="33">
        <v>1</v>
      </c>
      <c r="E50" s="57" t="s">
        <v>47</v>
      </c>
      <c r="F50" s="58">
        <v>54.41</v>
      </c>
      <c r="G50" s="42"/>
      <c r="H50" s="36"/>
      <c r="I50" s="37" t="s">
        <v>33</v>
      </c>
      <c r="J50" s="38">
        <f>IF(I50="Less(-)",-1,1)</f>
        <v>1</v>
      </c>
      <c r="K50" s="36" t="s">
        <v>34</v>
      </c>
      <c r="L50" s="36" t="s">
        <v>4</v>
      </c>
      <c r="M50" s="39"/>
      <c r="N50" s="48"/>
      <c r="O50" s="48"/>
      <c r="P50" s="49"/>
      <c r="Q50" s="48"/>
      <c r="R50" s="48"/>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51">
        <f>total_amount_ba($B$2,$D$2,D50,F50,J50,K50,M50)</f>
        <v>54.41</v>
      </c>
      <c r="BB50" s="50">
        <f>BA50+SUM(N50:AZ50)</f>
        <v>54.41</v>
      </c>
      <c r="BC50" s="54" t="str">
        <f>SpellNumber(L50,BB50)</f>
        <v>INR  Fifty Four and Paise Forty One Only</v>
      </c>
      <c r="IA50" s="21">
        <v>6.06</v>
      </c>
      <c r="IB50" s="21" t="s">
        <v>104</v>
      </c>
      <c r="ID50" s="21">
        <v>1</v>
      </c>
      <c r="IE50" s="22" t="s">
        <v>47</v>
      </c>
      <c r="IF50" s="22"/>
      <c r="IG50" s="22"/>
      <c r="IH50" s="22"/>
      <c r="II50" s="22"/>
    </row>
    <row r="51" spans="1:243" s="21" customFormat="1" ht="18" customHeight="1">
      <c r="A51" s="55">
        <v>7</v>
      </c>
      <c r="B51" s="56" t="s">
        <v>105</v>
      </c>
      <c r="C51" s="33"/>
      <c r="D51" s="65"/>
      <c r="E51" s="65"/>
      <c r="F51" s="65"/>
      <c r="G51" s="65"/>
      <c r="H51" s="65"/>
      <c r="I51" s="65"/>
      <c r="J51" s="65"/>
      <c r="K51" s="65"/>
      <c r="L51" s="65"/>
      <c r="M51" s="65"/>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IA51" s="21">
        <v>7</v>
      </c>
      <c r="IB51" s="21" t="s">
        <v>105</v>
      </c>
      <c r="IE51" s="22"/>
      <c r="IF51" s="22"/>
      <c r="IG51" s="22"/>
      <c r="IH51" s="22"/>
      <c r="II51" s="22"/>
    </row>
    <row r="52" spans="1:243" s="21" customFormat="1" ht="94.5">
      <c r="A52" s="55">
        <v>7.01</v>
      </c>
      <c r="B52" s="56" t="s">
        <v>106</v>
      </c>
      <c r="C52" s="33"/>
      <c r="D52" s="33">
        <v>510</v>
      </c>
      <c r="E52" s="57" t="s">
        <v>58</v>
      </c>
      <c r="F52" s="58">
        <v>89.22</v>
      </c>
      <c r="G52" s="42"/>
      <c r="H52" s="36"/>
      <c r="I52" s="37" t="s">
        <v>33</v>
      </c>
      <c r="J52" s="38">
        <f>IF(I52="Less(-)",-1,1)</f>
        <v>1</v>
      </c>
      <c r="K52" s="36" t="s">
        <v>34</v>
      </c>
      <c r="L52" s="36" t="s">
        <v>4</v>
      </c>
      <c r="M52" s="39"/>
      <c r="N52" s="48"/>
      <c r="O52" s="48"/>
      <c r="P52" s="49"/>
      <c r="Q52" s="48"/>
      <c r="R52" s="48"/>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51">
        <f>total_amount_ba($B$2,$D$2,D52,F52,J52,K52,M52)</f>
        <v>45502.2</v>
      </c>
      <c r="BB52" s="50">
        <f>BA52+SUM(N52:AZ52)</f>
        <v>45502.2</v>
      </c>
      <c r="BC52" s="54" t="str">
        <f>SpellNumber(L52,BB52)</f>
        <v>INR  Forty Five Thousand Five Hundred &amp; Two  and Paise Twenty Only</v>
      </c>
      <c r="IA52" s="21">
        <v>7.01</v>
      </c>
      <c r="IB52" s="21" t="s">
        <v>106</v>
      </c>
      <c r="ID52" s="21">
        <v>510</v>
      </c>
      <c r="IE52" s="22" t="s">
        <v>58</v>
      </c>
      <c r="IF52" s="22"/>
      <c r="IG52" s="22"/>
      <c r="IH52" s="22"/>
      <c r="II52" s="22"/>
    </row>
    <row r="53" spans="1:243" s="21" customFormat="1" ht="33" customHeight="1">
      <c r="A53" s="55">
        <v>7.02</v>
      </c>
      <c r="B53" s="56" t="s">
        <v>107</v>
      </c>
      <c r="C53" s="33"/>
      <c r="D53" s="65"/>
      <c r="E53" s="65"/>
      <c r="F53" s="65"/>
      <c r="G53" s="65"/>
      <c r="H53" s="65"/>
      <c r="I53" s="65"/>
      <c r="J53" s="65"/>
      <c r="K53" s="65"/>
      <c r="L53" s="65"/>
      <c r="M53" s="65"/>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IA53" s="21">
        <v>7.02</v>
      </c>
      <c r="IB53" s="21" t="s">
        <v>107</v>
      </c>
      <c r="IE53" s="22"/>
      <c r="IF53" s="22"/>
      <c r="IG53" s="22"/>
      <c r="IH53" s="22"/>
      <c r="II53" s="22"/>
    </row>
    <row r="54" spans="1:243" s="21" customFormat="1" ht="42.75">
      <c r="A54" s="55">
        <v>7.03</v>
      </c>
      <c r="B54" s="56" t="s">
        <v>108</v>
      </c>
      <c r="C54" s="33"/>
      <c r="D54" s="33">
        <v>230</v>
      </c>
      <c r="E54" s="57" t="s">
        <v>58</v>
      </c>
      <c r="F54" s="58">
        <v>127.71</v>
      </c>
      <c r="G54" s="42"/>
      <c r="H54" s="36"/>
      <c r="I54" s="37" t="s">
        <v>33</v>
      </c>
      <c r="J54" s="38">
        <f>IF(I54="Less(-)",-1,1)</f>
        <v>1</v>
      </c>
      <c r="K54" s="36" t="s">
        <v>34</v>
      </c>
      <c r="L54" s="36" t="s">
        <v>4</v>
      </c>
      <c r="M54" s="39"/>
      <c r="N54" s="48"/>
      <c r="O54" s="48"/>
      <c r="P54" s="49"/>
      <c r="Q54" s="48"/>
      <c r="R54" s="48"/>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51">
        <f>total_amount_ba($B$2,$D$2,D54,F54,J54,K54,M54)</f>
        <v>29373.3</v>
      </c>
      <c r="BB54" s="50">
        <f>BA54+SUM(N54:AZ54)</f>
        <v>29373.3</v>
      </c>
      <c r="BC54" s="54" t="str">
        <f>SpellNumber(L54,BB54)</f>
        <v>INR  Twenty Nine Thousand Three Hundred &amp; Seventy Three  and Paise Thirty Only</v>
      </c>
      <c r="IA54" s="21">
        <v>7.03</v>
      </c>
      <c r="IB54" s="21" t="s">
        <v>108</v>
      </c>
      <c r="ID54" s="21">
        <v>230</v>
      </c>
      <c r="IE54" s="22" t="s">
        <v>58</v>
      </c>
      <c r="IF54" s="22"/>
      <c r="IG54" s="22"/>
      <c r="IH54" s="22"/>
      <c r="II54" s="22"/>
    </row>
    <row r="55" spans="1:243" s="21" customFormat="1" ht="15.75">
      <c r="A55" s="55">
        <v>8</v>
      </c>
      <c r="B55" s="56" t="s">
        <v>109</v>
      </c>
      <c r="C55" s="33"/>
      <c r="D55" s="65"/>
      <c r="E55" s="65"/>
      <c r="F55" s="65"/>
      <c r="G55" s="65"/>
      <c r="H55" s="65"/>
      <c r="I55" s="65"/>
      <c r="J55" s="65"/>
      <c r="K55" s="65"/>
      <c r="L55" s="65"/>
      <c r="M55" s="65"/>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IA55" s="21">
        <v>8</v>
      </c>
      <c r="IB55" s="21" t="s">
        <v>109</v>
      </c>
      <c r="IE55" s="22"/>
      <c r="IF55" s="22"/>
      <c r="IG55" s="22"/>
      <c r="IH55" s="22"/>
      <c r="II55" s="22"/>
    </row>
    <row r="56" spans="1:243" s="21" customFormat="1" ht="78.75" customHeight="1">
      <c r="A56" s="55">
        <v>8.01</v>
      </c>
      <c r="B56" s="56" t="s">
        <v>110</v>
      </c>
      <c r="C56" s="33"/>
      <c r="D56" s="65"/>
      <c r="E56" s="65"/>
      <c r="F56" s="65"/>
      <c r="G56" s="65"/>
      <c r="H56" s="65"/>
      <c r="I56" s="65"/>
      <c r="J56" s="65"/>
      <c r="K56" s="65"/>
      <c r="L56" s="65"/>
      <c r="M56" s="65"/>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IA56" s="21">
        <v>8.01</v>
      </c>
      <c r="IB56" s="21" t="s">
        <v>110</v>
      </c>
      <c r="IE56" s="22"/>
      <c r="IF56" s="22"/>
      <c r="IG56" s="22"/>
      <c r="IH56" s="22"/>
      <c r="II56" s="22"/>
    </row>
    <row r="57" spans="1:243" s="21" customFormat="1" ht="28.5" customHeight="1">
      <c r="A57" s="55">
        <v>8.02</v>
      </c>
      <c r="B57" s="56" t="s">
        <v>111</v>
      </c>
      <c r="C57" s="33"/>
      <c r="D57" s="33">
        <v>25</v>
      </c>
      <c r="E57" s="57" t="s">
        <v>43</v>
      </c>
      <c r="F57" s="58">
        <v>727.27</v>
      </c>
      <c r="G57" s="42"/>
      <c r="H57" s="36"/>
      <c r="I57" s="37" t="s">
        <v>33</v>
      </c>
      <c r="J57" s="38">
        <f>IF(I57="Less(-)",-1,1)</f>
        <v>1</v>
      </c>
      <c r="K57" s="36" t="s">
        <v>34</v>
      </c>
      <c r="L57" s="36" t="s">
        <v>4</v>
      </c>
      <c r="M57" s="39"/>
      <c r="N57" s="48"/>
      <c r="O57" s="48"/>
      <c r="P57" s="49"/>
      <c r="Q57" s="48"/>
      <c r="R57" s="48"/>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51">
        <f>total_amount_ba($B$2,$D$2,D57,F57,J57,K57,M57)</f>
        <v>18181.75</v>
      </c>
      <c r="BB57" s="50">
        <f>BA57+SUM(N57:AZ57)</f>
        <v>18181.75</v>
      </c>
      <c r="BC57" s="54" t="str">
        <f>SpellNumber(L57,BB57)</f>
        <v>INR  Eighteen Thousand One Hundred &amp; Eighty One  and Paise Seventy Five Only</v>
      </c>
      <c r="IA57" s="21">
        <v>8.02</v>
      </c>
      <c r="IB57" s="21" t="s">
        <v>111</v>
      </c>
      <c r="ID57" s="21">
        <v>25</v>
      </c>
      <c r="IE57" s="22" t="s">
        <v>43</v>
      </c>
      <c r="IF57" s="22"/>
      <c r="IG57" s="22"/>
      <c r="IH57" s="22"/>
      <c r="II57" s="22"/>
    </row>
    <row r="58" spans="1:243" s="21" customFormat="1" ht="15.75">
      <c r="A58" s="55">
        <v>9</v>
      </c>
      <c r="B58" s="56" t="s">
        <v>112</v>
      </c>
      <c r="C58" s="33"/>
      <c r="D58" s="65"/>
      <c r="E58" s="65"/>
      <c r="F58" s="65"/>
      <c r="G58" s="65"/>
      <c r="H58" s="65"/>
      <c r="I58" s="65"/>
      <c r="J58" s="65"/>
      <c r="K58" s="65"/>
      <c r="L58" s="65"/>
      <c r="M58" s="65"/>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IA58" s="21">
        <v>9</v>
      </c>
      <c r="IB58" s="21" t="s">
        <v>112</v>
      </c>
      <c r="IE58" s="22"/>
      <c r="IF58" s="22"/>
      <c r="IG58" s="22"/>
      <c r="IH58" s="22"/>
      <c r="II58" s="22"/>
    </row>
    <row r="59" spans="1:243" s="21" customFormat="1" ht="15.75">
      <c r="A59" s="55">
        <v>9.01</v>
      </c>
      <c r="B59" s="56" t="s">
        <v>113</v>
      </c>
      <c r="C59" s="33"/>
      <c r="D59" s="65"/>
      <c r="E59" s="65"/>
      <c r="F59" s="65"/>
      <c r="G59" s="65"/>
      <c r="H59" s="65"/>
      <c r="I59" s="65"/>
      <c r="J59" s="65"/>
      <c r="K59" s="65"/>
      <c r="L59" s="65"/>
      <c r="M59" s="65"/>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IA59" s="21">
        <v>9.01</v>
      </c>
      <c r="IB59" s="21" t="s">
        <v>113</v>
      </c>
      <c r="IE59" s="22"/>
      <c r="IF59" s="22"/>
      <c r="IG59" s="22"/>
      <c r="IH59" s="22"/>
      <c r="II59" s="22"/>
    </row>
    <row r="60" spans="1:243" s="21" customFormat="1" ht="42.75">
      <c r="A60" s="55">
        <v>9.02</v>
      </c>
      <c r="B60" s="56" t="s">
        <v>48</v>
      </c>
      <c r="C60" s="33"/>
      <c r="D60" s="33">
        <v>10</v>
      </c>
      <c r="E60" s="57" t="s">
        <v>43</v>
      </c>
      <c r="F60" s="58">
        <v>231.08</v>
      </c>
      <c r="G60" s="42"/>
      <c r="H60" s="36"/>
      <c r="I60" s="37" t="s">
        <v>33</v>
      </c>
      <c r="J60" s="38">
        <f>IF(I60="Less(-)",-1,1)</f>
        <v>1</v>
      </c>
      <c r="K60" s="36" t="s">
        <v>34</v>
      </c>
      <c r="L60" s="36" t="s">
        <v>4</v>
      </c>
      <c r="M60" s="39"/>
      <c r="N60" s="48"/>
      <c r="O60" s="48"/>
      <c r="P60" s="49"/>
      <c r="Q60" s="48"/>
      <c r="R60" s="48"/>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51">
        <f>total_amount_ba($B$2,$D$2,D60,F60,J60,K60,M60)</f>
        <v>2310.8</v>
      </c>
      <c r="BB60" s="50">
        <f>BA60+SUM(N60:AZ60)</f>
        <v>2310.8</v>
      </c>
      <c r="BC60" s="54" t="str">
        <f>SpellNumber(L60,BB60)</f>
        <v>INR  Two Thousand Three Hundred &amp; Ten  and Paise Eighty Only</v>
      </c>
      <c r="IA60" s="21">
        <v>9.02</v>
      </c>
      <c r="IB60" s="21" t="s">
        <v>48</v>
      </c>
      <c r="ID60" s="21">
        <v>10</v>
      </c>
      <c r="IE60" s="22" t="s">
        <v>43</v>
      </c>
      <c r="IF60" s="22"/>
      <c r="IG60" s="22"/>
      <c r="IH60" s="22"/>
      <c r="II60" s="22"/>
    </row>
    <row r="61" spans="1:243" s="21" customFormat="1" ht="31.5">
      <c r="A61" s="55">
        <v>9.03</v>
      </c>
      <c r="B61" s="56" t="s">
        <v>114</v>
      </c>
      <c r="C61" s="33"/>
      <c r="D61" s="65"/>
      <c r="E61" s="65"/>
      <c r="F61" s="65"/>
      <c r="G61" s="65"/>
      <c r="H61" s="65"/>
      <c r="I61" s="65"/>
      <c r="J61" s="65"/>
      <c r="K61" s="65"/>
      <c r="L61" s="65"/>
      <c r="M61" s="65"/>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IA61" s="21">
        <v>9.03</v>
      </c>
      <c r="IB61" s="21" t="s">
        <v>114</v>
      </c>
      <c r="IE61" s="22"/>
      <c r="IF61" s="22"/>
      <c r="IG61" s="22"/>
      <c r="IH61" s="22"/>
      <c r="II61" s="22"/>
    </row>
    <row r="62" spans="1:243" s="21" customFormat="1" ht="42.75">
      <c r="A62" s="55">
        <v>9.04</v>
      </c>
      <c r="B62" s="56" t="s">
        <v>48</v>
      </c>
      <c r="C62" s="33"/>
      <c r="D62" s="33">
        <v>10</v>
      </c>
      <c r="E62" s="57" t="s">
        <v>43</v>
      </c>
      <c r="F62" s="58">
        <v>266.46</v>
      </c>
      <c r="G62" s="42"/>
      <c r="H62" s="36"/>
      <c r="I62" s="37" t="s">
        <v>33</v>
      </c>
      <c r="J62" s="38">
        <f>IF(I62="Less(-)",-1,1)</f>
        <v>1</v>
      </c>
      <c r="K62" s="36" t="s">
        <v>34</v>
      </c>
      <c r="L62" s="36" t="s">
        <v>4</v>
      </c>
      <c r="M62" s="39"/>
      <c r="N62" s="48"/>
      <c r="O62" s="48"/>
      <c r="P62" s="49"/>
      <c r="Q62" s="48"/>
      <c r="R62" s="48"/>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51">
        <f>total_amount_ba($B$2,$D$2,D62,F62,J62,K62,M62)</f>
        <v>2664.6</v>
      </c>
      <c r="BB62" s="50">
        <f>BA62+SUM(N62:AZ62)</f>
        <v>2664.6</v>
      </c>
      <c r="BC62" s="54" t="str">
        <f>SpellNumber(L62,BB62)</f>
        <v>INR  Two Thousand Six Hundred &amp; Sixty Four  and Paise Sixty Only</v>
      </c>
      <c r="IA62" s="21">
        <v>9.04</v>
      </c>
      <c r="IB62" s="21" t="s">
        <v>48</v>
      </c>
      <c r="ID62" s="21">
        <v>10</v>
      </c>
      <c r="IE62" s="22" t="s">
        <v>43</v>
      </c>
      <c r="IF62" s="22"/>
      <c r="IG62" s="22"/>
      <c r="IH62" s="22"/>
      <c r="II62" s="22"/>
    </row>
    <row r="63" spans="1:243" s="21" customFormat="1" ht="31.5">
      <c r="A63" s="55">
        <v>9.05</v>
      </c>
      <c r="B63" s="56" t="s">
        <v>115</v>
      </c>
      <c r="C63" s="33"/>
      <c r="D63" s="65"/>
      <c r="E63" s="65"/>
      <c r="F63" s="65"/>
      <c r="G63" s="65"/>
      <c r="H63" s="65"/>
      <c r="I63" s="65"/>
      <c r="J63" s="65"/>
      <c r="K63" s="65"/>
      <c r="L63" s="65"/>
      <c r="M63" s="65"/>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IA63" s="21">
        <v>9.05</v>
      </c>
      <c r="IB63" s="21" t="s">
        <v>115</v>
      </c>
      <c r="IE63" s="22"/>
      <c r="IF63" s="22"/>
      <c r="IG63" s="22"/>
      <c r="IH63" s="22"/>
      <c r="II63" s="22"/>
    </row>
    <row r="64" spans="1:243" s="21" customFormat="1" ht="42.75">
      <c r="A64" s="55">
        <v>9.06</v>
      </c>
      <c r="B64" s="56" t="s">
        <v>116</v>
      </c>
      <c r="C64" s="33"/>
      <c r="D64" s="33">
        <v>8</v>
      </c>
      <c r="E64" s="57" t="s">
        <v>43</v>
      </c>
      <c r="F64" s="58">
        <v>298.86</v>
      </c>
      <c r="G64" s="42"/>
      <c r="H64" s="36"/>
      <c r="I64" s="37" t="s">
        <v>33</v>
      </c>
      <c r="J64" s="38">
        <f>IF(I64="Less(-)",-1,1)</f>
        <v>1</v>
      </c>
      <c r="K64" s="36" t="s">
        <v>34</v>
      </c>
      <c r="L64" s="36" t="s">
        <v>4</v>
      </c>
      <c r="M64" s="39"/>
      <c r="N64" s="48"/>
      <c r="O64" s="48"/>
      <c r="P64" s="49"/>
      <c r="Q64" s="48"/>
      <c r="R64" s="48"/>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51">
        <f>total_amount_ba($B$2,$D$2,D64,F64,J64,K64,M64)</f>
        <v>2390.88</v>
      </c>
      <c r="BB64" s="50">
        <f>BA64+SUM(N64:AZ64)</f>
        <v>2390.88</v>
      </c>
      <c r="BC64" s="54" t="str">
        <f>SpellNumber(L64,BB64)</f>
        <v>INR  Two Thousand Three Hundred &amp; Ninety  and Paise Eighty Eight Only</v>
      </c>
      <c r="IA64" s="21">
        <v>9.06</v>
      </c>
      <c r="IB64" s="21" t="s">
        <v>116</v>
      </c>
      <c r="ID64" s="21">
        <v>8</v>
      </c>
      <c r="IE64" s="22" t="s">
        <v>43</v>
      </c>
      <c r="IF64" s="22"/>
      <c r="IG64" s="22"/>
      <c r="IH64" s="22"/>
      <c r="II64" s="22"/>
    </row>
    <row r="65" spans="1:243" s="21" customFormat="1" ht="15.75">
      <c r="A65" s="55">
        <v>9.07</v>
      </c>
      <c r="B65" s="56" t="s">
        <v>117</v>
      </c>
      <c r="C65" s="33"/>
      <c r="D65" s="65"/>
      <c r="E65" s="65"/>
      <c r="F65" s="65"/>
      <c r="G65" s="65"/>
      <c r="H65" s="65"/>
      <c r="I65" s="65"/>
      <c r="J65" s="65"/>
      <c r="K65" s="65"/>
      <c r="L65" s="65"/>
      <c r="M65" s="65"/>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IA65" s="21">
        <v>9.07</v>
      </c>
      <c r="IB65" s="21" t="s">
        <v>117</v>
      </c>
      <c r="IE65" s="22"/>
      <c r="IF65" s="22"/>
      <c r="IG65" s="22"/>
      <c r="IH65" s="22"/>
      <c r="II65" s="22"/>
    </row>
    <row r="66" spans="1:243" s="21" customFormat="1" ht="28.5">
      <c r="A66" s="55">
        <v>9.08</v>
      </c>
      <c r="B66" s="56" t="s">
        <v>55</v>
      </c>
      <c r="C66" s="33"/>
      <c r="D66" s="33">
        <v>5</v>
      </c>
      <c r="E66" s="57" t="s">
        <v>43</v>
      </c>
      <c r="F66" s="58">
        <v>199.34</v>
      </c>
      <c r="G66" s="42"/>
      <c r="H66" s="36"/>
      <c r="I66" s="37" t="s">
        <v>33</v>
      </c>
      <c r="J66" s="38">
        <f>IF(I66="Less(-)",-1,1)</f>
        <v>1</v>
      </c>
      <c r="K66" s="36" t="s">
        <v>34</v>
      </c>
      <c r="L66" s="36" t="s">
        <v>4</v>
      </c>
      <c r="M66" s="39"/>
      <c r="N66" s="48"/>
      <c r="O66" s="48"/>
      <c r="P66" s="49"/>
      <c r="Q66" s="48"/>
      <c r="R66" s="48"/>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51">
        <f>total_amount_ba($B$2,$D$2,D66,F66,J66,K66,M66)</f>
        <v>996.7</v>
      </c>
      <c r="BB66" s="50">
        <f>BA66+SUM(N66:AZ66)</f>
        <v>996.7</v>
      </c>
      <c r="BC66" s="54" t="str">
        <f>SpellNumber(L66,BB66)</f>
        <v>INR  Nine Hundred &amp; Ninety Six  and Paise Seventy Only</v>
      </c>
      <c r="IA66" s="21">
        <v>9.08</v>
      </c>
      <c r="IB66" s="21" t="s">
        <v>55</v>
      </c>
      <c r="ID66" s="21">
        <v>5</v>
      </c>
      <c r="IE66" s="22" t="s">
        <v>43</v>
      </c>
      <c r="IF66" s="22"/>
      <c r="IG66" s="22"/>
      <c r="IH66" s="22"/>
      <c r="II66" s="22"/>
    </row>
    <row r="67" spans="1:243" s="21" customFormat="1" ht="47.25">
      <c r="A67" s="55">
        <v>9.09</v>
      </c>
      <c r="B67" s="56" t="s">
        <v>118</v>
      </c>
      <c r="C67" s="33"/>
      <c r="D67" s="65"/>
      <c r="E67" s="65"/>
      <c r="F67" s="65"/>
      <c r="G67" s="65"/>
      <c r="H67" s="65"/>
      <c r="I67" s="65"/>
      <c r="J67" s="65"/>
      <c r="K67" s="65"/>
      <c r="L67" s="65"/>
      <c r="M67" s="65"/>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IA67" s="21">
        <v>9.09</v>
      </c>
      <c r="IB67" s="21" t="s">
        <v>118</v>
      </c>
      <c r="IE67" s="22"/>
      <c r="IF67" s="22"/>
      <c r="IG67" s="22"/>
      <c r="IH67" s="22"/>
      <c r="II67" s="22"/>
    </row>
    <row r="68" spans="1:243" s="21" customFormat="1" ht="31.5">
      <c r="A68" s="59">
        <v>9.1</v>
      </c>
      <c r="B68" s="56" t="s">
        <v>64</v>
      </c>
      <c r="C68" s="33"/>
      <c r="D68" s="33">
        <v>30</v>
      </c>
      <c r="E68" s="57" t="s">
        <v>43</v>
      </c>
      <c r="F68" s="58">
        <v>167.95</v>
      </c>
      <c r="G68" s="42"/>
      <c r="H68" s="36"/>
      <c r="I68" s="37" t="s">
        <v>33</v>
      </c>
      <c r="J68" s="38">
        <f>IF(I68="Less(-)",-1,1)</f>
        <v>1</v>
      </c>
      <c r="K68" s="36" t="s">
        <v>34</v>
      </c>
      <c r="L68" s="36" t="s">
        <v>4</v>
      </c>
      <c r="M68" s="39"/>
      <c r="N68" s="48"/>
      <c r="O68" s="48"/>
      <c r="P68" s="49"/>
      <c r="Q68" s="48"/>
      <c r="R68" s="48"/>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51">
        <f>total_amount_ba($B$2,$D$2,D68,F68,J68,K68,M68)</f>
        <v>5038.5</v>
      </c>
      <c r="BB68" s="50">
        <f>BA68+SUM(N68:AZ68)</f>
        <v>5038.5</v>
      </c>
      <c r="BC68" s="54" t="str">
        <f>SpellNumber(L68,BB68)</f>
        <v>INR  Five Thousand  &amp;Thirty Eight  and Paise Fifty Only</v>
      </c>
      <c r="IA68" s="21">
        <v>9.1</v>
      </c>
      <c r="IB68" s="21" t="s">
        <v>64</v>
      </c>
      <c r="ID68" s="21">
        <v>30</v>
      </c>
      <c r="IE68" s="22" t="s">
        <v>43</v>
      </c>
      <c r="IF68" s="22"/>
      <c r="IG68" s="22"/>
      <c r="IH68" s="22"/>
      <c r="II68" s="22"/>
    </row>
    <row r="69" spans="1:243" s="21" customFormat="1" ht="94.5">
      <c r="A69" s="59">
        <v>9.11</v>
      </c>
      <c r="B69" s="56" t="s">
        <v>119</v>
      </c>
      <c r="C69" s="33"/>
      <c r="D69" s="65"/>
      <c r="E69" s="65"/>
      <c r="F69" s="65"/>
      <c r="G69" s="65"/>
      <c r="H69" s="65"/>
      <c r="I69" s="65"/>
      <c r="J69" s="65"/>
      <c r="K69" s="65"/>
      <c r="L69" s="65"/>
      <c r="M69" s="65"/>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IA69" s="21">
        <v>9.11</v>
      </c>
      <c r="IB69" s="21" t="s">
        <v>119</v>
      </c>
      <c r="IE69" s="22"/>
      <c r="IF69" s="22"/>
      <c r="IG69" s="22"/>
      <c r="IH69" s="22"/>
      <c r="II69" s="22"/>
    </row>
    <row r="70" spans="1:243" s="21" customFormat="1" ht="42.75">
      <c r="A70" s="55">
        <v>9.12</v>
      </c>
      <c r="B70" s="56" t="s">
        <v>56</v>
      </c>
      <c r="C70" s="33"/>
      <c r="D70" s="33">
        <v>50</v>
      </c>
      <c r="E70" s="57" t="s">
        <v>43</v>
      </c>
      <c r="F70" s="58">
        <v>76.41</v>
      </c>
      <c r="G70" s="42"/>
      <c r="H70" s="36"/>
      <c r="I70" s="37" t="s">
        <v>33</v>
      </c>
      <c r="J70" s="38">
        <f>IF(I70="Less(-)",-1,1)</f>
        <v>1</v>
      </c>
      <c r="K70" s="36" t="s">
        <v>34</v>
      </c>
      <c r="L70" s="36" t="s">
        <v>4</v>
      </c>
      <c r="M70" s="39"/>
      <c r="N70" s="48"/>
      <c r="O70" s="48"/>
      <c r="P70" s="49"/>
      <c r="Q70" s="48"/>
      <c r="R70" s="48"/>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51">
        <f>total_amount_ba($B$2,$D$2,D70,F70,J70,K70,M70)</f>
        <v>3820.5</v>
      </c>
      <c r="BB70" s="50">
        <f>BA70+SUM(N70:AZ70)</f>
        <v>3820.5</v>
      </c>
      <c r="BC70" s="54" t="str">
        <f>SpellNumber(L70,BB70)</f>
        <v>INR  Three Thousand Eight Hundred &amp; Twenty  and Paise Fifty Only</v>
      </c>
      <c r="IA70" s="21">
        <v>9.12</v>
      </c>
      <c r="IB70" s="21" t="s">
        <v>56</v>
      </c>
      <c r="ID70" s="21">
        <v>50</v>
      </c>
      <c r="IE70" s="22" t="s">
        <v>43</v>
      </c>
      <c r="IF70" s="22"/>
      <c r="IG70" s="22"/>
      <c r="IH70" s="22"/>
      <c r="II70" s="22"/>
    </row>
    <row r="71" spans="1:243" s="21" customFormat="1" ht="47.25">
      <c r="A71" s="55">
        <v>9.13</v>
      </c>
      <c r="B71" s="56" t="s">
        <v>120</v>
      </c>
      <c r="C71" s="33"/>
      <c r="D71" s="65"/>
      <c r="E71" s="65"/>
      <c r="F71" s="65"/>
      <c r="G71" s="65"/>
      <c r="H71" s="65"/>
      <c r="I71" s="65"/>
      <c r="J71" s="65"/>
      <c r="K71" s="65"/>
      <c r="L71" s="65"/>
      <c r="M71" s="65"/>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IA71" s="21">
        <v>9.13</v>
      </c>
      <c r="IB71" s="21" t="s">
        <v>120</v>
      </c>
      <c r="IE71" s="22"/>
      <c r="IF71" s="22"/>
      <c r="IG71" s="22"/>
      <c r="IH71" s="22"/>
      <c r="II71" s="22"/>
    </row>
    <row r="72" spans="1:243" s="21" customFormat="1" ht="42.75">
      <c r="A72" s="55">
        <v>9.14</v>
      </c>
      <c r="B72" s="56" t="s">
        <v>56</v>
      </c>
      <c r="C72" s="33"/>
      <c r="D72" s="33">
        <v>75</v>
      </c>
      <c r="E72" s="57" t="s">
        <v>43</v>
      </c>
      <c r="F72" s="58">
        <v>106.58</v>
      </c>
      <c r="G72" s="42"/>
      <c r="H72" s="36"/>
      <c r="I72" s="37" t="s">
        <v>33</v>
      </c>
      <c r="J72" s="38">
        <f>IF(I72="Less(-)",-1,1)</f>
        <v>1</v>
      </c>
      <c r="K72" s="36" t="s">
        <v>34</v>
      </c>
      <c r="L72" s="36" t="s">
        <v>4</v>
      </c>
      <c r="M72" s="39"/>
      <c r="N72" s="48"/>
      <c r="O72" s="48"/>
      <c r="P72" s="49"/>
      <c r="Q72" s="48"/>
      <c r="R72" s="48"/>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51">
        <f>total_amount_ba($B$2,$D$2,D72,F72,J72,K72,M72)</f>
        <v>7993.5</v>
      </c>
      <c r="BB72" s="50">
        <f>BA72+SUM(N72:AZ72)</f>
        <v>7993.5</v>
      </c>
      <c r="BC72" s="54" t="str">
        <f>SpellNumber(L72,BB72)</f>
        <v>INR  Seven Thousand Nine Hundred &amp; Ninety Three  and Paise Fifty Only</v>
      </c>
      <c r="IA72" s="21">
        <v>9.14</v>
      </c>
      <c r="IB72" s="21" t="s">
        <v>56</v>
      </c>
      <c r="ID72" s="21">
        <v>75</v>
      </c>
      <c r="IE72" s="22" t="s">
        <v>43</v>
      </c>
      <c r="IF72" s="22"/>
      <c r="IG72" s="22"/>
      <c r="IH72" s="22"/>
      <c r="II72" s="22"/>
    </row>
    <row r="73" spans="1:243" s="21" customFormat="1" ht="63">
      <c r="A73" s="55">
        <v>9.15</v>
      </c>
      <c r="B73" s="56" t="s">
        <v>121</v>
      </c>
      <c r="C73" s="33"/>
      <c r="D73" s="65"/>
      <c r="E73" s="65"/>
      <c r="F73" s="65"/>
      <c r="G73" s="65"/>
      <c r="H73" s="65"/>
      <c r="I73" s="65"/>
      <c r="J73" s="65"/>
      <c r="K73" s="65"/>
      <c r="L73" s="65"/>
      <c r="M73" s="65"/>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IA73" s="21">
        <v>9.15</v>
      </c>
      <c r="IB73" s="21" t="s">
        <v>121</v>
      </c>
      <c r="IE73" s="22"/>
      <c r="IF73" s="22"/>
      <c r="IG73" s="22"/>
      <c r="IH73" s="22"/>
      <c r="II73" s="22"/>
    </row>
    <row r="74" spans="1:243" s="21" customFormat="1" ht="63">
      <c r="A74" s="55">
        <v>9.16</v>
      </c>
      <c r="B74" s="56" t="s">
        <v>65</v>
      </c>
      <c r="C74" s="33"/>
      <c r="D74" s="33">
        <v>10</v>
      </c>
      <c r="E74" s="57" t="s">
        <v>43</v>
      </c>
      <c r="F74" s="58">
        <v>155.33</v>
      </c>
      <c r="G74" s="42"/>
      <c r="H74" s="36"/>
      <c r="I74" s="37" t="s">
        <v>33</v>
      </c>
      <c r="J74" s="38">
        <f>IF(I74="Less(-)",-1,1)</f>
        <v>1</v>
      </c>
      <c r="K74" s="36" t="s">
        <v>34</v>
      </c>
      <c r="L74" s="36" t="s">
        <v>4</v>
      </c>
      <c r="M74" s="39"/>
      <c r="N74" s="48"/>
      <c r="O74" s="48"/>
      <c r="P74" s="49"/>
      <c r="Q74" s="48"/>
      <c r="R74" s="48"/>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51">
        <f>total_amount_ba($B$2,$D$2,D74,F74,J74,K74,M74)</f>
        <v>1553.3</v>
      </c>
      <c r="BB74" s="50">
        <f>BA74+SUM(N74:AZ74)</f>
        <v>1553.3</v>
      </c>
      <c r="BC74" s="54" t="str">
        <f>SpellNumber(L74,BB74)</f>
        <v>INR  One Thousand Five Hundred &amp; Fifty Three  and Paise Thirty Only</v>
      </c>
      <c r="IA74" s="21">
        <v>9.16</v>
      </c>
      <c r="IB74" s="21" t="s">
        <v>65</v>
      </c>
      <c r="ID74" s="21">
        <v>10</v>
      </c>
      <c r="IE74" s="22" t="s">
        <v>43</v>
      </c>
      <c r="IF74" s="22"/>
      <c r="IG74" s="22"/>
      <c r="IH74" s="22"/>
      <c r="II74" s="22"/>
    </row>
    <row r="75" spans="1:243" s="21" customFormat="1" ht="94.5">
      <c r="A75" s="55">
        <v>9.17</v>
      </c>
      <c r="B75" s="56" t="s">
        <v>66</v>
      </c>
      <c r="C75" s="33"/>
      <c r="D75" s="33">
        <v>50</v>
      </c>
      <c r="E75" s="57" t="s">
        <v>43</v>
      </c>
      <c r="F75" s="58">
        <v>100.96</v>
      </c>
      <c r="G75" s="42"/>
      <c r="H75" s="36"/>
      <c r="I75" s="37" t="s">
        <v>33</v>
      </c>
      <c r="J75" s="38">
        <f>IF(I75="Less(-)",-1,1)</f>
        <v>1</v>
      </c>
      <c r="K75" s="36" t="s">
        <v>34</v>
      </c>
      <c r="L75" s="36" t="s">
        <v>4</v>
      </c>
      <c r="M75" s="39"/>
      <c r="N75" s="48"/>
      <c r="O75" s="48"/>
      <c r="P75" s="49"/>
      <c r="Q75" s="48"/>
      <c r="R75" s="48"/>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51">
        <f>total_amount_ba($B$2,$D$2,D75,F75,J75,K75,M75)</f>
        <v>5048</v>
      </c>
      <c r="BB75" s="50">
        <f>BA75+SUM(N75:AZ75)</f>
        <v>5048</v>
      </c>
      <c r="BC75" s="54" t="str">
        <f>SpellNumber(L75,BB75)</f>
        <v>INR  Five Thousand  &amp;Forty Eight  Only</v>
      </c>
      <c r="IA75" s="21">
        <v>9.17</v>
      </c>
      <c r="IB75" s="21" t="s">
        <v>66</v>
      </c>
      <c r="ID75" s="21">
        <v>50</v>
      </c>
      <c r="IE75" s="22" t="s">
        <v>43</v>
      </c>
      <c r="IF75" s="22"/>
      <c r="IG75" s="22"/>
      <c r="IH75" s="22"/>
      <c r="II75" s="22"/>
    </row>
    <row r="76" spans="1:243" s="21" customFormat="1" ht="31.5">
      <c r="A76" s="55">
        <v>9.18</v>
      </c>
      <c r="B76" s="56" t="s">
        <v>122</v>
      </c>
      <c r="C76" s="33"/>
      <c r="D76" s="65"/>
      <c r="E76" s="65"/>
      <c r="F76" s="65"/>
      <c r="G76" s="65"/>
      <c r="H76" s="65"/>
      <c r="I76" s="65"/>
      <c r="J76" s="65"/>
      <c r="K76" s="65"/>
      <c r="L76" s="65"/>
      <c r="M76" s="65"/>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IA76" s="21">
        <v>9.18</v>
      </c>
      <c r="IB76" s="21" t="s">
        <v>122</v>
      </c>
      <c r="IE76" s="22"/>
      <c r="IF76" s="22"/>
      <c r="IG76" s="22"/>
      <c r="IH76" s="22"/>
      <c r="II76" s="22"/>
    </row>
    <row r="77" spans="1:243" s="21" customFormat="1" ht="28.5">
      <c r="A77" s="55">
        <v>9.19</v>
      </c>
      <c r="B77" s="56" t="s">
        <v>123</v>
      </c>
      <c r="C77" s="33"/>
      <c r="D77" s="33">
        <v>10</v>
      </c>
      <c r="E77" s="57" t="s">
        <v>43</v>
      </c>
      <c r="F77" s="58">
        <v>14.69</v>
      </c>
      <c r="G77" s="42"/>
      <c r="H77" s="36"/>
      <c r="I77" s="37" t="s">
        <v>33</v>
      </c>
      <c r="J77" s="38">
        <f>IF(I77="Less(-)",-1,1)</f>
        <v>1</v>
      </c>
      <c r="K77" s="36" t="s">
        <v>34</v>
      </c>
      <c r="L77" s="36" t="s">
        <v>4</v>
      </c>
      <c r="M77" s="39"/>
      <c r="N77" s="48"/>
      <c r="O77" s="48"/>
      <c r="P77" s="49"/>
      <c r="Q77" s="48"/>
      <c r="R77" s="48"/>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51">
        <f>total_amount_ba($B$2,$D$2,D77,F77,J77,K77,M77)</f>
        <v>146.9</v>
      </c>
      <c r="BB77" s="50">
        <f>BA77+SUM(N77:AZ77)</f>
        <v>146.9</v>
      </c>
      <c r="BC77" s="54" t="str">
        <f>SpellNumber(L77,BB77)</f>
        <v>INR  One Hundred &amp; Forty Six  and Paise Ninety Only</v>
      </c>
      <c r="IA77" s="21">
        <v>9.19</v>
      </c>
      <c r="IB77" s="21" t="s">
        <v>123</v>
      </c>
      <c r="ID77" s="21">
        <v>10</v>
      </c>
      <c r="IE77" s="22" t="s">
        <v>43</v>
      </c>
      <c r="IF77" s="22"/>
      <c r="IG77" s="22"/>
      <c r="IH77" s="22"/>
      <c r="II77" s="22"/>
    </row>
    <row r="78" spans="1:243" s="21" customFormat="1" ht="94.5">
      <c r="A78" s="59">
        <v>9.2</v>
      </c>
      <c r="B78" s="56" t="s">
        <v>67</v>
      </c>
      <c r="C78" s="33"/>
      <c r="D78" s="33">
        <v>55</v>
      </c>
      <c r="E78" s="57" t="s">
        <v>43</v>
      </c>
      <c r="F78" s="58">
        <v>16</v>
      </c>
      <c r="G78" s="42"/>
      <c r="H78" s="36"/>
      <c r="I78" s="37" t="s">
        <v>33</v>
      </c>
      <c r="J78" s="38">
        <f>IF(I78="Less(-)",-1,1)</f>
        <v>1</v>
      </c>
      <c r="K78" s="36" t="s">
        <v>34</v>
      </c>
      <c r="L78" s="36" t="s">
        <v>4</v>
      </c>
      <c r="M78" s="39"/>
      <c r="N78" s="48"/>
      <c r="O78" s="48"/>
      <c r="P78" s="49"/>
      <c r="Q78" s="48"/>
      <c r="R78" s="48"/>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51">
        <f>total_amount_ba($B$2,$D$2,D78,F78,J78,K78,M78)</f>
        <v>880</v>
      </c>
      <c r="BB78" s="50">
        <f>BA78+SUM(N78:AZ78)</f>
        <v>880</v>
      </c>
      <c r="BC78" s="54" t="str">
        <f>SpellNumber(L78,BB78)</f>
        <v>INR  Eight Hundred &amp; Eighty  Only</v>
      </c>
      <c r="IA78" s="21">
        <v>9.2</v>
      </c>
      <c r="IB78" s="21" t="s">
        <v>67</v>
      </c>
      <c r="ID78" s="21">
        <v>55</v>
      </c>
      <c r="IE78" s="22" t="s">
        <v>43</v>
      </c>
      <c r="IF78" s="22"/>
      <c r="IG78" s="22"/>
      <c r="IH78" s="22"/>
      <c r="II78" s="22"/>
    </row>
    <row r="79" spans="1:243" s="21" customFormat="1" ht="63">
      <c r="A79" s="55">
        <v>9.21</v>
      </c>
      <c r="B79" s="56" t="s">
        <v>121</v>
      </c>
      <c r="C79" s="33"/>
      <c r="D79" s="65"/>
      <c r="E79" s="65"/>
      <c r="F79" s="65"/>
      <c r="G79" s="65"/>
      <c r="H79" s="65"/>
      <c r="I79" s="65"/>
      <c r="J79" s="65"/>
      <c r="K79" s="65"/>
      <c r="L79" s="65"/>
      <c r="M79" s="65"/>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IA79" s="21">
        <v>9.21</v>
      </c>
      <c r="IB79" s="21" t="s">
        <v>121</v>
      </c>
      <c r="IE79" s="22"/>
      <c r="IF79" s="22"/>
      <c r="IG79" s="22"/>
      <c r="IH79" s="22"/>
      <c r="II79" s="22"/>
    </row>
    <row r="80" spans="1:243" s="21" customFormat="1" ht="28.5">
      <c r="A80" s="55">
        <v>9.22</v>
      </c>
      <c r="B80" s="56" t="s">
        <v>68</v>
      </c>
      <c r="C80" s="33"/>
      <c r="D80" s="33">
        <v>140</v>
      </c>
      <c r="E80" s="57" t="s">
        <v>43</v>
      </c>
      <c r="F80" s="58">
        <v>70.1</v>
      </c>
      <c r="G80" s="42"/>
      <c r="H80" s="36"/>
      <c r="I80" s="37" t="s">
        <v>33</v>
      </c>
      <c r="J80" s="38">
        <f>IF(I80="Less(-)",-1,1)</f>
        <v>1</v>
      </c>
      <c r="K80" s="36" t="s">
        <v>34</v>
      </c>
      <c r="L80" s="36" t="s">
        <v>4</v>
      </c>
      <c r="M80" s="39"/>
      <c r="N80" s="48"/>
      <c r="O80" s="48"/>
      <c r="P80" s="49"/>
      <c r="Q80" s="48"/>
      <c r="R80" s="48"/>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51">
        <f>total_amount_ba($B$2,$D$2,D80,F80,J80,K80,M80)</f>
        <v>9814</v>
      </c>
      <c r="BB80" s="50">
        <f>BA80+SUM(N80:AZ80)</f>
        <v>9814</v>
      </c>
      <c r="BC80" s="54" t="str">
        <f>SpellNumber(L80,BB80)</f>
        <v>INR  Nine Thousand Eight Hundred &amp; Fourteen  Only</v>
      </c>
      <c r="IA80" s="21">
        <v>9.22</v>
      </c>
      <c r="IB80" s="21" t="s">
        <v>68</v>
      </c>
      <c r="ID80" s="21">
        <v>140</v>
      </c>
      <c r="IE80" s="22" t="s">
        <v>43</v>
      </c>
      <c r="IF80" s="22"/>
      <c r="IG80" s="22"/>
      <c r="IH80" s="22"/>
      <c r="II80" s="22"/>
    </row>
    <row r="81" spans="1:243" s="21" customFormat="1" ht="47.25">
      <c r="A81" s="55">
        <v>9.23</v>
      </c>
      <c r="B81" s="56" t="s">
        <v>124</v>
      </c>
      <c r="C81" s="33"/>
      <c r="D81" s="65"/>
      <c r="E81" s="65"/>
      <c r="F81" s="65"/>
      <c r="G81" s="65"/>
      <c r="H81" s="65"/>
      <c r="I81" s="65"/>
      <c r="J81" s="65"/>
      <c r="K81" s="65"/>
      <c r="L81" s="65"/>
      <c r="M81" s="65"/>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IA81" s="21">
        <v>9.23</v>
      </c>
      <c r="IB81" s="21" t="s">
        <v>124</v>
      </c>
      <c r="IE81" s="22"/>
      <c r="IF81" s="22"/>
      <c r="IG81" s="22"/>
      <c r="IH81" s="22"/>
      <c r="II81" s="22"/>
    </row>
    <row r="82" spans="1:243" s="21" customFormat="1" ht="47.25">
      <c r="A82" s="55">
        <v>9.24</v>
      </c>
      <c r="B82" s="56" t="s">
        <v>69</v>
      </c>
      <c r="C82" s="33"/>
      <c r="D82" s="33">
        <v>20</v>
      </c>
      <c r="E82" s="57" t="s">
        <v>43</v>
      </c>
      <c r="F82" s="58">
        <v>85.71</v>
      </c>
      <c r="G82" s="42"/>
      <c r="H82" s="36"/>
      <c r="I82" s="37" t="s">
        <v>33</v>
      </c>
      <c r="J82" s="38">
        <f>IF(I82="Less(-)",-1,1)</f>
        <v>1</v>
      </c>
      <c r="K82" s="36" t="s">
        <v>34</v>
      </c>
      <c r="L82" s="36" t="s">
        <v>4</v>
      </c>
      <c r="M82" s="39"/>
      <c r="N82" s="48"/>
      <c r="O82" s="48"/>
      <c r="P82" s="49"/>
      <c r="Q82" s="48"/>
      <c r="R82" s="48"/>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51">
        <f>total_amount_ba($B$2,$D$2,D82,F82,J82,K82,M82)</f>
        <v>1714.2</v>
      </c>
      <c r="BB82" s="50">
        <f>BA82+SUM(N82:AZ82)</f>
        <v>1714.2</v>
      </c>
      <c r="BC82" s="54" t="str">
        <f>SpellNumber(L82,BB82)</f>
        <v>INR  One Thousand Seven Hundred &amp; Fourteen  and Paise Twenty Only</v>
      </c>
      <c r="IA82" s="21">
        <v>9.24</v>
      </c>
      <c r="IB82" s="21" t="s">
        <v>69</v>
      </c>
      <c r="ID82" s="21">
        <v>20</v>
      </c>
      <c r="IE82" s="22" t="s">
        <v>43</v>
      </c>
      <c r="IF82" s="22"/>
      <c r="IG82" s="22"/>
      <c r="IH82" s="22"/>
      <c r="II82" s="22"/>
    </row>
    <row r="83" spans="1:243" s="21" customFormat="1" ht="15.75">
      <c r="A83" s="55">
        <v>10</v>
      </c>
      <c r="B83" s="56" t="s">
        <v>125</v>
      </c>
      <c r="C83" s="33"/>
      <c r="D83" s="65"/>
      <c r="E83" s="65"/>
      <c r="F83" s="65"/>
      <c r="G83" s="65"/>
      <c r="H83" s="65"/>
      <c r="I83" s="65"/>
      <c r="J83" s="65"/>
      <c r="K83" s="65"/>
      <c r="L83" s="65"/>
      <c r="M83" s="65"/>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IA83" s="21">
        <v>10</v>
      </c>
      <c r="IB83" s="21" t="s">
        <v>125</v>
      </c>
      <c r="IE83" s="22"/>
      <c r="IF83" s="22"/>
      <c r="IG83" s="22"/>
      <c r="IH83" s="22"/>
      <c r="II83" s="22"/>
    </row>
    <row r="84" spans="1:243" s="21" customFormat="1" ht="111" customHeight="1">
      <c r="A84" s="55">
        <v>10.01</v>
      </c>
      <c r="B84" s="56" t="s">
        <v>126</v>
      </c>
      <c r="C84" s="33"/>
      <c r="D84" s="65"/>
      <c r="E84" s="65"/>
      <c r="F84" s="65"/>
      <c r="G84" s="65"/>
      <c r="H84" s="65"/>
      <c r="I84" s="65"/>
      <c r="J84" s="65"/>
      <c r="K84" s="65"/>
      <c r="L84" s="65"/>
      <c r="M84" s="65"/>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IA84" s="21">
        <v>10.01</v>
      </c>
      <c r="IB84" s="21" t="s">
        <v>126</v>
      </c>
      <c r="IE84" s="22"/>
      <c r="IF84" s="22"/>
      <c r="IG84" s="22"/>
      <c r="IH84" s="22"/>
      <c r="II84" s="22"/>
    </row>
    <row r="85" spans="1:243" s="21" customFormat="1" ht="42.75">
      <c r="A85" s="55">
        <v>10.02</v>
      </c>
      <c r="B85" s="56" t="s">
        <v>70</v>
      </c>
      <c r="C85" s="33"/>
      <c r="D85" s="33">
        <v>5</v>
      </c>
      <c r="E85" s="57" t="s">
        <v>43</v>
      </c>
      <c r="F85" s="58">
        <v>376.68</v>
      </c>
      <c r="G85" s="42"/>
      <c r="H85" s="36"/>
      <c r="I85" s="37" t="s">
        <v>33</v>
      </c>
      <c r="J85" s="38">
        <f>IF(I85="Less(-)",-1,1)</f>
        <v>1</v>
      </c>
      <c r="K85" s="36" t="s">
        <v>34</v>
      </c>
      <c r="L85" s="36" t="s">
        <v>4</v>
      </c>
      <c r="M85" s="39"/>
      <c r="N85" s="48"/>
      <c r="O85" s="48"/>
      <c r="P85" s="49"/>
      <c r="Q85" s="48"/>
      <c r="R85" s="48"/>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51">
        <f>total_amount_ba($B$2,$D$2,D85,F85,J85,K85,M85)</f>
        <v>1883.4</v>
      </c>
      <c r="BB85" s="50">
        <f>BA85+SUM(N85:AZ85)</f>
        <v>1883.4</v>
      </c>
      <c r="BC85" s="54" t="str">
        <f>SpellNumber(L85,BB85)</f>
        <v>INR  One Thousand Eight Hundred &amp; Eighty Three  and Paise Forty Only</v>
      </c>
      <c r="IA85" s="21">
        <v>10.02</v>
      </c>
      <c r="IB85" s="21" t="s">
        <v>70</v>
      </c>
      <c r="ID85" s="21">
        <v>5</v>
      </c>
      <c r="IE85" s="22" t="s">
        <v>43</v>
      </c>
      <c r="IF85" s="22"/>
      <c r="IG85" s="22"/>
      <c r="IH85" s="22"/>
      <c r="II85" s="22"/>
    </row>
    <row r="86" spans="1:243" s="21" customFormat="1" ht="252">
      <c r="A86" s="55">
        <v>10.03</v>
      </c>
      <c r="B86" s="56" t="s">
        <v>127</v>
      </c>
      <c r="C86" s="33"/>
      <c r="D86" s="65"/>
      <c r="E86" s="65"/>
      <c r="F86" s="65"/>
      <c r="G86" s="65"/>
      <c r="H86" s="65"/>
      <c r="I86" s="65"/>
      <c r="J86" s="65"/>
      <c r="K86" s="65"/>
      <c r="L86" s="65"/>
      <c r="M86" s="65"/>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IA86" s="21">
        <v>10.03</v>
      </c>
      <c r="IB86" s="21" t="s">
        <v>127</v>
      </c>
      <c r="IE86" s="22"/>
      <c r="IF86" s="22"/>
      <c r="IG86" s="22"/>
      <c r="IH86" s="22"/>
      <c r="II86" s="22"/>
    </row>
    <row r="87" spans="1:243" s="21" customFormat="1" ht="42.75">
      <c r="A87" s="55">
        <v>10.04</v>
      </c>
      <c r="B87" s="56" t="s">
        <v>128</v>
      </c>
      <c r="C87" s="33"/>
      <c r="D87" s="33">
        <v>3</v>
      </c>
      <c r="E87" s="57" t="s">
        <v>47</v>
      </c>
      <c r="F87" s="58">
        <v>1198.47</v>
      </c>
      <c r="G87" s="42"/>
      <c r="H87" s="36"/>
      <c r="I87" s="37" t="s">
        <v>33</v>
      </c>
      <c r="J87" s="38">
        <f>IF(I87="Less(-)",-1,1)</f>
        <v>1</v>
      </c>
      <c r="K87" s="36" t="s">
        <v>34</v>
      </c>
      <c r="L87" s="36" t="s">
        <v>4</v>
      </c>
      <c r="M87" s="39"/>
      <c r="N87" s="48"/>
      <c r="O87" s="48"/>
      <c r="P87" s="49"/>
      <c r="Q87" s="48"/>
      <c r="R87" s="48"/>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51">
        <f>total_amount_ba($B$2,$D$2,D87,F87,J87,K87,M87)</f>
        <v>3595.41</v>
      </c>
      <c r="BB87" s="50">
        <f>BA87+SUM(N87:AZ87)</f>
        <v>3595.41</v>
      </c>
      <c r="BC87" s="54" t="str">
        <f>SpellNumber(L87,BB87)</f>
        <v>INR  Three Thousand Five Hundred &amp; Ninety Five  and Paise Forty One Only</v>
      </c>
      <c r="IA87" s="21">
        <v>10.04</v>
      </c>
      <c r="IB87" s="21" t="s">
        <v>128</v>
      </c>
      <c r="ID87" s="21">
        <v>3</v>
      </c>
      <c r="IE87" s="22" t="s">
        <v>47</v>
      </c>
      <c r="IF87" s="22"/>
      <c r="IG87" s="22"/>
      <c r="IH87" s="22"/>
      <c r="II87" s="22"/>
    </row>
    <row r="88" spans="1:243" s="21" customFormat="1" ht="15.75">
      <c r="A88" s="55">
        <v>11</v>
      </c>
      <c r="B88" s="56" t="s">
        <v>129</v>
      </c>
      <c r="C88" s="33"/>
      <c r="D88" s="65"/>
      <c r="E88" s="65"/>
      <c r="F88" s="65"/>
      <c r="G88" s="65"/>
      <c r="H88" s="65"/>
      <c r="I88" s="65"/>
      <c r="J88" s="65"/>
      <c r="K88" s="65"/>
      <c r="L88" s="65"/>
      <c r="M88" s="65"/>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IA88" s="21">
        <v>11</v>
      </c>
      <c r="IB88" s="21" t="s">
        <v>129</v>
      </c>
      <c r="IE88" s="22"/>
      <c r="IF88" s="22"/>
      <c r="IG88" s="22"/>
      <c r="IH88" s="22"/>
      <c r="II88" s="22"/>
    </row>
    <row r="89" spans="1:243" s="21" customFormat="1" ht="78.75">
      <c r="A89" s="55">
        <v>11.01</v>
      </c>
      <c r="B89" s="56" t="s">
        <v>130</v>
      </c>
      <c r="C89" s="33"/>
      <c r="D89" s="65"/>
      <c r="E89" s="65"/>
      <c r="F89" s="65"/>
      <c r="G89" s="65"/>
      <c r="H89" s="65"/>
      <c r="I89" s="65"/>
      <c r="J89" s="65"/>
      <c r="K89" s="65"/>
      <c r="L89" s="65"/>
      <c r="M89" s="65"/>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IA89" s="21">
        <v>11.01</v>
      </c>
      <c r="IB89" s="21" t="s">
        <v>130</v>
      </c>
      <c r="IE89" s="22"/>
      <c r="IF89" s="22"/>
      <c r="IG89" s="22"/>
      <c r="IH89" s="22"/>
      <c r="II89" s="22"/>
    </row>
    <row r="90" spans="1:243" s="21" customFormat="1" ht="31.5">
      <c r="A90" s="55">
        <v>11.02</v>
      </c>
      <c r="B90" s="56" t="s">
        <v>57</v>
      </c>
      <c r="C90" s="33"/>
      <c r="D90" s="33">
        <v>0.5</v>
      </c>
      <c r="E90" s="57" t="s">
        <v>46</v>
      </c>
      <c r="F90" s="58">
        <v>1523.41</v>
      </c>
      <c r="G90" s="42"/>
      <c r="H90" s="36"/>
      <c r="I90" s="37" t="s">
        <v>33</v>
      </c>
      <c r="J90" s="38">
        <f aca="true" t="shared" si="4" ref="J88:J151">IF(I90="Less(-)",-1,1)</f>
        <v>1</v>
      </c>
      <c r="K90" s="36" t="s">
        <v>34</v>
      </c>
      <c r="L90" s="36" t="s">
        <v>4</v>
      </c>
      <c r="M90" s="39"/>
      <c r="N90" s="48"/>
      <c r="O90" s="48"/>
      <c r="P90" s="49"/>
      <c r="Q90" s="48"/>
      <c r="R90" s="48"/>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51">
        <f aca="true" t="shared" si="5" ref="BA88:BA151">total_amount_ba($B$2,$D$2,D90,F90,J90,K90,M90)</f>
        <v>761.71</v>
      </c>
      <c r="BB90" s="50">
        <f aca="true" t="shared" si="6" ref="BB88:BB151">BA90+SUM(N90:AZ90)</f>
        <v>761.71</v>
      </c>
      <c r="BC90" s="54" t="str">
        <f aca="true" t="shared" si="7" ref="BC88:BC151">SpellNumber(L90,BB90)</f>
        <v>INR  Seven Hundred &amp; Sixty One  and Paise Seventy One Only</v>
      </c>
      <c r="IA90" s="21">
        <v>11.02</v>
      </c>
      <c r="IB90" s="21" t="s">
        <v>57</v>
      </c>
      <c r="ID90" s="21">
        <v>0.5</v>
      </c>
      <c r="IE90" s="22" t="s">
        <v>46</v>
      </c>
      <c r="IF90" s="22"/>
      <c r="IG90" s="22"/>
      <c r="IH90" s="22"/>
      <c r="II90" s="22"/>
    </row>
    <row r="91" spans="1:243" s="21" customFormat="1" ht="42.75">
      <c r="A91" s="55">
        <v>11.03</v>
      </c>
      <c r="B91" s="56" t="s">
        <v>131</v>
      </c>
      <c r="C91" s="33"/>
      <c r="D91" s="33">
        <v>1.2</v>
      </c>
      <c r="E91" s="57" t="s">
        <v>46</v>
      </c>
      <c r="F91" s="58">
        <v>940.64</v>
      </c>
      <c r="G91" s="42"/>
      <c r="H91" s="36"/>
      <c r="I91" s="37" t="s">
        <v>33</v>
      </c>
      <c r="J91" s="38">
        <f t="shared" si="4"/>
        <v>1</v>
      </c>
      <c r="K91" s="36" t="s">
        <v>34</v>
      </c>
      <c r="L91" s="36" t="s">
        <v>4</v>
      </c>
      <c r="M91" s="39"/>
      <c r="N91" s="48"/>
      <c r="O91" s="48"/>
      <c r="P91" s="49"/>
      <c r="Q91" s="48"/>
      <c r="R91" s="48"/>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49"/>
      <c r="BA91" s="51">
        <f t="shared" si="5"/>
        <v>1128.77</v>
      </c>
      <c r="BB91" s="50">
        <f t="shared" si="6"/>
        <v>1128.77</v>
      </c>
      <c r="BC91" s="54" t="str">
        <f t="shared" si="7"/>
        <v>INR  One Thousand One Hundred &amp; Twenty Eight  and Paise Seventy Seven Only</v>
      </c>
      <c r="IA91" s="21">
        <v>11.03</v>
      </c>
      <c r="IB91" s="21" t="s">
        <v>131</v>
      </c>
      <c r="ID91" s="21">
        <v>1.2</v>
      </c>
      <c r="IE91" s="22" t="s">
        <v>46</v>
      </c>
      <c r="IF91" s="22"/>
      <c r="IG91" s="22"/>
      <c r="IH91" s="22"/>
      <c r="II91" s="22"/>
    </row>
    <row r="92" spans="1:243" s="21" customFormat="1" ht="78.75">
      <c r="A92" s="55">
        <v>11.04</v>
      </c>
      <c r="B92" s="56" t="s">
        <v>71</v>
      </c>
      <c r="C92" s="33"/>
      <c r="D92" s="33">
        <v>28</v>
      </c>
      <c r="E92" s="57" t="s">
        <v>43</v>
      </c>
      <c r="F92" s="58">
        <v>34.2</v>
      </c>
      <c r="G92" s="42"/>
      <c r="H92" s="36"/>
      <c r="I92" s="37" t="s">
        <v>33</v>
      </c>
      <c r="J92" s="38">
        <f t="shared" si="4"/>
        <v>1</v>
      </c>
      <c r="K92" s="36" t="s">
        <v>34</v>
      </c>
      <c r="L92" s="36" t="s">
        <v>4</v>
      </c>
      <c r="M92" s="39"/>
      <c r="N92" s="48"/>
      <c r="O92" s="48"/>
      <c r="P92" s="49"/>
      <c r="Q92" s="48"/>
      <c r="R92" s="48"/>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51">
        <f t="shared" si="5"/>
        <v>957.6</v>
      </c>
      <c r="BB92" s="50">
        <f t="shared" si="6"/>
        <v>957.6</v>
      </c>
      <c r="BC92" s="54" t="str">
        <f t="shared" si="7"/>
        <v>INR  Nine Hundred &amp; Fifty Seven  and Paise Sixty Only</v>
      </c>
      <c r="IA92" s="21">
        <v>11.04</v>
      </c>
      <c r="IB92" s="21" t="s">
        <v>71</v>
      </c>
      <c r="ID92" s="21">
        <v>28</v>
      </c>
      <c r="IE92" s="22" t="s">
        <v>43</v>
      </c>
      <c r="IF92" s="22"/>
      <c r="IG92" s="22"/>
      <c r="IH92" s="22"/>
      <c r="II92" s="22"/>
    </row>
    <row r="93" spans="1:243" s="21" customFormat="1" ht="141.75">
      <c r="A93" s="55">
        <v>11.05</v>
      </c>
      <c r="B93" s="56" t="s">
        <v>72</v>
      </c>
      <c r="C93" s="33"/>
      <c r="D93" s="33">
        <v>2</v>
      </c>
      <c r="E93" s="57" t="s">
        <v>46</v>
      </c>
      <c r="F93" s="58">
        <v>121.74</v>
      </c>
      <c r="G93" s="42"/>
      <c r="H93" s="36"/>
      <c r="I93" s="37" t="s">
        <v>33</v>
      </c>
      <c r="J93" s="38">
        <f t="shared" si="4"/>
        <v>1</v>
      </c>
      <c r="K93" s="36" t="s">
        <v>34</v>
      </c>
      <c r="L93" s="36" t="s">
        <v>4</v>
      </c>
      <c r="M93" s="39"/>
      <c r="N93" s="48"/>
      <c r="O93" s="48"/>
      <c r="P93" s="49"/>
      <c r="Q93" s="48"/>
      <c r="R93" s="48"/>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51">
        <f t="shared" si="5"/>
        <v>243.48</v>
      </c>
      <c r="BB93" s="50">
        <f t="shared" si="6"/>
        <v>243.48</v>
      </c>
      <c r="BC93" s="54" t="str">
        <f t="shared" si="7"/>
        <v>INR  Two Hundred &amp; Forty Three  and Paise Forty Eight Only</v>
      </c>
      <c r="IA93" s="21">
        <v>11.05</v>
      </c>
      <c r="IB93" s="21" t="s">
        <v>72</v>
      </c>
      <c r="ID93" s="21">
        <v>2</v>
      </c>
      <c r="IE93" s="22" t="s">
        <v>46</v>
      </c>
      <c r="IF93" s="22"/>
      <c r="IG93" s="22"/>
      <c r="IH93" s="22"/>
      <c r="II93" s="22"/>
    </row>
    <row r="94" spans="1:243" s="21" customFormat="1" ht="15.75">
      <c r="A94" s="55">
        <v>12</v>
      </c>
      <c r="B94" s="56" t="s">
        <v>132</v>
      </c>
      <c r="C94" s="33"/>
      <c r="D94" s="65"/>
      <c r="E94" s="65"/>
      <c r="F94" s="65"/>
      <c r="G94" s="65"/>
      <c r="H94" s="65"/>
      <c r="I94" s="65"/>
      <c r="J94" s="65"/>
      <c r="K94" s="65"/>
      <c r="L94" s="65"/>
      <c r="M94" s="65"/>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IA94" s="21">
        <v>12</v>
      </c>
      <c r="IB94" s="21" t="s">
        <v>132</v>
      </c>
      <c r="IE94" s="22"/>
      <c r="IF94" s="22"/>
      <c r="IG94" s="22"/>
      <c r="IH94" s="22"/>
      <c r="II94" s="22"/>
    </row>
    <row r="95" spans="1:243" s="21" customFormat="1" ht="173.25">
      <c r="A95" s="55">
        <v>12.01</v>
      </c>
      <c r="B95" s="56" t="s">
        <v>133</v>
      </c>
      <c r="C95" s="33"/>
      <c r="D95" s="65"/>
      <c r="E95" s="65"/>
      <c r="F95" s="65"/>
      <c r="G95" s="65"/>
      <c r="H95" s="65"/>
      <c r="I95" s="65"/>
      <c r="J95" s="65"/>
      <c r="K95" s="65"/>
      <c r="L95" s="65"/>
      <c r="M95" s="65"/>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IA95" s="21">
        <v>12.01</v>
      </c>
      <c r="IB95" s="21" t="s">
        <v>133</v>
      </c>
      <c r="IE95" s="22"/>
      <c r="IF95" s="22"/>
      <c r="IG95" s="22"/>
      <c r="IH95" s="22"/>
      <c r="II95" s="22"/>
    </row>
    <row r="96" spans="1:243" s="21" customFormat="1" ht="47.25">
      <c r="A96" s="55">
        <v>12.02</v>
      </c>
      <c r="B96" s="56" t="s">
        <v>134</v>
      </c>
      <c r="C96" s="33"/>
      <c r="D96" s="33">
        <v>1</v>
      </c>
      <c r="E96" s="57" t="s">
        <v>47</v>
      </c>
      <c r="F96" s="58">
        <v>4753.62</v>
      </c>
      <c r="G96" s="42"/>
      <c r="H96" s="36"/>
      <c r="I96" s="37" t="s">
        <v>33</v>
      </c>
      <c r="J96" s="38">
        <f t="shared" si="4"/>
        <v>1</v>
      </c>
      <c r="K96" s="36" t="s">
        <v>34</v>
      </c>
      <c r="L96" s="36" t="s">
        <v>4</v>
      </c>
      <c r="M96" s="39"/>
      <c r="N96" s="48"/>
      <c r="O96" s="48"/>
      <c r="P96" s="49"/>
      <c r="Q96" s="48"/>
      <c r="R96" s="48"/>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c r="BA96" s="51">
        <f t="shared" si="5"/>
        <v>4753.62</v>
      </c>
      <c r="BB96" s="50">
        <f t="shared" si="6"/>
        <v>4753.62</v>
      </c>
      <c r="BC96" s="54" t="str">
        <f t="shared" si="7"/>
        <v>INR  Four Thousand Seven Hundred &amp; Fifty Three  and Paise Sixty Two Only</v>
      </c>
      <c r="IA96" s="21">
        <v>12.02</v>
      </c>
      <c r="IB96" s="21" t="s">
        <v>134</v>
      </c>
      <c r="ID96" s="21">
        <v>1</v>
      </c>
      <c r="IE96" s="22" t="s">
        <v>47</v>
      </c>
      <c r="IF96" s="22"/>
      <c r="IG96" s="22"/>
      <c r="IH96" s="22"/>
      <c r="II96" s="22"/>
    </row>
    <row r="97" spans="1:243" s="21" customFormat="1" ht="173.25">
      <c r="A97" s="55">
        <v>12.03</v>
      </c>
      <c r="B97" s="56" t="s">
        <v>135</v>
      </c>
      <c r="C97" s="33"/>
      <c r="D97" s="65"/>
      <c r="E97" s="65"/>
      <c r="F97" s="65"/>
      <c r="G97" s="65"/>
      <c r="H97" s="65"/>
      <c r="I97" s="65"/>
      <c r="J97" s="65"/>
      <c r="K97" s="65"/>
      <c r="L97" s="65"/>
      <c r="M97" s="65"/>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c r="BC97" s="66"/>
      <c r="IA97" s="21">
        <v>12.03</v>
      </c>
      <c r="IB97" s="21" t="s">
        <v>135</v>
      </c>
      <c r="IE97" s="22"/>
      <c r="IF97" s="22"/>
      <c r="IG97" s="22"/>
      <c r="IH97" s="22"/>
      <c r="II97" s="22"/>
    </row>
    <row r="98" spans="1:243" s="21" customFormat="1" ht="31.5">
      <c r="A98" s="55">
        <v>12.04</v>
      </c>
      <c r="B98" s="56" t="s">
        <v>136</v>
      </c>
      <c r="C98" s="33"/>
      <c r="D98" s="33">
        <v>2</v>
      </c>
      <c r="E98" s="57" t="s">
        <v>47</v>
      </c>
      <c r="F98" s="58">
        <v>4507.28</v>
      </c>
      <c r="G98" s="42"/>
      <c r="H98" s="36"/>
      <c r="I98" s="37" t="s">
        <v>33</v>
      </c>
      <c r="J98" s="38">
        <f t="shared" si="4"/>
        <v>1</v>
      </c>
      <c r="K98" s="36" t="s">
        <v>34</v>
      </c>
      <c r="L98" s="36" t="s">
        <v>4</v>
      </c>
      <c r="M98" s="39"/>
      <c r="N98" s="48"/>
      <c r="O98" s="48"/>
      <c r="P98" s="49"/>
      <c r="Q98" s="48"/>
      <c r="R98" s="48"/>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51">
        <f t="shared" si="5"/>
        <v>9014.56</v>
      </c>
      <c r="BB98" s="50">
        <f t="shared" si="6"/>
        <v>9014.56</v>
      </c>
      <c r="BC98" s="54" t="str">
        <f t="shared" si="7"/>
        <v>INR  Nine Thousand  &amp;Fourteen  and Paise Fifty Six Only</v>
      </c>
      <c r="IA98" s="21">
        <v>12.04</v>
      </c>
      <c r="IB98" s="21" t="s">
        <v>136</v>
      </c>
      <c r="ID98" s="21">
        <v>2</v>
      </c>
      <c r="IE98" s="22" t="s">
        <v>47</v>
      </c>
      <c r="IF98" s="22"/>
      <c r="IG98" s="22"/>
      <c r="IH98" s="22"/>
      <c r="II98" s="22"/>
    </row>
    <row r="99" spans="1:243" s="21" customFormat="1" ht="94.5">
      <c r="A99" s="55">
        <v>12.05</v>
      </c>
      <c r="B99" s="56" t="s">
        <v>137</v>
      </c>
      <c r="C99" s="33"/>
      <c r="D99" s="33">
        <v>2</v>
      </c>
      <c r="E99" s="57" t="s">
        <v>47</v>
      </c>
      <c r="F99" s="58">
        <v>260.89</v>
      </c>
      <c r="G99" s="42"/>
      <c r="H99" s="36"/>
      <c r="I99" s="37" t="s">
        <v>33</v>
      </c>
      <c r="J99" s="38">
        <f t="shared" si="4"/>
        <v>1</v>
      </c>
      <c r="K99" s="36" t="s">
        <v>34</v>
      </c>
      <c r="L99" s="36" t="s">
        <v>4</v>
      </c>
      <c r="M99" s="39"/>
      <c r="N99" s="48"/>
      <c r="O99" s="48"/>
      <c r="P99" s="49"/>
      <c r="Q99" s="48"/>
      <c r="R99" s="48"/>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49"/>
      <c r="AZ99" s="49"/>
      <c r="BA99" s="51">
        <f t="shared" si="5"/>
        <v>521.78</v>
      </c>
      <c r="BB99" s="50">
        <f t="shared" si="6"/>
        <v>521.78</v>
      </c>
      <c r="BC99" s="54" t="str">
        <f t="shared" si="7"/>
        <v>INR  Five Hundred &amp; Twenty One  and Paise Seventy Eight Only</v>
      </c>
      <c r="IA99" s="21">
        <v>12.05</v>
      </c>
      <c r="IB99" s="21" t="s">
        <v>137</v>
      </c>
      <c r="ID99" s="21">
        <v>2</v>
      </c>
      <c r="IE99" s="22" t="s">
        <v>47</v>
      </c>
      <c r="IF99" s="22"/>
      <c r="IG99" s="22"/>
      <c r="IH99" s="22"/>
      <c r="II99" s="22"/>
    </row>
    <row r="100" spans="1:243" s="21" customFormat="1" ht="63">
      <c r="A100" s="55">
        <v>12.06</v>
      </c>
      <c r="B100" s="56" t="s">
        <v>138</v>
      </c>
      <c r="C100" s="33"/>
      <c r="D100" s="33">
        <v>2</v>
      </c>
      <c r="E100" s="57" t="s">
        <v>47</v>
      </c>
      <c r="F100" s="58">
        <v>774.27</v>
      </c>
      <c r="G100" s="42"/>
      <c r="H100" s="36"/>
      <c r="I100" s="37" t="s">
        <v>33</v>
      </c>
      <c r="J100" s="38">
        <f t="shared" si="4"/>
        <v>1</v>
      </c>
      <c r="K100" s="36" t="s">
        <v>34</v>
      </c>
      <c r="L100" s="36" t="s">
        <v>4</v>
      </c>
      <c r="M100" s="39"/>
      <c r="N100" s="48"/>
      <c r="O100" s="48"/>
      <c r="P100" s="49"/>
      <c r="Q100" s="48"/>
      <c r="R100" s="48"/>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51">
        <f t="shared" si="5"/>
        <v>1548.54</v>
      </c>
      <c r="BB100" s="50">
        <f t="shared" si="6"/>
        <v>1548.54</v>
      </c>
      <c r="BC100" s="54" t="str">
        <f t="shared" si="7"/>
        <v>INR  One Thousand Five Hundred &amp; Forty Eight  and Paise Fifty Four Only</v>
      </c>
      <c r="IA100" s="21">
        <v>12.06</v>
      </c>
      <c r="IB100" s="21" t="s">
        <v>138</v>
      </c>
      <c r="ID100" s="21">
        <v>2</v>
      </c>
      <c r="IE100" s="22" t="s">
        <v>47</v>
      </c>
      <c r="IF100" s="22"/>
      <c r="IG100" s="22"/>
      <c r="IH100" s="22"/>
      <c r="II100" s="22"/>
    </row>
    <row r="101" spans="1:243" s="21" customFormat="1" ht="94.5">
      <c r="A101" s="55">
        <v>12.07</v>
      </c>
      <c r="B101" s="56" t="s">
        <v>139</v>
      </c>
      <c r="C101" s="33"/>
      <c r="D101" s="33">
        <v>2</v>
      </c>
      <c r="E101" s="57" t="s">
        <v>47</v>
      </c>
      <c r="F101" s="58">
        <v>1124.99</v>
      </c>
      <c r="G101" s="42"/>
      <c r="H101" s="36"/>
      <c r="I101" s="37" t="s">
        <v>33</v>
      </c>
      <c r="J101" s="38">
        <f t="shared" si="4"/>
        <v>1</v>
      </c>
      <c r="K101" s="36" t="s">
        <v>34</v>
      </c>
      <c r="L101" s="36" t="s">
        <v>4</v>
      </c>
      <c r="M101" s="39"/>
      <c r="N101" s="48"/>
      <c r="O101" s="48"/>
      <c r="P101" s="49"/>
      <c r="Q101" s="48"/>
      <c r="R101" s="48"/>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49"/>
      <c r="AY101" s="49"/>
      <c r="AZ101" s="49"/>
      <c r="BA101" s="51">
        <f t="shared" si="5"/>
        <v>2249.98</v>
      </c>
      <c r="BB101" s="50">
        <f t="shared" si="6"/>
        <v>2249.98</v>
      </c>
      <c r="BC101" s="54" t="str">
        <f t="shared" si="7"/>
        <v>INR  Two Thousand Two Hundred &amp; Forty Nine  and Paise Ninety Eight Only</v>
      </c>
      <c r="IA101" s="21">
        <v>12.07</v>
      </c>
      <c r="IB101" s="21" t="s">
        <v>139</v>
      </c>
      <c r="ID101" s="21">
        <v>2</v>
      </c>
      <c r="IE101" s="22" t="s">
        <v>47</v>
      </c>
      <c r="IF101" s="22"/>
      <c r="IG101" s="22"/>
      <c r="IH101" s="22"/>
      <c r="II101" s="22"/>
    </row>
    <row r="102" spans="1:243" s="21" customFormat="1" ht="31.5">
      <c r="A102" s="55">
        <v>12.08</v>
      </c>
      <c r="B102" s="56" t="s">
        <v>140</v>
      </c>
      <c r="C102" s="33"/>
      <c r="D102" s="65"/>
      <c r="E102" s="65"/>
      <c r="F102" s="65"/>
      <c r="G102" s="65"/>
      <c r="H102" s="65"/>
      <c r="I102" s="65"/>
      <c r="J102" s="65"/>
      <c r="K102" s="65"/>
      <c r="L102" s="65"/>
      <c r="M102" s="65"/>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6"/>
      <c r="BA102" s="66"/>
      <c r="BB102" s="66"/>
      <c r="BC102" s="66"/>
      <c r="IA102" s="21">
        <v>12.08</v>
      </c>
      <c r="IB102" s="21" t="s">
        <v>140</v>
      </c>
      <c r="IE102" s="22"/>
      <c r="IF102" s="22"/>
      <c r="IG102" s="22"/>
      <c r="IH102" s="22"/>
      <c r="II102" s="22"/>
    </row>
    <row r="103" spans="1:243" s="21" customFormat="1" ht="15.75">
      <c r="A103" s="55">
        <v>12.09</v>
      </c>
      <c r="B103" s="56" t="s">
        <v>141</v>
      </c>
      <c r="C103" s="33"/>
      <c r="D103" s="65"/>
      <c r="E103" s="65"/>
      <c r="F103" s="65"/>
      <c r="G103" s="65"/>
      <c r="H103" s="65"/>
      <c r="I103" s="65"/>
      <c r="J103" s="65"/>
      <c r="K103" s="65"/>
      <c r="L103" s="65"/>
      <c r="M103" s="65"/>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6"/>
      <c r="IA103" s="21">
        <v>12.09</v>
      </c>
      <c r="IB103" s="21" t="s">
        <v>141</v>
      </c>
      <c r="IE103" s="22"/>
      <c r="IF103" s="22"/>
      <c r="IG103" s="22"/>
      <c r="IH103" s="22"/>
      <c r="II103" s="22"/>
    </row>
    <row r="104" spans="1:243" s="21" customFormat="1" ht="42.75">
      <c r="A104" s="59">
        <v>12.1</v>
      </c>
      <c r="B104" s="56" t="s">
        <v>142</v>
      </c>
      <c r="C104" s="33"/>
      <c r="D104" s="33">
        <v>30</v>
      </c>
      <c r="E104" s="57" t="s">
        <v>44</v>
      </c>
      <c r="F104" s="58">
        <v>957.65</v>
      </c>
      <c r="G104" s="42"/>
      <c r="H104" s="36"/>
      <c r="I104" s="37" t="s">
        <v>33</v>
      </c>
      <c r="J104" s="38">
        <f t="shared" si="4"/>
        <v>1</v>
      </c>
      <c r="K104" s="36" t="s">
        <v>34</v>
      </c>
      <c r="L104" s="36" t="s">
        <v>4</v>
      </c>
      <c r="M104" s="39"/>
      <c r="N104" s="48"/>
      <c r="O104" s="48"/>
      <c r="P104" s="49"/>
      <c r="Q104" s="48"/>
      <c r="R104" s="48"/>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49"/>
      <c r="BA104" s="51">
        <f t="shared" si="5"/>
        <v>28729.5</v>
      </c>
      <c r="BB104" s="50">
        <f t="shared" si="6"/>
        <v>28729.5</v>
      </c>
      <c r="BC104" s="54" t="str">
        <f t="shared" si="7"/>
        <v>INR  Twenty Eight Thousand Seven Hundred &amp; Twenty Nine  and Paise Fifty Only</v>
      </c>
      <c r="IA104" s="21">
        <v>12.1</v>
      </c>
      <c r="IB104" s="21" t="s">
        <v>142</v>
      </c>
      <c r="ID104" s="21">
        <v>30</v>
      </c>
      <c r="IE104" s="22" t="s">
        <v>44</v>
      </c>
      <c r="IF104" s="22"/>
      <c r="IG104" s="22"/>
      <c r="IH104" s="22"/>
      <c r="II104" s="22"/>
    </row>
    <row r="105" spans="1:243" s="21" customFormat="1" ht="15.75">
      <c r="A105" s="55">
        <v>12.11</v>
      </c>
      <c r="B105" s="56" t="s">
        <v>143</v>
      </c>
      <c r="C105" s="33"/>
      <c r="D105" s="65"/>
      <c r="E105" s="65"/>
      <c r="F105" s="65"/>
      <c r="G105" s="65"/>
      <c r="H105" s="65"/>
      <c r="I105" s="65"/>
      <c r="J105" s="65"/>
      <c r="K105" s="65"/>
      <c r="L105" s="65"/>
      <c r="M105" s="65"/>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66"/>
      <c r="AY105" s="66"/>
      <c r="AZ105" s="66"/>
      <c r="BA105" s="66"/>
      <c r="BB105" s="66"/>
      <c r="BC105" s="66"/>
      <c r="IA105" s="21">
        <v>12.11</v>
      </c>
      <c r="IB105" s="21" t="s">
        <v>143</v>
      </c>
      <c r="IE105" s="22"/>
      <c r="IF105" s="22"/>
      <c r="IG105" s="22"/>
      <c r="IH105" s="22"/>
      <c r="II105" s="22"/>
    </row>
    <row r="106" spans="1:243" s="21" customFormat="1" ht="31.5">
      <c r="A106" s="55">
        <v>12.13</v>
      </c>
      <c r="B106" s="56" t="s">
        <v>144</v>
      </c>
      <c r="C106" s="33"/>
      <c r="D106" s="33">
        <v>15</v>
      </c>
      <c r="E106" s="57" t="s">
        <v>44</v>
      </c>
      <c r="F106" s="58">
        <v>869.84</v>
      </c>
      <c r="G106" s="42"/>
      <c r="H106" s="36"/>
      <c r="I106" s="37" t="s">
        <v>33</v>
      </c>
      <c r="J106" s="38">
        <f t="shared" si="4"/>
        <v>1</v>
      </c>
      <c r="K106" s="36" t="s">
        <v>34</v>
      </c>
      <c r="L106" s="36" t="s">
        <v>4</v>
      </c>
      <c r="M106" s="39"/>
      <c r="N106" s="48"/>
      <c r="O106" s="48"/>
      <c r="P106" s="49"/>
      <c r="Q106" s="48"/>
      <c r="R106" s="48"/>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c r="AY106" s="49"/>
      <c r="AZ106" s="49"/>
      <c r="BA106" s="51">
        <f t="shared" si="5"/>
        <v>13047.6</v>
      </c>
      <c r="BB106" s="50">
        <f t="shared" si="6"/>
        <v>13047.6</v>
      </c>
      <c r="BC106" s="54" t="str">
        <f t="shared" si="7"/>
        <v>INR  Thirteen Thousand  &amp;Forty Seven  and Paise Sixty Only</v>
      </c>
      <c r="IA106" s="21">
        <v>12.13</v>
      </c>
      <c r="IB106" s="21" t="s">
        <v>144</v>
      </c>
      <c r="ID106" s="21">
        <v>15</v>
      </c>
      <c r="IE106" s="22" t="s">
        <v>44</v>
      </c>
      <c r="IF106" s="22"/>
      <c r="IG106" s="22"/>
      <c r="IH106" s="22"/>
      <c r="II106" s="22"/>
    </row>
    <row r="107" spans="1:243" s="21" customFormat="1" ht="63">
      <c r="A107" s="55">
        <v>12.14</v>
      </c>
      <c r="B107" s="56" t="s">
        <v>145</v>
      </c>
      <c r="C107" s="33"/>
      <c r="D107" s="65"/>
      <c r="E107" s="65"/>
      <c r="F107" s="65"/>
      <c r="G107" s="65"/>
      <c r="H107" s="65"/>
      <c r="I107" s="65"/>
      <c r="J107" s="65"/>
      <c r="K107" s="65"/>
      <c r="L107" s="65"/>
      <c r="M107" s="65"/>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66"/>
      <c r="BC107" s="66"/>
      <c r="IA107" s="21">
        <v>12.14</v>
      </c>
      <c r="IB107" s="21" t="s">
        <v>145</v>
      </c>
      <c r="IE107" s="22"/>
      <c r="IF107" s="22"/>
      <c r="IG107" s="22"/>
      <c r="IH107" s="22"/>
      <c r="II107" s="22"/>
    </row>
    <row r="108" spans="1:243" s="21" customFormat="1" ht="15.75">
      <c r="A108" s="55">
        <v>12.15</v>
      </c>
      <c r="B108" s="56" t="s">
        <v>141</v>
      </c>
      <c r="C108" s="33"/>
      <c r="D108" s="65"/>
      <c r="E108" s="65"/>
      <c r="F108" s="65"/>
      <c r="G108" s="65"/>
      <c r="H108" s="65"/>
      <c r="I108" s="65"/>
      <c r="J108" s="65"/>
      <c r="K108" s="65"/>
      <c r="L108" s="65"/>
      <c r="M108" s="65"/>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IA108" s="21">
        <v>12.15</v>
      </c>
      <c r="IB108" s="21" t="s">
        <v>141</v>
      </c>
      <c r="IE108" s="22"/>
      <c r="IF108" s="22"/>
      <c r="IG108" s="22"/>
      <c r="IH108" s="22"/>
      <c r="II108" s="22"/>
    </row>
    <row r="109" spans="1:243" s="21" customFormat="1" ht="42.75">
      <c r="A109" s="55">
        <v>12.16</v>
      </c>
      <c r="B109" s="56" t="s">
        <v>146</v>
      </c>
      <c r="C109" s="33"/>
      <c r="D109" s="33">
        <v>3</v>
      </c>
      <c r="E109" s="57" t="s">
        <v>47</v>
      </c>
      <c r="F109" s="58">
        <v>404.78</v>
      </c>
      <c r="G109" s="42"/>
      <c r="H109" s="36"/>
      <c r="I109" s="37" t="s">
        <v>33</v>
      </c>
      <c r="J109" s="38">
        <f t="shared" si="4"/>
        <v>1</v>
      </c>
      <c r="K109" s="36" t="s">
        <v>34</v>
      </c>
      <c r="L109" s="36" t="s">
        <v>4</v>
      </c>
      <c r="M109" s="39"/>
      <c r="N109" s="48"/>
      <c r="O109" s="48"/>
      <c r="P109" s="49"/>
      <c r="Q109" s="48"/>
      <c r="R109" s="48"/>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51">
        <f t="shared" si="5"/>
        <v>1214.34</v>
      </c>
      <c r="BB109" s="50">
        <f t="shared" si="6"/>
        <v>1214.34</v>
      </c>
      <c r="BC109" s="54" t="str">
        <f t="shared" si="7"/>
        <v>INR  One Thousand Two Hundred &amp; Fourteen  and Paise Thirty Four Only</v>
      </c>
      <c r="IA109" s="21">
        <v>12.16</v>
      </c>
      <c r="IB109" s="21" t="s">
        <v>146</v>
      </c>
      <c r="ID109" s="21">
        <v>3</v>
      </c>
      <c r="IE109" s="22" t="s">
        <v>47</v>
      </c>
      <c r="IF109" s="22"/>
      <c r="IG109" s="22"/>
      <c r="IH109" s="22"/>
      <c r="II109" s="22"/>
    </row>
    <row r="110" spans="1:243" s="21" customFormat="1" ht="31.5">
      <c r="A110" s="55">
        <v>12.17</v>
      </c>
      <c r="B110" s="56" t="s">
        <v>147</v>
      </c>
      <c r="C110" s="33"/>
      <c r="D110" s="65"/>
      <c r="E110" s="65"/>
      <c r="F110" s="65"/>
      <c r="G110" s="65"/>
      <c r="H110" s="65"/>
      <c r="I110" s="65"/>
      <c r="J110" s="65"/>
      <c r="K110" s="65"/>
      <c r="L110" s="65"/>
      <c r="M110" s="65"/>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c r="AT110" s="66"/>
      <c r="AU110" s="66"/>
      <c r="AV110" s="66"/>
      <c r="AW110" s="66"/>
      <c r="AX110" s="66"/>
      <c r="AY110" s="66"/>
      <c r="AZ110" s="66"/>
      <c r="BA110" s="66"/>
      <c r="BB110" s="66"/>
      <c r="BC110" s="66"/>
      <c r="IA110" s="21">
        <v>12.17</v>
      </c>
      <c r="IB110" s="21" t="s">
        <v>147</v>
      </c>
      <c r="IE110" s="22"/>
      <c r="IF110" s="22"/>
      <c r="IG110" s="22"/>
      <c r="IH110" s="22"/>
      <c r="II110" s="22"/>
    </row>
    <row r="111" spans="1:243" s="21" customFormat="1" ht="15.75">
      <c r="A111" s="55">
        <v>12.18</v>
      </c>
      <c r="B111" s="56" t="s">
        <v>141</v>
      </c>
      <c r="C111" s="33"/>
      <c r="D111" s="65"/>
      <c r="E111" s="65"/>
      <c r="F111" s="65"/>
      <c r="G111" s="65"/>
      <c r="H111" s="65"/>
      <c r="I111" s="65"/>
      <c r="J111" s="65"/>
      <c r="K111" s="65"/>
      <c r="L111" s="65"/>
      <c r="M111" s="65"/>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6"/>
      <c r="IA111" s="21">
        <v>12.18</v>
      </c>
      <c r="IB111" s="21" t="s">
        <v>141</v>
      </c>
      <c r="IE111" s="22"/>
      <c r="IF111" s="22"/>
      <c r="IG111" s="22"/>
      <c r="IH111" s="22"/>
      <c r="II111" s="22"/>
    </row>
    <row r="112" spans="1:243" s="21" customFormat="1" ht="30" customHeight="1">
      <c r="A112" s="55">
        <v>12.19</v>
      </c>
      <c r="B112" s="56" t="s">
        <v>148</v>
      </c>
      <c r="C112" s="33"/>
      <c r="D112" s="33">
        <v>5</v>
      </c>
      <c r="E112" s="57" t="s">
        <v>47</v>
      </c>
      <c r="F112" s="58">
        <v>342.61</v>
      </c>
      <c r="G112" s="42"/>
      <c r="H112" s="36"/>
      <c r="I112" s="37" t="s">
        <v>33</v>
      </c>
      <c r="J112" s="38">
        <f t="shared" si="4"/>
        <v>1</v>
      </c>
      <c r="K112" s="36" t="s">
        <v>34</v>
      </c>
      <c r="L112" s="36" t="s">
        <v>4</v>
      </c>
      <c r="M112" s="39"/>
      <c r="N112" s="48"/>
      <c r="O112" s="48"/>
      <c r="P112" s="49"/>
      <c r="Q112" s="48"/>
      <c r="R112" s="48"/>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c r="AW112" s="49"/>
      <c r="AX112" s="49"/>
      <c r="AY112" s="49"/>
      <c r="AZ112" s="49"/>
      <c r="BA112" s="51">
        <f t="shared" si="5"/>
        <v>1713.05</v>
      </c>
      <c r="BB112" s="50">
        <f t="shared" si="6"/>
        <v>1713.05</v>
      </c>
      <c r="BC112" s="54" t="str">
        <f t="shared" si="7"/>
        <v>INR  One Thousand Seven Hundred &amp; Thirteen  and Paise Five Only</v>
      </c>
      <c r="IA112" s="21">
        <v>12.19</v>
      </c>
      <c r="IB112" s="21" t="s">
        <v>148</v>
      </c>
      <c r="ID112" s="21">
        <v>5</v>
      </c>
      <c r="IE112" s="22" t="s">
        <v>47</v>
      </c>
      <c r="IF112" s="22"/>
      <c r="IG112" s="22"/>
      <c r="IH112" s="22"/>
      <c r="II112" s="22"/>
    </row>
    <row r="113" spans="1:243" s="21" customFormat="1" ht="15.75">
      <c r="A113" s="59">
        <v>12.2</v>
      </c>
      <c r="B113" s="56" t="s">
        <v>149</v>
      </c>
      <c r="C113" s="33"/>
      <c r="D113" s="65"/>
      <c r="E113" s="65"/>
      <c r="F113" s="65"/>
      <c r="G113" s="65"/>
      <c r="H113" s="65"/>
      <c r="I113" s="65"/>
      <c r="J113" s="65"/>
      <c r="K113" s="65"/>
      <c r="L113" s="65"/>
      <c r="M113" s="65"/>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66"/>
      <c r="BC113" s="66"/>
      <c r="IA113" s="21">
        <v>12.2</v>
      </c>
      <c r="IB113" s="21" t="s">
        <v>149</v>
      </c>
      <c r="IE113" s="22"/>
      <c r="IF113" s="22"/>
      <c r="IG113" s="22"/>
      <c r="IH113" s="22"/>
      <c r="II113" s="22"/>
    </row>
    <row r="114" spans="1:243" s="21" customFormat="1" ht="15.75">
      <c r="A114" s="55">
        <v>12.21</v>
      </c>
      <c r="B114" s="56" t="s">
        <v>63</v>
      </c>
      <c r="C114" s="33"/>
      <c r="D114" s="65"/>
      <c r="E114" s="65"/>
      <c r="F114" s="65"/>
      <c r="G114" s="65"/>
      <c r="H114" s="65"/>
      <c r="I114" s="65"/>
      <c r="J114" s="65"/>
      <c r="K114" s="65"/>
      <c r="L114" s="65"/>
      <c r="M114" s="65"/>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c r="BC114" s="66"/>
      <c r="IA114" s="21">
        <v>12.21</v>
      </c>
      <c r="IB114" s="21" t="s">
        <v>63</v>
      </c>
      <c r="IE114" s="22"/>
      <c r="IF114" s="22"/>
      <c r="IG114" s="22"/>
      <c r="IH114" s="22"/>
      <c r="II114" s="22"/>
    </row>
    <row r="115" spans="1:243" s="21" customFormat="1" ht="42.75">
      <c r="A115" s="55">
        <v>12.22</v>
      </c>
      <c r="B115" s="56" t="s">
        <v>146</v>
      </c>
      <c r="C115" s="33"/>
      <c r="D115" s="33">
        <v>5</v>
      </c>
      <c r="E115" s="57" t="s">
        <v>47</v>
      </c>
      <c r="F115" s="58">
        <v>359.01</v>
      </c>
      <c r="G115" s="42"/>
      <c r="H115" s="36"/>
      <c r="I115" s="37" t="s">
        <v>33</v>
      </c>
      <c r="J115" s="38">
        <f t="shared" si="4"/>
        <v>1</v>
      </c>
      <c r="K115" s="36" t="s">
        <v>34</v>
      </c>
      <c r="L115" s="36" t="s">
        <v>4</v>
      </c>
      <c r="M115" s="39"/>
      <c r="N115" s="48"/>
      <c r="O115" s="48"/>
      <c r="P115" s="49"/>
      <c r="Q115" s="48"/>
      <c r="R115" s="48"/>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49"/>
      <c r="AY115" s="49"/>
      <c r="AZ115" s="49"/>
      <c r="BA115" s="51">
        <f t="shared" si="5"/>
        <v>1795.05</v>
      </c>
      <c r="BB115" s="50">
        <f t="shared" si="6"/>
        <v>1795.05</v>
      </c>
      <c r="BC115" s="54" t="str">
        <f t="shared" si="7"/>
        <v>INR  One Thousand Seven Hundred &amp; Ninety Five  and Paise Five Only</v>
      </c>
      <c r="IA115" s="21">
        <v>12.22</v>
      </c>
      <c r="IB115" s="21" t="s">
        <v>146</v>
      </c>
      <c r="ID115" s="21">
        <v>5</v>
      </c>
      <c r="IE115" s="22" t="s">
        <v>47</v>
      </c>
      <c r="IF115" s="22"/>
      <c r="IG115" s="22"/>
      <c r="IH115" s="22"/>
      <c r="II115" s="22"/>
    </row>
    <row r="116" spans="1:243" s="21" customFormat="1" ht="15.75">
      <c r="A116" s="55">
        <v>12.23</v>
      </c>
      <c r="B116" s="56" t="s">
        <v>150</v>
      </c>
      <c r="C116" s="33"/>
      <c r="D116" s="65"/>
      <c r="E116" s="65"/>
      <c r="F116" s="65"/>
      <c r="G116" s="65"/>
      <c r="H116" s="65"/>
      <c r="I116" s="65"/>
      <c r="J116" s="65"/>
      <c r="K116" s="65"/>
      <c r="L116" s="65"/>
      <c r="M116" s="65"/>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c r="AW116" s="66"/>
      <c r="AX116" s="66"/>
      <c r="AY116" s="66"/>
      <c r="AZ116" s="66"/>
      <c r="BA116" s="66"/>
      <c r="BB116" s="66"/>
      <c r="BC116" s="66"/>
      <c r="IA116" s="21">
        <v>12.23</v>
      </c>
      <c r="IB116" s="21" t="s">
        <v>150</v>
      </c>
      <c r="IE116" s="22"/>
      <c r="IF116" s="22"/>
      <c r="IG116" s="22"/>
      <c r="IH116" s="22"/>
      <c r="II116" s="22"/>
    </row>
    <row r="117" spans="1:243" s="21" customFormat="1" ht="28.5">
      <c r="A117" s="55">
        <v>12.24</v>
      </c>
      <c r="B117" s="56" t="s">
        <v>146</v>
      </c>
      <c r="C117" s="33"/>
      <c r="D117" s="33">
        <v>3</v>
      </c>
      <c r="E117" s="57" t="s">
        <v>47</v>
      </c>
      <c r="F117" s="58">
        <v>224.73</v>
      </c>
      <c r="G117" s="42"/>
      <c r="H117" s="36"/>
      <c r="I117" s="37" t="s">
        <v>33</v>
      </c>
      <c r="J117" s="38">
        <f t="shared" si="4"/>
        <v>1</v>
      </c>
      <c r="K117" s="36" t="s">
        <v>34</v>
      </c>
      <c r="L117" s="36" t="s">
        <v>4</v>
      </c>
      <c r="M117" s="39"/>
      <c r="N117" s="48"/>
      <c r="O117" s="48"/>
      <c r="P117" s="49"/>
      <c r="Q117" s="48"/>
      <c r="R117" s="48"/>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c r="AW117" s="49"/>
      <c r="AX117" s="49"/>
      <c r="AY117" s="49"/>
      <c r="AZ117" s="49"/>
      <c r="BA117" s="51">
        <f t="shared" si="5"/>
        <v>674.19</v>
      </c>
      <c r="BB117" s="50">
        <f t="shared" si="6"/>
        <v>674.19</v>
      </c>
      <c r="BC117" s="54" t="str">
        <f t="shared" si="7"/>
        <v>INR  Six Hundred &amp; Seventy Four  and Paise Nineteen Only</v>
      </c>
      <c r="IA117" s="21">
        <v>12.24</v>
      </c>
      <c r="IB117" s="21" t="s">
        <v>146</v>
      </c>
      <c r="ID117" s="21">
        <v>3</v>
      </c>
      <c r="IE117" s="22" t="s">
        <v>47</v>
      </c>
      <c r="IF117" s="22"/>
      <c r="IG117" s="22"/>
      <c r="IH117" s="22"/>
      <c r="II117" s="22"/>
    </row>
    <row r="118" spans="1:243" s="21" customFormat="1" ht="47.25">
      <c r="A118" s="55">
        <v>12.25</v>
      </c>
      <c r="B118" s="56" t="s">
        <v>151</v>
      </c>
      <c r="C118" s="33"/>
      <c r="D118" s="65"/>
      <c r="E118" s="65"/>
      <c r="F118" s="65"/>
      <c r="G118" s="65"/>
      <c r="H118" s="65"/>
      <c r="I118" s="65"/>
      <c r="J118" s="65"/>
      <c r="K118" s="65"/>
      <c r="L118" s="65"/>
      <c r="M118" s="65"/>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c r="AT118" s="66"/>
      <c r="AU118" s="66"/>
      <c r="AV118" s="66"/>
      <c r="AW118" s="66"/>
      <c r="AX118" s="66"/>
      <c r="AY118" s="66"/>
      <c r="AZ118" s="66"/>
      <c r="BA118" s="66"/>
      <c r="BB118" s="66"/>
      <c r="BC118" s="66"/>
      <c r="IA118" s="21">
        <v>12.25</v>
      </c>
      <c r="IB118" s="21" t="s">
        <v>151</v>
      </c>
      <c r="IE118" s="22"/>
      <c r="IF118" s="22"/>
      <c r="IG118" s="22"/>
      <c r="IH118" s="22"/>
      <c r="II118" s="22"/>
    </row>
    <row r="119" spans="1:243" s="21" customFormat="1" ht="42.75">
      <c r="A119" s="55">
        <v>12.26</v>
      </c>
      <c r="B119" s="56" t="s">
        <v>63</v>
      </c>
      <c r="C119" s="33"/>
      <c r="D119" s="33">
        <v>25</v>
      </c>
      <c r="E119" s="57" t="s">
        <v>47</v>
      </c>
      <c r="F119" s="58">
        <v>422.14</v>
      </c>
      <c r="G119" s="42"/>
      <c r="H119" s="36"/>
      <c r="I119" s="37" t="s">
        <v>33</v>
      </c>
      <c r="J119" s="38">
        <f t="shared" si="4"/>
        <v>1</v>
      </c>
      <c r="K119" s="36" t="s">
        <v>34</v>
      </c>
      <c r="L119" s="36" t="s">
        <v>4</v>
      </c>
      <c r="M119" s="39"/>
      <c r="N119" s="48"/>
      <c r="O119" s="48"/>
      <c r="P119" s="49"/>
      <c r="Q119" s="48"/>
      <c r="R119" s="48"/>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c r="AU119" s="49"/>
      <c r="AV119" s="49"/>
      <c r="AW119" s="49"/>
      <c r="AX119" s="49"/>
      <c r="AY119" s="49"/>
      <c r="AZ119" s="49"/>
      <c r="BA119" s="51">
        <f t="shared" si="5"/>
        <v>10553.5</v>
      </c>
      <c r="BB119" s="50">
        <f t="shared" si="6"/>
        <v>10553.5</v>
      </c>
      <c r="BC119" s="54" t="str">
        <f t="shared" si="7"/>
        <v>INR  Ten Thousand Five Hundred &amp; Fifty Three  and Paise Fifty Only</v>
      </c>
      <c r="IA119" s="21">
        <v>12.26</v>
      </c>
      <c r="IB119" s="21" t="s">
        <v>63</v>
      </c>
      <c r="ID119" s="21">
        <v>25</v>
      </c>
      <c r="IE119" s="22" t="s">
        <v>47</v>
      </c>
      <c r="IF119" s="22"/>
      <c r="IG119" s="22"/>
      <c r="IH119" s="22"/>
      <c r="II119" s="22"/>
    </row>
    <row r="120" spans="1:243" s="21" customFormat="1" ht="42.75">
      <c r="A120" s="55">
        <v>12.27</v>
      </c>
      <c r="B120" s="56" t="s">
        <v>150</v>
      </c>
      <c r="C120" s="33"/>
      <c r="D120" s="33">
        <v>10</v>
      </c>
      <c r="E120" s="57" t="s">
        <v>47</v>
      </c>
      <c r="F120" s="58">
        <v>357.65</v>
      </c>
      <c r="G120" s="42"/>
      <c r="H120" s="36"/>
      <c r="I120" s="37" t="s">
        <v>33</v>
      </c>
      <c r="J120" s="38">
        <f t="shared" si="4"/>
        <v>1</v>
      </c>
      <c r="K120" s="36" t="s">
        <v>34</v>
      </c>
      <c r="L120" s="36" t="s">
        <v>4</v>
      </c>
      <c r="M120" s="39"/>
      <c r="N120" s="48"/>
      <c r="O120" s="48"/>
      <c r="P120" s="49"/>
      <c r="Q120" s="48"/>
      <c r="R120" s="48"/>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49"/>
      <c r="BA120" s="51">
        <f t="shared" si="5"/>
        <v>3576.5</v>
      </c>
      <c r="BB120" s="50">
        <f t="shared" si="6"/>
        <v>3576.5</v>
      </c>
      <c r="BC120" s="54" t="str">
        <f t="shared" si="7"/>
        <v>INR  Three Thousand Five Hundred &amp; Seventy Six  and Paise Fifty Only</v>
      </c>
      <c r="IA120" s="21">
        <v>12.27</v>
      </c>
      <c r="IB120" s="21" t="s">
        <v>150</v>
      </c>
      <c r="ID120" s="21">
        <v>10</v>
      </c>
      <c r="IE120" s="22" t="s">
        <v>47</v>
      </c>
      <c r="IF120" s="22"/>
      <c r="IG120" s="22"/>
      <c r="IH120" s="22"/>
      <c r="II120" s="22"/>
    </row>
    <row r="121" spans="1:243" s="21" customFormat="1" ht="94.5">
      <c r="A121" s="55">
        <v>12.28</v>
      </c>
      <c r="B121" s="56" t="s">
        <v>152</v>
      </c>
      <c r="C121" s="33"/>
      <c r="D121" s="65"/>
      <c r="E121" s="65"/>
      <c r="F121" s="65"/>
      <c r="G121" s="65"/>
      <c r="H121" s="65"/>
      <c r="I121" s="65"/>
      <c r="J121" s="65"/>
      <c r="K121" s="65"/>
      <c r="L121" s="65"/>
      <c r="M121" s="65"/>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c r="AV121" s="66"/>
      <c r="AW121" s="66"/>
      <c r="AX121" s="66"/>
      <c r="AY121" s="66"/>
      <c r="AZ121" s="66"/>
      <c r="BA121" s="66"/>
      <c r="BB121" s="66"/>
      <c r="BC121" s="66"/>
      <c r="IA121" s="21">
        <v>12.28</v>
      </c>
      <c r="IB121" s="21" t="s">
        <v>152</v>
      </c>
      <c r="IE121" s="22"/>
      <c r="IF121" s="22"/>
      <c r="IG121" s="22"/>
      <c r="IH121" s="22"/>
      <c r="II121" s="22"/>
    </row>
    <row r="122" spans="1:243" s="21" customFormat="1" ht="15.75">
      <c r="A122" s="55">
        <v>12.29</v>
      </c>
      <c r="B122" s="56" t="s">
        <v>153</v>
      </c>
      <c r="C122" s="33"/>
      <c r="D122" s="65"/>
      <c r="E122" s="65"/>
      <c r="F122" s="65"/>
      <c r="G122" s="65"/>
      <c r="H122" s="65"/>
      <c r="I122" s="65"/>
      <c r="J122" s="65"/>
      <c r="K122" s="65"/>
      <c r="L122" s="65"/>
      <c r="M122" s="65"/>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66"/>
      <c r="AY122" s="66"/>
      <c r="AZ122" s="66"/>
      <c r="BA122" s="66"/>
      <c r="BB122" s="66"/>
      <c r="BC122" s="66"/>
      <c r="IA122" s="21">
        <v>12.29</v>
      </c>
      <c r="IB122" s="21" t="s">
        <v>153</v>
      </c>
      <c r="IE122" s="22"/>
      <c r="IF122" s="22"/>
      <c r="IG122" s="22"/>
      <c r="IH122" s="22"/>
      <c r="II122" s="22"/>
    </row>
    <row r="123" spans="1:243" s="21" customFormat="1" ht="42.75">
      <c r="A123" s="59">
        <v>12.3</v>
      </c>
      <c r="B123" s="56" t="s">
        <v>154</v>
      </c>
      <c r="C123" s="33"/>
      <c r="D123" s="33">
        <v>2</v>
      </c>
      <c r="E123" s="57" t="s">
        <v>47</v>
      </c>
      <c r="F123" s="58">
        <v>1326.22</v>
      </c>
      <c r="G123" s="42"/>
      <c r="H123" s="36"/>
      <c r="I123" s="37" t="s">
        <v>33</v>
      </c>
      <c r="J123" s="38">
        <f t="shared" si="4"/>
        <v>1</v>
      </c>
      <c r="K123" s="36" t="s">
        <v>34</v>
      </c>
      <c r="L123" s="36" t="s">
        <v>4</v>
      </c>
      <c r="M123" s="39"/>
      <c r="N123" s="48"/>
      <c r="O123" s="48"/>
      <c r="P123" s="49"/>
      <c r="Q123" s="48"/>
      <c r="R123" s="48"/>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51">
        <f t="shared" si="5"/>
        <v>2652.44</v>
      </c>
      <c r="BB123" s="50">
        <f t="shared" si="6"/>
        <v>2652.44</v>
      </c>
      <c r="BC123" s="54" t="str">
        <f t="shared" si="7"/>
        <v>INR  Two Thousand Six Hundred &amp; Fifty Two  and Paise Forty Four Only</v>
      </c>
      <c r="IA123" s="21">
        <v>12.3</v>
      </c>
      <c r="IB123" s="21" t="s">
        <v>154</v>
      </c>
      <c r="ID123" s="21">
        <v>2</v>
      </c>
      <c r="IE123" s="22" t="s">
        <v>47</v>
      </c>
      <c r="IF123" s="22"/>
      <c r="IG123" s="22"/>
      <c r="IH123" s="22"/>
      <c r="II123" s="22"/>
    </row>
    <row r="124" spans="1:243" s="21" customFormat="1" ht="15.75">
      <c r="A124" s="55">
        <v>12.31</v>
      </c>
      <c r="B124" s="56" t="s">
        <v>155</v>
      </c>
      <c r="C124" s="33"/>
      <c r="D124" s="65"/>
      <c r="E124" s="65"/>
      <c r="F124" s="65"/>
      <c r="G124" s="65"/>
      <c r="H124" s="65"/>
      <c r="I124" s="65"/>
      <c r="J124" s="65"/>
      <c r="K124" s="65"/>
      <c r="L124" s="65"/>
      <c r="M124" s="65"/>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c r="AS124" s="66"/>
      <c r="AT124" s="66"/>
      <c r="AU124" s="66"/>
      <c r="AV124" s="66"/>
      <c r="AW124" s="66"/>
      <c r="AX124" s="66"/>
      <c r="AY124" s="66"/>
      <c r="AZ124" s="66"/>
      <c r="BA124" s="66"/>
      <c r="BB124" s="66"/>
      <c r="BC124" s="66"/>
      <c r="IA124" s="21">
        <v>12.31</v>
      </c>
      <c r="IB124" s="21" t="s">
        <v>155</v>
      </c>
      <c r="IE124" s="22"/>
      <c r="IF124" s="22"/>
      <c r="IG124" s="22"/>
      <c r="IH124" s="22"/>
      <c r="II124" s="22"/>
    </row>
    <row r="125" spans="1:243" s="21" customFormat="1" ht="42.75">
      <c r="A125" s="55">
        <v>12.32</v>
      </c>
      <c r="B125" s="56" t="s">
        <v>146</v>
      </c>
      <c r="C125" s="33"/>
      <c r="D125" s="33">
        <v>3</v>
      </c>
      <c r="E125" s="57" t="s">
        <v>47</v>
      </c>
      <c r="F125" s="58">
        <v>1384.88</v>
      </c>
      <c r="G125" s="42"/>
      <c r="H125" s="36"/>
      <c r="I125" s="37" t="s">
        <v>33</v>
      </c>
      <c r="J125" s="38">
        <f t="shared" si="4"/>
        <v>1</v>
      </c>
      <c r="K125" s="36" t="s">
        <v>34</v>
      </c>
      <c r="L125" s="36" t="s">
        <v>4</v>
      </c>
      <c r="M125" s="39"/>
      <c r="N125" s="48"/>
      <c r="O125" s="48"/>
      <c r="P125" s="49"/>
      <c r="Q125" s="48"/>
      <c r="R125" s="48"/>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c r="AU125" s="49"/>
      <c r="AV125" s="49"/>
      <c r="AW125" s="49"/>
      <c r="AX125" s="49"/>
      <c r="AY125" s="49"/>
      <c r="AZ125" s="49"/>
      <c r="BA125" s="51">
        <f t="shared" si="5"/>
        <v>4154.64</v>
      </c>
      <c r="BB125" s="50">
        <f t="shared" si="6"/>
        <v>4154.64</v>
      </c>
      <c r="BC125" s="54" t="str">
        <f t="shared" si="7"/>
        <v>INR  Four Thousand One Hundred &amp; Fifty Four  and Paise Sixty Four Only</v>
      </c>
      <c r="IA125" s="21">
        <v>12.32</v>
      </c>
      <c r="IB125" s="21" t="s">
        <v>146</v>
      </c>
      <c r="ID125" s="21">
        <v>3</v>
      </c>
      <c r="IE125" s="22" t="s">
        <v>47</v>
      </c>
      <c r="IF125" s="22"/>
      <c r="IG125" s="22"/>
      <c r="IH125" s="22"/>
      <c r="II125" s="22"/>
    </row>
    <row r="126" spans="1:243" s="21" customFormat="1" ht="15.75">
      <c r="A126" s="55">
        <v>13</v>
      </c>
      <c r="B126" s="56" t="s">
        <v>156</v>
      </c>
      <c r="C126" s="33"/>
      <c r="D126" s="65"/>
      <c r="E126" s="65"/>
      <c r="F126" s="65"/>
      <c r="G126" s="65"/>
      <c r="H126" s="65"/>
      <c r="I126" s="65"/>
      <c r="J126" s="65"/>
      <c r="K126" s="65"/>
      <c r="L126" s="65"/>
      <c r="M126" s="65"/>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c r="AW126" s="66"/>
      <c r="AX126" s="66"/>
      <c r="AY126" s="66"/>
      <c r="AZ126" s="66"/>
      <c r="BA126" s="66"/>
      <c r="BB126" s="66"/>
      <c r="BC126" s="66"/>
      <c r="IA126" s="21">
        <v>13</v>
      </c>
      <c r="IB126" s="21" t="s">
        <v>156</v>
      </c>
      <c r="IE126" s="22"/>
      <c r="IF126" s="22"/>
      <c r="IG126" s="22"/>
      <c r="IH126" s="22"/>
      <c r="II126" s="22"/>
    </row>
    <row r="127" spans="1:243" s="21" customFormat="1" ht="48.75" customHeight="1">
      <c r="A127" s="55">
        <v>13.01</v>
      </c>
      <c r="B127" s="56" t="s">
        <v>157</v>
      </c>
      <c r="C127" s="33"/>
      <c r="D127" s="65"/>
      <c r="E127" s="65"/>
      <c r="F127" s="65"/>
      <c r="G127" s="65"/>
      <c r="H127" s="65"/>
      <c r="I127" s="65"/>
      <c r="J127" s="65"/>
      <c r="K127" s="65"/>
      <c r="L127" s="65"/>
      <c r="M127" s="65"/>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c r="AX127" s="66"/>
      <c r="AY127" s="66"/>
      <c r="AZ127" s="66"/>
      <c r="BA127" s="66"/>
      <c r="BB127" s="66"/>
      <c r="BC127" s="66"/>
      <c r="IA127" s="21">
        <v>13.01</v>
      </c>
      <c r="IB127" s="21" t="s">
        <v>157</v>
      </c>
      <c r="IE127" s="22"/>
      <c r="IF127" s="22"/>
      <c r="IG127" s="22"/>
      <c r="IH127" s="22"/>
      <c r="II127" s="22"/>
    </row>
    <row r="128" spans="1:243" s="21" customFormat="1" ht="28.5">
      <c r="A128" s="55">
        <v>13.02</v>
      </c>
      <c r="B128" s="56" t="s">
        <v>158</v>
      </c>
      <c r="C128" s="33"/>
      <c r="D128" s="33">
        <v>10</v>
      </c>
      <c r="E128" s="57" t="s">
        <v>44</v>
      </c>
      <c r="F128" s="58">
        <v>249.8</v>
      </c>
      <c r="G128" s="42"/>
      <c r="H128" s="36"/>
      <c r="I128" s="37" t="s">
        <v>33</v>
      </c>
      <c r="J128" s="38">
        <f t="shared" si="4"/>
        <v>1</v>
      </c>
      <c r="K128" s="36" t="s">
        <v>34</v>
      </c>
      <c r="L128" s="36" t="s">
        <v>4</v>
      </c>
      <c r="M128" s="39"/>
      <c r="N128" s="48"/>
      <c r="O128" s="48"/>
      <c r="P128" s="49"/>
      <c r="Q128" s="48"/>
      <c r="R128" s="48"/>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c r="AS128" s="49"/>
      <c r="AT128" s="49"/>
      <c r="AU128" s="49"/>
      <c r="AV128" s="49"/>
      <c r="AW128" s="49"/>
      <c r="AX128" s="49"/>
      <c r="AY128" s="49"/>
      <c r="AZ128" s="49"/>
      <c r="BA128" s="51">
        <f t="shared" si="5"/>
        <v>2498</v>
      </c>
      <c r="BB128" s="50">
        <f t="shared" si="6"/>
        <v>2498</v>
      </c>
      <c r="BC128" s="54" t="str">
        <f t="shared" si="7"/>
        <v>INR  Two Thousand Four Hundred &amp; Ninety Eight  Only</v>
      </c>
      <c r="IA128" s="21">
        <v>13.02</v>
      </c>
      <c r="IB128" s="21" t="s">
        <v>158</v>
      </c>
      <c r="ID128" s="21">
        <v>10</v>
      </c>
      <c r="IE128" s="22" t="s">
        <v>44</v>
      </c>
      <c r="IF128" s="22"/>
      <c r="IG128" s="22"/>
      <c r="IH128" s="22"/>
      <c r="II128" s="22"/>
    </row>
    <row r="129" spans="1:243" s="21" customFormat="1" ht="42.75">
      <c r="A129" s="55">
        <v>13.03</v>
      </c>
      <c r="B129" s="56" t="s">
        <v>159</v>
      </c>
      <c r="C129" s="33"/>
      <c r="D129" s="33">
        <v>15</v>
      </c>
      <c r="E129" s="57" t="s">
        <v>44</v>
      </c>
      <c r="F129" s="58">
        <v>301.71</v>
      </c>
      <c r="G129" s="42"/>
      <c r="H129" s="36"/>
      <c r="I129" s="37" t="s">
        <v>33</v>
      </c>
      <c r="J129" s="38">
        <f t="shared" si="4"/>
        <v>1</v>
      </c>
      <c r="K129" s="36" t="s">
        <v>34</v>
      </c>
      <c r="L129" s="36" t="s">
        <v>4</v>
      </c>
      <c r="M129" s="39"/>
      <c r="N129" s="48"/>
      <c r="O129" s="48"/>
      <c r="P129" s="49"/>
      <c r="Q129" s="48"/>
      <c r="R129" s="48"/>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AQ129" s="49"/>
      <c r="AR129" s="49"/>
      <c r="AS129" s="49"/>
      <c r="AT129" s="49"/>
      <c r="AU129" s="49"/>
      <c r="AV129" s="49"/>
      <c r="AW129" s="49"/>
      <c r="AX129" s="49"/>
      <c r="AY129" s="49"/>
      <c r="AZ129" s="49"/>
      <c r="BA129" s="51">
        <f t="shared" si="5"/>
        <v>4525.65</v>
      </c>
      <c r="BB129" s="50">
        <f t="shared" si="6"/>
        <v>4525.65</v>
      </c>
      <c r="BC129" s="54" t="str">
        <f t="shared" si="7"/>
        <v>INR  Four Thousand Five Hundred &amp; Twenty Five  and Paise Sixty Five Only</v>
      </c>
      <c r="IA129" s="21">
        <v>13.03</v>
      </c>
      <c r="IB129" s="21" t="s">
        <v>159</v>
      </c>
      <c r="ID129" s="21">
        <v>15</v>
      </c>
      <c r="IE129" s="22" t="s">
        <v>44</v>
      </c>
      <c r="IF129" s="22"/>
      <c r="IG129" s="22"/>
      <c r="IH129" s="22"/>
      <c r="II129" s="22"/>
    </row>
    <row r="130" spans="1:243" s="21" customFormat="1" ht="110.25">
      <c r="A130" s="55">
        <v>13.04</v>
      </c>
      <c r="B130" s="56" t="s">
        <v>160</v>
      </c>
      <c r="C130" s="33"/>
      <c r="D130" s="65"/>
      <c r="E130" s="65"/>
      <c r="F130" s="65"/>
      <c r="G130" s="65"/>
      <c r="H130" s="65"/>
      <c r="I130" s="65"/>
      <c r="J130" s="65"/>
      <c r="K130" s="65"/>
      <c r="L130" s="65"/>
      <c r="M130" s="65"/>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c r="AS130" s="66"/>
      <c r="AT130" s="66"/>
      <c r="AU130" s="66"/>
      <c r="AV130" s="66"/>
      <c r="AW130" s="66"/>
      <c r="AX130" s="66"/>
      <c r="AY130" s="66"/>
      <c r="AZ130" s="66"/>
      <c r="BA130" s="66"/>
      <c r="BB130" s="66"/>
      <c r="BC130" s="66"/>
      <c r="IA130" s="21">
        <v>13.04</v>
      </c>
      <c r="IB130" s="21" t="s">
        <v>160</v>
      </c>
      <c r="IE130" s="22"/>
      <c r="IF130" s="22"/>
      <c r="IG130" s="22"/>
      <c r="IH130" s="22"/>
      <c r="II130" s="22"/>
    </row>
    <row r="131" spans="1:243" s="21" customFormat="1" ht="42.75">
      <c r="A131" s="55">
        <v>13.05</v>
      </c>
      <c r="B131" s="56" t="s">
        <v>158</v>
      </c>
      <c r="C131" s="33"/>
      <c r="D131" s="33">
        <v>30</v>
      </c>
      <c r="E131" s="57" t="s">
        <v>44</v>
      </c>
      <c r="F131" s="58">
        <v>392.46</v>
      </c>
      <c r="G131" s="42"/>
      <c r="H131" s="36"/>
      <c r="I131" s="37" t="s">
        <v>33</v>
      </c>
      <c r="J131" s="38">
        <f t="shared" si="4"/>
        <v>1</v>
      </c>
      <c r="K131" s="36" t="s">
        <v>34</v>
      </c>
      <c r="L131" s="36" t="s">
        <v>4</v>
      </c>
      <c r="M131" s="39"/>
      <c r="N131" s="48"/>
      <c r="O131" s="48"/>
      <c r="P131" s="49"/>
      <c r="Q131" s="48"/>
      <c r="R131" s="48"/>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c r="AV131" s="49"/>
      <c r="AW131" s="49"/>
      <c r="AX131" s="49"/>
      <c r="AY131" s="49"/>
      <c r="AZ131" s="49"/>
      <c r="BA131" s="51">
        <f t="shared" si="5"/>
        <v>11773.8</v>
      </c>
      <c r="BB131" s="50">
        <f t="shared" si="6"/>
        <v>11773.8</v>
      </c>
      <c r="BC131" s="54" t="str">
        <f t="shared" si="7"/>
        <v>INR  Eleven Thousand Seven Hundred &amp; Seventy Three  and Paise Eighty Only</v>
      </c>
      <c r="IA131" s="21">
        <v>13.05</v>
      </c>
      <c r="IB131" s="21" t="s">
        <v>158</v>
      </c>
      <c r="ID131" s="21">
        <v>30</v>
      </c>
      <c r="IE131" s="22" t="s">
        <v>44</v>
      </c>
      <c r="IF131" s="22"/>
      <c r="IG131" s="22"/>
      <c r="IH131" s="22"/>
      <c r="II131" s="22"/>
    </row>
    <row r="132" spans="1:243" s="21" customFormat="1" ht="63">
      <c r="A132" s="55">
        <v>13.06</v>
      </c>
      <c r="B132" s="56" t="s">
        <v>161</v>
      </c>
      <c r="C132" s="33"/>
      <c r="D132" s="65"/>
      <c r="E132" s="65"/>
      <c r="F132" s="65"/>
      <c r="G132" s="65"/>
      <c r="H132" s="65"/>
      <c r="I132" s="65"/>
      <c r="J132" s="65"/>
      <c r="K132" s="65"/>
      <c r="L132" s="65"/>
      <c r="M132" s="65"/>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c r="AS132" s="66"/>
      <c r="AT132" s="66"/>
      <c r="AU132" s="66"/>
      <c r="AV132" s="66"/>
      <c r="AW132" s="66"/>
      <c r="AX132" s="66"/>
      <c r="AY132" s="66"/>
      <c r="AZ132" s="66"/>
      <c r="BA132" s="66"/>
      <c r="BB132" s="66"/>
      <c r="BC132" s="66"/>
      <c r="IA132" s="21">
        <v>13.06</v>
      </c>
      <c r="IB132" s="21" t="s">
        <v>161</v>
      </c>
      <c r="IE132" s="22"/>
      <c r="IF132" s="22"/>
      <c r="IG132" s="22"/>
      <c r="IH132" s="22"/>
      <c r="II132" s="22"/>
    </row>
    <row r="133" spans="1:243" s="21" customFormat="1" ht="42.75">
      <c r="A133" s="55">
        <v>13.07</v>
      </c>
      <c r="B133" s="56" t="s">
        <v>159</v>
      </c>
      <c r="C133" s="33"/>
      <c r="D133" s="33">
        <v>5</v>
      </c>
      <c r="E133" s="57" t="s">
        <v>44</v>
      </c>
      <c r="F133" s="58">
        <v>248.84</v>
      </c>
      <c r="G133" s="42"/>
      <c r="H133" s="36"/>
      <c r="I133" s="37" t="s">
        <v>33</v>
      </c>
      <c r="J133" s="38">
        <f t="shared" si="4"/>
        <v>1</v>
      </c>
      <c r="K133" s="36" t="s">
        <v>34</v>
      </c>
      <c r="L133" s="36" t="s">
        <v>4</v>
      </c>
      <c r="M133" s="39"/>
      <c r="N133" s="48"/>
      <c r="O133" s="48"/>
      <c r="P133" s="49"/>
      <c r="Q133" s="48"/>
      <c r="R133" s="48"/>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c r="AP133" s="49"/>
      <c r="AQ133" s="49"/>
      <c r="AR133" s="49"/>
      <c r="AS133" s="49"/>
      <c r="AT133" s="49"/>
      <c r="AU133" s="49"/>
      <c r="AV133" s="49"/>
      <c r="AW133" s="49"/>
      <c r="AX133" s="49"/>
      <c r="AY133" s="49"/>
      <c r="AZ133" s="49"/>
      <c r="BA133" s="51">
        <f t="shared" si="5"/>
        <v>1244.2</v>
      </c>
      <c r="BB133" s="50">
        <f t="shared" si="6"/>
        <v>1244.2</v>
      </c>
      <c r="BC133" s="54" t="str">
        <f t="shared" si="7"/>
        <v>INR  One Thousand Two Hundred &amp; Forty Four  and Paise Twenty Only</v>
      </c>
      <c r="IA133" s="21">
        <v>13.07</v>
      </c>
      <c r="IB133" s="21" t="s">
        <v>159</v>
      </c>
      <c r="ID133" s="21">
        <v>5</v>
      </c>
      <c r="IE133" s="22" t="s">
        <v>44</v>
      </c>
      <c r="IF133" s="22"/>
      <c r="IG133" s="22"/>
      <c r="IH133" s="22"/>
      <c r="II133" s="22"/>
    </row>
    <row r="134" spans="1:243" s="21" customFormat="1" ht="28.5">
      <c r="A134" s="55">
        <v>13.08</v>
      </c>
      <c r="B134" s="56" t="s">
        <v>162</v>
      </c>
      <c r="C134" s="33"/>
      <c r="D134" s="33">
        <v>3</v>
      </c>
      <c r="E134" s="57" t="s">
        <v>44</v>
      </c>
      <c r="F134" s="58">
        <v>319.64</v>
      </c>
      <c r="G134" s="42"/>
      <c r="H134" s="36"/>
      <c r="I134" s="37" t="s">
        <v>33</v>
      </c>
      <c r="J134" s="38">
        <f t="shared" si="4"/>
        <v>1</v>
      </c>
      <c r="K134" s="36" t="s">
        <v>34</v>
      </c>
      <c r="L134" s="36" t="s">
        <v>4</v>
      </c>
      <c r="M134" s="39"/>
      <c r="N134" s="48"/>
      <c r="O134" s="48"/>
      <c r="P134" s="49"/>
      <c r="Q134" s="48"/>
      <c r="R134" s="48"/>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c r="AT134" s="49"/>
      <c r="AU134" s="49"/>
      <c r="AV134" s="49"/>
      <c r="AW134" s="49"/>
      <c r="AX134" s="49"/>
      <c r="AY134" s="49"/>
      <c r="AZ134" s="49"/>
      <c r="BA134" s="51">
        <f t="shared" si="5"/>
        <v>958.92</v>
      </c>
      <c r="BB134" s="50">
        <f t="shared" si="6"/>
        <v>958.92</v>
      </c>
      <c r="BC134" s="54" t="str">
        <f t="shared" si="7"/>
        <v>INR  Nine Hundred &amp; Fifty Eight  and Paise Ninety Two Only</v>
      </c>
      <c r="IA134" s="21">
        <v>13.08</v>
      </c>
      <c r="IB134" s="21" t="s">
        <v>162</v>
      </c>
      <c r="ID134" s="21">
        <v>3</v>
      </c>
      <c r="IE134" s="22" t="s">
        <v>44</v>
      </c>
      <c r="IF134" s="22"/>
      <c r="IG134" s="22"/>
      <c r="IH134" s="22"/>
      <c r="II134" s="22"/>
    </row>
    <row r="135" spans="1:243" s="21" customFormat="1" ht="28.5">
      <c r="A135" s="55">
        <v>13.09</v>
      </c>
      <c r="B135" s="56" t="s">
        <v>163</v>
      </c>
      <c r="C135" s="33"/>
      <c r="D135" s="33">
        <v>2</v>
      </c>
      <c r="E135" s="57" t="s">
        <v>44</v>
      </c>
      <c r="F135" s="58">
        <v>372.38</v>
      </c>
      <c r="G135" s="42"/>
      <c r="H135" s="36"/>
      <c r="I135" s="37" t="s">
        <v>33</v>
      </c>
      <c r="J135" s="38">
        <f t="shared" si="4"/>
        <v>1</v>
      </c>
      <c r="K135" s="36" t="s">
        <v>34</v>
      </c>
      <c r="L135" s="36" t="s">
        <v>4</v>
      </c>
      <c r="M135" s="39"/>
      <c r="N135" s="48"/>
      <c r="O135" s="48"/>
      <c r="P135" s="49"/>
      <c r="Q135" s="48"/>
      <c r="R135" s="48"/>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c r="AU135" s="49"/>
      <c r="AV135" s="49"/>
      <c r="AW135" s="49"/>
      <c r="AX135" s="49"/>
      <c r="AY135" s="49"/>
      <c r="AZ135" s="49"/>
      <c r="BA135" s="51">
        <f t="shared" si="5"/>
        <v>744.76</v>
      </c>
      <c r="BB135" s="50">
        <f t="shared" si="6"/>
        <v>744.76</v>
      </c>
      <c r="BC135" s="54" t="str">
        <f t="shared" si="7"/>
        <v>INR  Seven Hundred &amp; Forty Four  and Paise Seventy Six Only</v>
      </c>
      <c r="IA135" s="21">
        <v>13.09</v>
      </c>
      <c r="IB135" s="21" t="s">
        <v>163</v>
      </c>
      <c r="ID135" s="21">
        <v>2</v>
      </c>
      <c r="IE135" s="22" t="s">
        <v>44</v>
      </c>
      <c r="IF135" s="22"/>
      <c r="IG135" s="22"/>
      <c r="IH135" s="22"/>
      <c r="II135" s="22"/>
    </row>
    <row r="136" spans="1:243" s="21" customFormat="1" ht="78.75">
      <c r="A136" s="59">
        <v>13.1</v>
      </c>
      <c r="B136" s="56" t="s">
        <v>164</v>
      </c>
      <c r="C136" s="33"/>
      <c r="D136" s="65"/>
      <c r="E136" s="65"/>
      <c r="F136" s="65"/>
      <c r="G136" s="65"/>
      <c r="H136" s="65"/>
      <c r="I136" s="65"/>
      <c r="J136" s="65"/>
      <c r="K136" s="65"/>
      <c r="L136" s="65"/>
      <c r="M136" s="65"/>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c r="AQ136" s="66"/>
      <c r="AR136" s="66"/>
      <c r="AS136" s="66"/>
      <c r="AT136" s="66"/>
      <c r="AU136" s="66"/>
      <c r="AV136" s="66"/>
      <c r="AW136" s="66"/>
      <c r="AX136" s="66"/>
      <c r="AY136" s="66"/>
      <c r="AZ136" s="66"/>
      <c r="BA136" s="66"/>
      <c r="BB136" s="66"/>
      <c r="BC136" s="66"/>
      <c r="IA136" s="21">
        <v>13.1</v>
      </c>
      <c r="IB136" s="21" t="s">
        <v>164</v>
      </c>
      <c r="IE136" s="22"/>
      <c r="IF136" s="22"/>
      <c r="IG136" s="22"/>
      <c r="IH136" s="22"/>
      <c r="II136" s="22"/>
    </row>
    <row r="137" spans="1:243" s="21" customFormat="1" ht="28.5">
      <c r="A137" s="55">
        <v>13.11</v>
      </c>
      <c r="B137" s="56" t="s">
        <v>165</v>
      </c>
      <c r="C137" s="33"/>
      <c r="D137" s="33">
        <v>1</v>
      </c>
      <c r="E137" s="57" t="s">
        <v>47</v>
      </c>
      <c r="F137" s="58">
        <v>590.49</v>
      </c>
      <c r="G137" s="42"/>
      <c r="H137" s="36"/>
      <c r="I137" s="37" t="s">
        <v>33</v>
      </c>
      <c r="J137" s="38">
        <f t="shared" si="4"/>
        <v>1</v>
      </c>
      <c r="K137" s="36" t="s">
        <v>34</v>
      </c>
      <c r="L137" s="36" t="s">
        <v>4</v>
      </c>
      <c r="M137" s="39"/>
      <c r="N137" s="48"/>
      <c r="O137" s="48"/>
      <c r="P137" s="49"/>
      <c r="Q137" s="48"/>
      <c r="R137" s="48"/>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c r="AS137" s="49"/>
      <c r="AT137" s="49"/>
      <c r="AU137" s="49"/>
      <c r="AV137" s="49"/>
      <c r="AW137" s="49"/>
      <c r="AX137" s="49"/>
      <c r="AY137" s="49"/>
      <c r="AZ137" s="49"/>
      <c r="BA137" s="51">
        <f t="shared" si="5"/>
        <v>590.49</v>
      </c>
      <c r="BB137" s="50">
        <f t="shared" si="6"/>
        <v>590.49</v>
      </c>
      <c r="BC137" s="54" t="str">
        <f t="shared" si="7"/>
        <v>INR  Five Hundred &amp; Ninety  and Paise Forty Nine Only</v>
      </c>
      <c r="IA137" s="21">
        <v>13.11</v>
      </c>
      <c r="IB137" s="21" t="s">
        <v>165</v>
      </c>
      <c r="ID137" s="21">
        <v>1</v>
      </c>
      <c r="IE137" s="22" t="s">
        <v>47</v>
      </c>
      <c r="IF137" s="22"/>
      <c r="IG137" s="22"/>
      <c r="IH137" s="22"/>
      <c r="II137" s="22"/>
    </row>
    <row r="138" spans="1:243" s="21" customFormat="1" ht="47.25">
      <c r="A138" s="55">
        <v>13.12</v>
      </c>
      <c r="B138" s="56" t="s">
        <v>166</v>
      </c>
      <c r="C138" s="33"/>
      <c r="D138" s="65"/>
      <c r="E138" s="65"/>
      <c r="F138" s="65"/>
      <c r="G138" s="65"/>
      <c r="H138" s="65"/>
      <c r="I138" s="65"/>
      <c r="J138" s="65"/>
      <c r="K138" s="65"/>
      <c r="L138" s="65"/>
      <c r="M138" s="65"/>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c r="AQ138" s="66"/>
      <c r="AR138" s="66"/>
      <c r="AS138" s="66"/>
      <c r="AT138" s="66"/>
      <c r="AU138" s="66"/>
      <c r="AV138" s="66"/>
      <c r="AW138" s="66"/>
      <c r="AX138" s="66"/>
      <c r="AY138" s="66"/>
      <c r="AZ138" s="66"/>
      <c r="BA138" s="66"/>
      <c r="BB138" s="66"/>
      <c r="BC138" s="66"/>
      <c r="IA138" s="21">
        <v>13.12</v>
      </c>
      <c r="IB138" s="21" t="s">
        <v>166</v>
      </c>
      <c r="IE138" s="22"/>
      <c r="IF138" s="22"/>
      <c r="IG138" s="22"/>
      <c r="IH138" s="22"/>
      <c r="II138" s="22"/>
    </row>
    <row r="139" spans="1:243" s="21" customFormat="1" ht="28.5">
      <c r="A139" s="59">
        <v>13.13</v>
      </c>
      <c r="B139" s="56" t="s">
        <v>167</v>
      </c>
      <c r="C139" s="33"/>
      <c r="D139" s="33">
        <v>2</v>
      </c>
      <c r="E139" s="57" t="s">
        <v>47</v>
      </c>
      <c r="F139" s="58">
        <v>403.51</v>
      </c>
      <c r="G139" s="42"/>
      <c r="H139" s="36"/>
      <c r="I139" s="37" t="s">
        <v>33</v>
      </c>
      <c r="J139" s="38">
        <f t="shared" si="4"/>
        <v>1</v>
      </c>
      <c r="K139" s="36" t="s">
        <v>34</v>
      </c>
      <c r="L139" s="36" t="s">
        <v>4</v>
      </c>
      <c r="M139" s="39"/>
      <c r="N139" s="48"/>
      <c r="O139" s="48"/>
      <c r="P139" s="49"/>
      <c r="Q139" s="48"/>
      <c r="R139" s="48"/>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49"/>
      <c r="AX139" s="49"/>
      <c r="AY139" s="49"/>
      <c r="AZ139" s="49"/>
      <c r="BA139" s="51">
        <f t="shared" si="5"/>
        <v>807.02</v>
      </c>
      <c r="BB139" s="50">
        <f t="shared" si="6"/>
        <v>807.02</v>
      </c>
      <c r="BC139" s="54" t="str">
        <f t="shared" si="7"/>
        <v>INR  Eight Hundred &amp; Seven  and Paise Two Only</v>
      </c>
      <c r="IA139" s="21">
        <v>13.13</v>
      </c>
      <c r="IB139" s="21" t="s">
        <v>167</v>
      </c>
      <c r="ID139" s="21">
        <v>2</v>
      </c>
      <c r="IE139" s="22" t="s">
        <v>47</v>
      </c>
      <c r="IF139" s="22"/>
      <c r="IG139" s="22"/>
      <c r="IH139" s="22"/>
      <c r="II139" s="22"/>
    </row>
    <row r="140" spans="1:243" s="21" customFormat="1" ht="31.5">
      <c r="A140" s="55">
        <v>13.14</v>
      </c>
      <c r="B140" s="56" t="s">
        <v>168</v>
      </c>
      <c r="C140" s="33"/>
      <c r="D140" s="65"/>
      <c r="E140" s="65"/>
      <c r="F140" s="65"/>
      <c r="G140" s="65"/>
      <c r="H140" s="65"/>
      <c r="I140" s="65"/>
      <c r="J140" s="65"/>
      <c r="K140" s="65"/>
      <c r="L140" s="65"/>
      <c r="M140" s="65"/>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c r="AQ140" s="66"/>
      <c r="AR140" s="66"/>
      <c r="AS140" s="66"/>
      <c r="AT140" s="66"/>
      <c r="AU140" s="66"/>
      <c r="AV140" s="66"/>
      <c r="AW140" s="66"/>
      <c r="AX140" s="66"/>
      <c r="AY140" s="66"/>
      <c r="AZ140" s="66"/>
      <c r="BA140" s="66"/>
      <c r="BB140" s="66"/>
      <c r="BC140" s="66"/>
      <c r="IA140" s="21">
        <v>13.14</v>
      </c>
      <c r="IB140" s="21" t="s">
        <v>168</v>
      </c>
      <c r="IE140" s="22"/>
      <c r="IF140" s="22"/>
      <c r="IG140" s="22"/>
      <c r="IH140" s="22"/>
      <c r="II140" s="22"/>
    </row>
    <row r="141" spans="1:243" s="21" customFormat="1" ht="15.75">
      <c r="A141" s="55">
        <v>13.15</v>
      </c>
      <c r="B141" s="56" t="s">
        <v>169</v>
      </c>
      <c r="C141" s="33"/>
      <c r="D141" s="65"/>
      <c r="E141" s="65"/>
      <c r="F141" s="65"/>
      <c r="G141" s="65"/>
      <c r="H141" s="65"/>
      <c r="I141" s="65"/>
      <c r="J141" s="65"/>
      <c r="K141" s="65"/>
      <c r="L141" s="65"/>
      <c r="M141" s="65"/>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c r="AQ141" s="66"/>
      <c r="AR141" s="66"/>
      <c r="AS141" s="66"/>
      <c r="AT141" s="66"/>
      <c r="AU141" s="66"/>
      <c r="AV141" s="66"/>
      <c r="AW141" s="66"/>
      <c r="AX141" s="66"/>
      <c r="AY141" s="66"/>
      <c r="AZ141" s="66"/>
      <c r="BA141" s="66"/>
      <c r="BB141" s="66"/>
      <c r="BC141" s="66"/>
      <c r="IA141" s="21">
        <v>13.15</v>
      </c>
      <c r="IB141" s="21" t="s">
        <v>169</v>
      </c>
      <c r="IE141" s="22"/>
      <c r="IF141" s="22"/>
      <c r="IG141" s="22"/>
      <c r="IH141" s="22"/>
      <c r="II141" s="22"/>
    </row>
    <row r="142" spans="1:243" s="21" customFormat="1" ht="28.5">
      <c r="A142" s="59">
        <v>13.16</v>
      </c>
      <c r="B142" s="56" t="s">
        <v>170</v>
      </c>
      <c r="C142" s="33"/>
      <c r="D142" s="33">
        <v>5</v>
      </c>
      <c r="E142" s="57" t="s">
        <v>47</v>
      </c>
      <c r="F142" s="58">
        <v>72.78</v>
      </c>
      <c r="G142" s="42"/>
      <c r="H142" s="36"/>
      <c r="I142" s="37" t="s">
        <v>33</v>
      </c>
      <c r="J142" s="38">
        <f t="shared" si="4"/>
        <v>1</v>
      </c>
      <c r="K142" s="36" t="s">
        <v>34</v>
      </c>
      <c r="L142" s="36" t="s">
        <v>4</v>
      </c>
      <c r="M142" s="39"/>
      <c r="N142" s="48"/>
      <c r="O142" s="48"/>
      <c r="P142" s="49"/>
      <c r="Q142" s="48"/>
      <c r="R142" s="48"/>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Q142" s="49"/>
      <c r="AR142" s="49"/>
      <c r="AS142" s="49"/>
      <c r="AT142" s="49"/>
      <c r="AU142" s="49"/>
      <c r="AV142" s="49"/>
      <c r="AW142" s="49"/>
      <c r="AX142" s="49"/>
      <c r="AY142" s="49"/>
      <c r="AZ142" s="49"/>
      <c r="BA142" s="51">
        <f t="shared" si="5"/>
        <v>363.9</v>
      </c>
      <c r="BB142" s="50">
        <f t="shared" si="6"/>
        <v>363.9</v>
      </c>
      <c r="BC142" s="54" t="str">
        <f t="shared" si="7"/>
        <v>INR  Three Hundred &amp; Sixty Three  and Paise Ninety Only</v>
      </c>
      <c r="IA142" s="21">
        <v>13.16</v>
      </c>
      <c r="IB142" s="21" t="s">
        <v>170</v>
      </c>
      <c r="ID142" s="21">
        <v>5</v>
      </c>
      <c r="IE142" s="22" t="s">
        <v>47</v>
      </c>
      <c r="IF142" s="22"/>
      <c r="IG142" s="22"/>
      <c r="IH142" s="22"/>
      <c r="II142" s="22"/>
    </row>
    <row r="143" spans="1:243" s="21" customFormat="1" ht="283.5">
      <c r="A143" s="55">
        <v>13.17</v>
      </c>
      <c r="B143" s="56" t="s">
        <v>171</v>
      </c>
      <c r="C143" s="33"/>
      <c r="D143" s="65"/>
      <c r="E143" s="65"/>
      <c r="F143" s="65"/>
      <c r="G143" s="65"/>
      <c r="H143" s="65"/>
      <c r="I143" s="65"/>
      <c r="J143" s="65"/>
      <c r="K143" s="65"/>
      <c r="L143" s="65"/>
      <c r="M143" s="65"/>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c r="AQ143" s="66"/>
      <c r="AR143" s="66"/>
      <c r="AS143" s="66"/>
      <c r="AT143" s="66"/>
      <c r="AU143" s="66"/>
      <c r="AV143" s="66"/>
      <c r="AW143" s="66"/>
      <c r="AX143" s="66"/>
      <c r="AY143" s="66"/>
      <c r="AZ143" s="66"/>
      <c r="BA143" s="66"/>
      <c r="BB143" s="66"/>
      <c r="BC143" s="66"/>
      <c r="IA143" s="21">
        <v>13.17</v>
      </c>
      <c r="IB143" s="21" t="s">
        <v>171</v>
      </c>
      <c r="IE143" s="22"/>
      <c r="IF143" s="22"/>
      <c r="IG143" s="22"/>
      <c r="IH143" s="22"/>
      <c r="II143" s="22"/>
    </row>
    <row r="144" spans="1:243" s="21" customFormat="1" ht="47.25">
      <c r="A144" s="55">
        <v>13.18</v>
      </c>
      <c r="B144" s="56" t="s">
        <v>172</v>
      </c>
      <c r="C144" s="33"/>
      <c r="D144" s="33">
        <v>2</v>
      </c>
      <c r="E144" s="57" t="s">
        <v>47</v>
      </c>
      <c r="F144" s="58">
        <v>1387.51</v>
      </c>
      <c r="G144" s="42"/>
      <c r="H144" s="36"/>
      <c r="I144" s="37" t="s">
        <v>33</v>
      </c>
      <c r="J144" s="38">
        <f t="shared" si="4"/>
        <v>1</v>
      </c>
      <c r="K144" s="36" t="s">
        <v>34</v>
      </c>
      <c r="L144" s="36" t="s">
        <v>4</v>
      </c>
      <c r="M144" s="39"/>
      <c r="N144" s="48"/>
      <c r="O144" s="48"/>
      <c r="P144" s="49"/>
      <c r="Q144" s="48"/>
      <c r="R144" s="48"/>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49"/>
      <c r="AT144" s="49"/>
      <c r="AU144" s="49"/>
      <c r="AV144" s="49"/>
      <c r="AW144" s="49"/>
      <c r="AX144" s="49"/>
      <c r="AY144" s="49"/>
      <c r="AZ144" s="49"/>
      <c r="BA144" s="51">
        <f t="shared" si="5"/>
        <v>2775.02</v>
      </c>
      <c r="BB144" s="50">
        <f t="shared" si="6"/>
        <v>2775.02</v>
      </c>
      <c r="BC144" s="54" t="str">
        <f t="shared" si="7"/>
        <v>INR  Two Thousand Seven Hundred &amp; Seventy Five  and Paise Two Only</v>
      </c>
      <c r="IA144" s="21">
        <v>13.18</v>
      </c>
      <c r="IB144" s="21" t="s">
        <v>172</v>
      </c>
      <c r="ID144" s="21">
        <v>2</v>
      </c>
      <c r="IE144" s="22" t="s">
        <v>47</v>
      </c>
      <c r="IF144" s="22"/>
      <c r="IG144" s="22"/>
      <c r="IH144" s="22"/>
      <c r="II144" s="22"/>
    </row>
    <row r="145" spans="1:243" s="21" customFormat="1" ht="47.25">
      <c r="A145" s="59">
        <v>13.19</v>
      </c>
      <c r="B145" s="56" t="s">
        <v>173</v>
      </c>
      <c r="C145" s="33"/>
      <c r="D145" s="65"/>
      <c r="E145" s="65"/>
      <c r="F145" s="65"/>
      <c r="G145" s="65"/>
      <c r="H145" s="65"/>
      <c r="I145" s="65"/>
      <c r="J145" s="65"/>
      <c r="K145" s="65"/>
      <c r="L145" s="65"/>
      <c r="M145" s="65"/>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c r="AS145" s="66"/>
      <c r="AT145" s="66"/>
      <c r="AU145" s="66"/>
      <c r="AV145" s="66"/>
      <c r="AW145" s="66"/>
      <c r="AX145" s="66"/>
      <c r="AY145" s="66"/>
      <c r="AZ145" s="66"/>
      <c r="BA145" s="66"/>
      <c r="BB145" s="66"/>
      <c r="BC145" s="66"/>
      <c r="IA145" s="21">
        <v>13.19</v>
      </c>
      <c r="IB145" s="21" t="s">
        <v>173</v>
      </c>
      <c r="IE145" s="22"/>
      <c r="IF145" s="22"/>
      <c r="IG145" s="22"/>
      <c r="IH145" s="22"/>
      <c r="II145" s="22"/>
    </row>
    <row r="146" spans="1:243" s="21" customFormat="1" ht="28.5">
      <c r="A146" s="59">
        <v>13.2</v>
      </c>
      <c r="B146" s="56" t="s">
        <v>174</v>
      </c>
      <c r="C146" s="33"/>
      <c r="D146" s="33">
        <v>5</v>
      </c>
      <c r="E146" s="57" t="s">
        <v>44</v>
      </c>
      <c r="F146" s="58">
        <v>9.73</v>
      </c>
      <c r="G146" s="42"/>
      <c r="H146" s="36"/>
      <c r="I146" s="37" t="s">
        <v>33</v>
      </c>
      <c r="J146" s="38">
        <f t="shared" si="4"/>
        <v>1</v>
      </c>
      <c r="K146" s="36" t="s">
        <v>34</v>
      </c>
      <c r="L146" s="36" t="s">
        <v>4</v>
      </c>
      <c r="M146" s="39"/>
      <c r="N146" s="48"/>
      <c r="O146" s="48"/>
      <c r="P146" s="49"/>
      <c r="Q146" s="48"/>
      <c r="R146" s="48"/>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49"/>
      <c r="AX146" s="49"/>
      <c r="AY146" s="49"/>
      <c r="AZ146" s="49"/>
      <c r="BA146" s="51">
        <f t="shared" si="5"/>
        <v>48.65</v>
      </c>
      <c r="BB146" s="50">
        <f t="shared" si="6"/>
        <v>48.65</v>
      </c>
      <c r="BC146" s="54" t="str">
        <f t="shared" si="7"/>
        <v>INR  Forty Eight and Paise Sixty Five Only</v>
      </c>
      <c r="IA146" s="21">
        <v>13.2</v>
      </c>
      <c r="IB146" s="21" t="s">
        <v>174</v>
      </c>
      <c r="ID146" s="21">
        <v>5</v>
      </c>
      <c r="IE146" s="22" t="s">
        <v>44</v>
      </c>
      <c r="IF146" s="22"/>
      <c r="IG146" s="22"/>
      <c r="IH146" s="22"/>
      <c r="II146" s="22"/>
    </row>
    <row r="147" spans="1:243" s="21" customFormat="1" ht="28.5">
      <c r="A147" s="55">
        <v>13.21</v>
      </c>
      <c r="B147" s="56" t="s">
        <v>175</v>
      </c>
      <c r="C147" s="33"/>
      <c r="D147" s="33">
        <v>3</v>
      </c>
      <c r="E147" s="57" t="s">
        <v>44</v>
      </c>
      <c r="F147" s="58">
        <v>12.41</v>
      </c>
      <c r="G147" s="42"/>
      <c r="H147" s="36"/>
      <c r="I147" s="37" t="s">
        <v>33</v>
      </c>
      <c r="J147" s="38">
        <f t="shared" si="4"/>
        <v>1</v>
      </c>
      <c r="K147" s="36" t="s">
        <v>34</v>
      </c>
      <c r="L147" s="36" t="s">
        <v>4</v>
      </c>
      <c r="M147" s="39"/>
      <c r="N147" s="48"/>
      <c r="O147" s="48"/>
      <c r="P147" s="49"/>
      <c r="Q147" s="48"/>
      <c r="R147" s="48"/>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9"/>
      <c r="AW147" s="49"/>
      <c r="AX147" s="49"/>
      <c r="AY147" s="49"/>
      <c r="AZ147" s="49"/>
      <c r="BA147" s="51">
        <f t="shared" si="5"/>
        <v>37.23</v>
      </c>
      <c r="BB147" s="50">
        <f t="shared" si="6"/>
        <v>37.23</v>
      </c>
      <c r="BC147" s="54" t="str">
        <f t="shared" si="7"/>
        <v>INR  Thirty Seven and Paise Twenty Three Only</v>
      </c>
      <c r="IA147" s="21">
        <v>13.21</v>
      </c>
      <c r="IB147" s="21" t="s">
        <v>175</v>
      </c>
      <c r="ID147" s="21">
        <v>3</v>
      </c>
      <c r="IE147" s="22" t="s">
        <v>44</v>
      </c>
      <c r="IF147" s="22"/>
      <c r="IG147" s="22"/>
      <c r="IH147" s="22"/>
      <c r="II147" s="22"/>
    </row>
    <row r="148" spans="1:243" s="21" customFormat="1" ht="28.5">
      <c r="A148" s="59">
        <v>13.22</v>
      </c>
      <c r="B148" s="56" t="s">
        <v>176</v>
      </c>
      <c r="C148" s="33"/>
      <c r="D148" s="33">
        <v>2</v>
      </c>
      <c r="E148" s="57" t="s">
        <v>44</v>
      </c>
      <c r="F148" s="58">
        <v>14.95</v>
      </c>
      <c r="G148" s="42"/>
      <c r="H148" s="36"/>
      <c r="I148" s="37" t="s">
        <v>33</v>
      </c>
      <c r="J148" s="38">
        <f t="shared" si="4"/>
        <v>1</v>
      </c>
      <c r="K148" s="36" t="s">
        <v>34</v>
      </c>
      <c r="L148" s="36" t="s">
        <v>4</v>
      </c>
      <c r="M148" s="39"/>
      <c r="N148" s="48"/>
      <c r="O148" s="48"/>
      <c r="P148" s="49"/>
      <c r="Q148" s="48"/>
      <c r="R148" s="48"/>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9"/>
      <c r="AW148" s="49"/>
      <c r="AX148" s="49"/>
      <c r="AY148" s="49"/>
      <c r="AZ148" s="49"/>
      <c r="BA148" s="51">
        <f t="shared" si="5"/>
        <v>29.9</v>
      </c>
      <c r="BB148" s="50">
        <f t="shared" si="6"/>
        <v>29.9</v>
      </c>
      <c r="BC148" s="54" t="str">
        <f t="shared" si="7"/>
        <v>INR  Twenty Nine and Paise Ninety Only</v>
      </c>
      <c r="IA148" s="21">
        <v>13.22</v>
      </c>
      <c r="IB148" s="21" t="s">
        <v>176</v>
      </c>
      <c r="ID148" s="21">
        <v>2</v>
      </c>
      <c r="IE148" s="22" t="s">
        <v>44</v>
      </c>
      <c r="IF148" s="22"/>
      <c r="IG148" s="22"/>
      <c r="IH148" s="22"/>
      <c r="II148" s="22"/>
    </row>
    <row r="149" spans="1:243" s="21" customFormat="1" ht="47.25">
      <c r="A149" s="55">
        <v>13.23</v>
      </c>
      <c r="B149" s="56" t="s">
        <v>177</v>
      </c>
      <c r="C149" s="33"/>
      <c r="D149" s="65"/>
      <c r="E149" s="65"/>
      <c r="F149" s="65"/>
      <c r="G149" s="65"/>
      <c r="H149" s="65"/>
      <c r="I149" s="65"/>
      <c r="J149" s="65"/>
      <c r="K149" s="65"/>
      <c r="L149" s="65"/>
      <c r="M149" s="65"/>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c r="AP149" s="66"/>
      <c r="AQ149" s="66"/>
      <c r="AR149" s="66"/>
      <c r="AS149" s="66"/>
      <c r="AT149" s="66"/>
      <c r="AU149" s="66"/>
      <c r="AV149" s="66"/>
      <c r="AW149" s="66"/>
      <c r="AX149" s="66"/>
      <c r="AY149" s="66"/>
      <c r="AZ149" s="66"/>
      <c r="BA149" s="66"/>
      <c r="BB149" s="66"/>
      <c r="BC149" s="66"/>
      <c r="IA149" s="21">
        <v>13.23</v>
      </c>
      <c r="IB149" s="21" t="s">
        <v>177</v>
      </c>
      <c r="IE149" s="22"/>
      <c r="IF149" s="22"/>
      <c r="IG149" s="22"/>
      <c r="IH149" s="22"/>
      <c r="II149" s="22"/>
    </row>
    <row r="150" spans="1:243" s="21" customFormat="1" ht="28.5">
      <c r="A150" s="55">
        <v>13.24</v>
      </c>
      <c r="B150" s="56" t="s">
        <v>174</v>
      </c>
      <c r="C150" s="33"/>
      <c r="D150" s="33">
        <v>5</v>
      </c>
      <c r="E150" s="57" t="s">
        <v>44</v>
      </c>
      <c r="F150" s="58">
        <v>126.74</v>
      </c>
      <c r="G150" s="42"/>
      <c r="H150" s="36"/>
      <c r="I150" s="37" t="s">
        <v>33</v>
      </c>
      <c r="J150" s="38">
        <f t="shared" si="4"/>
        <v>1</v>
      </c>
      <c r="K150" s="36" t="s">
        <v>34</v>
      </c>
      <c r="L150" s="36" t="s">
        <v>4</v>
      </c>
      <c r="M150" s="39"/>
      <c r="N150" s="48"/>
      <c r="O150" s="48"/>
      <c r="P150" s="49"/>
      <c r="Q150" s="48"/>
      <c r="R150" s="48"/>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c r="AP150" s="49"/>
      <c r="AQ150" s="49"/>
      <c r="AR150" s="49"/>
      <c r="AS150" s="49"/>
      <c r="AT150" s="49"/>
      <c r="AU150" s="49"/>
      <c r="AV150" s="49"/>
      <c r="AW150" s="49"/>
      <c r="AX150" s="49"/>
      <c r="AY150" s="49"/>
      <c r="AZ150" s="49"/>
      <c r="BA150" s="51">
        <f t="shared" si="5"/>
        <v>633.7</v>
      </c>
      <c r="BB150" s="50">
        <f t="shared" si="6"/>
        <v>633.7</v>
      </c>
      <c r="BC150" s="54" t="str">
        <f t="shared" si="7"/>
        <v>INR  Six Hundred &amp; Thirty Three  and Paise Seventy Only</v>
      </c>
      <c r="IA150" s="21">
        <v>13.24</v>
      </c>
      <c r="IB150" s="21" t="s">
        <v>174</v>
      </c>
      <c r="ID150" s="21">
        <v>5</v>
      </c>
      <c r="IE150" s="22" t="s">
        <v>44</v>
      </c>
      <c r="IF150" s="22"/>
      <c r="IG150" s="22"/>
      <c r="IH150" s="22"/>
      <c r="II150" s="22"/>
    </row>
    <row r="151" spans="1:243" s="21" customFormat="1" ht="28.5">
      <c r="A151" s="59">
        <v>13.25</v>
      </c>
      <c r="B151" s="56" t="s">
        <v>175</v>
      </c>
      <c r="C151" s="33"/>
      <c r="D151" s="33">
        <v>3</v>
      </c>
      <c r="E151" s="57" t="s">
        <v>44</v>
      </c>
      <c r="F151" s="58">
        <v>130.12</v>
      </c>
      <c r="G151" s="42"/>
      <c r="H151" s="36"/>
      <c r="I151" s="37" t="s">
        <v>33</v>
      </c>
      <c r="J151" s="38">
        <f t="shared" si="4"/>
        <v>1</v>
      </c>
      <c r="K151" s="36" t="s">
        <v>34</v>
      </c>
      <c r="L151" s="36" t="s">
        <v>4</v>
      </c>
      <c r="M151" s="39"/>
      <c r="N151" s="48"/>
      <c r="O151" s="48"/>
      <c r="P151" s="49"/>
      <c r="Q151" s="48"/>
      <c r="R151" s="48"/>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c r="AQ151" s="49"/>
      <c r="AR151" s="49"/>
      <c r="AS151" s="49"/>
      <c r="AT151" s="49"/>
      <c r="AU151" s="49"/>
      <c r="AV151" s="49"/>
      <c r="AW151" s="49"/>
      <c r="AX151" s="49"/>
      <c r="AY151" s="49"/>
      <c r="AZ151" s="49"/>
      <c r="BA151" s="51">
        <f t="shared" si="5"/>
        <v>390.36</v>
      </c>
      <c r="BB151" s="50">
        <f t="shared" si="6"/>
        <v>390.36</v>
      </c>
      <c r="BC151" s="54" t="str">
        <f t="shared" si="7"/>
        <v>INR  Three Hundred &amp; Ninety  and Paise Thirty Six Only</v>
      </c>
      <c r="IA151" s="21">
        <v>13.25</v>
      </c>
      <c r="IB151" s="21" t="s">
        <v>175</v>
      </c>
      <c r="ID151" s="21">
        <v>3</v>
      </c>
      <c r="IE151" s="22" t="s">
        <v>44</v>
      </c>
      <c r="IF151" s="22"/>
      <c r="IG151" s="22"/>
      <c r="IH151" s="22"/>
      <c r="II151" s="22"/>
    </row>
    <row r="152" spans="1:243" s="21" customFormat="1" ht="28.5">
      <c r="A152" s="55">
        <v>13.26</v>
      </c>
      <c r="B152" s="56" t="s">
        <v>176</v>
      </c>
      <c r="C152" s="33"/>
      <c r="D152" s="33">
        <v>2</v>
      </c>
      <c r="E152" s="57" t="s">
        <v>44</v>
      </c>
      <c r="F152" s="58">
        <v>133.49</v>
      </c>
      <c r="G152" s="42"/>
      <c r="H152" s="36"/>
      <c r="I152" s="37" t="s">
        <v>33</v>
      </c>
      <c r="J152" s="38">
        <f aca="true" t="shared" si="8" ref="J152:J185">IF(I152="Less(-)",-1,1)</f>
        <v>1</v>
      </c>
      <c r="K152" s="36" t="s">
        <v>34</v>
      </c>
      <c r="L152" s="36" t="s">
        <v>4</v>
      </c>
      <c r="M152" s="39"/>
      <c r="N152" s="48"/>
      <c r="O152" s="48"/>
      <c r="P152" s="49"/>
      <c r="Q152" s="48"/>
      <c r="R152" s="48"/>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49"/>
      <c r="AX152" s="49"/>
      <c r="AY152" s="49"/>
      <c r="AZ152" s="49"/>
      <c r="BA152" s="51">
        <f aca="true" t="shared" si="9" ref="BA152:BA185">total_amount_ba($B$2,$D$2,D152,F152,J152,K152,M152)</f>
        <v>266.98</v>
      </c>
      <c r="BB152" s="50">
        <f aca="true" t="shared" si="10" ref="BB152:BB185">BA152+SUM(N152:AZ152)</f>
        <v>266.98</v>
      </c>
      <c r="BC152" s="54" t="str">
        <f aca="true" t="shared" si="11" ref="BC152:BC185">SpellNumber(L152,BB152)</f>
        <v>INR  Two Hundred &amp; Sixty Six  and Paise Ninety Eight Only</v>
      </c>
      <c r="IA152" s="21">
        <v>13.26</v>
      </c>
      <c r="IB152" s="21" t="s">
        <v>176</v>
      </c>
      <c r="ID152" s="21">
        <v>2</v>
      </c>
      <c r="IE152" s="22" t="s">
        <v>44</v>
      </c>
      <c r="IF152" s="22"/>
      <c r="IG152" s="22"/>
      <c r="IH152" s="22"/>
      <c r="II152" s="22"/>
    </row>
    <row r="153" spans="1:243" s="21" customFormat="1" ht="63">
      <c r="A153" s="55">
        <v>13.27</v>
      </c>
      <c r="B153" s="56" t="s">
        <v>178</v>
      </c>
      <c r="C153" s="33"/>
      <c r="D153" s="65"/>
      <c r="E153" s="65"/>
      <c r="F153" s="65"/>
      <c r="G153" s="65"/>
      <c r="H153" s="65"/>
      <c r="I153" s="65"/>
      <c r="J153" s="65"/>
      <c r="K153" s="65"/>
      <c r="L153" s="65"/>
      <c r="M153" s="65"/>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c r="AQ153" s="66"/>
      <c r="AR153" s="66"/>
      <c r="AS153" s="66"/>
      <c r="AT153" s="66"/>
      <c r="AU153" s="66"/>
      <c r="AV153" s="66"/>
      <c r="AW153" s="66"/>
      <c r="AX153" s="66"/>
      <c r="AY153" s="66"/>
      <c r="AZ153" s="66"/>
      <c r="BA153" s="66"/>
      <c r="BB153" s="66"/>
      <c r="BC153" s="66"/>
      <c r="IA153" s="21">
        <v>13.27</v>
      </c>
      <c r="IB153" s="21" t="s">
        <v>178</v>
      </c>
      <c r="IE153" s="22"/>
      <c r="IF153" s="22"/>
      <c r="IG153" s="22"/>
      <c r="IH153" s="22"/>
      <c r="II153" s="22"/>
    </row>
    <row r="154" spans="1:243" s="21" customFormat="1" ht="31.5" customHeight="1">
      <c r="A154" s="59">
        <v>13.28</v>
      </c>
      <c r="B154" s="56" t="s">
        <v>170</v>
      </c>
      <c r="C154" s="33"/>
      <c r="D154" s="33">
        <v>5</v>
      </c>
      <c r="E154" s="57" t="s">
        <v>47</v>
      </c>
      <c r="F154" s="58">
        <v>206.71</v>
      </c>
      <c r="G154" s="42"/>
      <c r="H154" s="36"/>
      <c r="I154" s="37" t="s">
        <v>33</v>
      </c>
      <c r="J154" s="38">
        <f t="shared" si="8"/>
        <v>1</v>
      </c>
      <c r="K154" s="36" t="s">
        <v>34</v>
      </c>
      <c r="L154" s="36" t="s">
        <v>4</v>
      </c>
      <c r="M154" s="39"/>
      <c r="N154" s="48"/>
      <c r="O154" s="48"/>
      <c r="P154" s="49"/>
      <c r="Q154" s="48"/>
      <c r="R154" s="48"/>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c r="AP154" s="49"/>
      <c r="AQ154" s="49"/>
      <c r="AR154" s="49"/>
      <c r="AS154" s="49"/>
      <c r="AT154" s="49"/>
      <c r="AU154" s="49"/>
      <c r="AV154" s="49"/>
      <c r="AW154" s="49"/>
      <c r="AX154" s="49"/>
      <c r="AY154" s="49"/>
      <c r="AZ154" s="49"/>
      <c r="BA154" s="51">
        <f t="shared" si="9"/>
        <v>1033.55</v>
      </c>
      <c r="BB154" s="50">
        <f t="shared" si="10"/>
        <v>1033.55</v>
      </c>
      <c r="BC154" s="54" t="str">
        <f t="shared" si="11"/>
        <v>INR  One Thousand  &amp;Thirty Three  and Paise Fifty Five Only</v>
      </c>
      <c r="IA154" s="21">
        <v>13.28</v>
      </c>
      <c r="IB154" s="21" t="s">
        <v>170</v>
      </c>
      <c r="ID154" s="21">
        <v>5</v>
      </c>
      <c r="IE154" s="22" t="s">
        <v>47</v>
      </c>
      <c r="IF154" s="22"/>
      <c r="IG154" s="22"/>
      <c r="IH154" s="22"/>
      <c r="II154" s="22"/>
    </row>
    <row r="155" spans="1:243" s="21" customFormat="1" ht="28.5">
      <c r="A155" s="55">
        <v>13.29</v>
      </c>
      <c r="B155" s="56" t="s">
        <v>167</v>
      </c>
      <c r="C155" s="33"/>
      <c r="D155" s="33">
        <v>4</v>
      </c>
      <c r="E155" s="57" t="s">
        <v>47</v>
      </c>
      <c r="F155" s="58">
        <v>228.98</v>
      </c>
      <c r="G155" s="42"/>
      <c r="H155" s="36"/>
      <c r="I155" s="37" t="s">
        <v>33</v>
      </c>
      <c r="J155" s="38">
        <f t="shared" si="8"/>
        <v>1</v>
      </c>
      <c r="K155" s="36" t="s">
        <v>34</v>
      </c>
      <c r="L155" s="36" t="s">
        <v>4</v>
      </c>
      <c r="M155" s="39"/>
      <c r="N155" s="48"/>
      <c r="O155" s="48"/>
      <c r="P155" s="49"/>
      <c r="Q155" s="48"/>
      <c r="R155" s="48"/>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c r="AP155" s="49"/>
      <c r="AQ155" s="49"/>
      <c r="AR155" s="49"/>
      <c r="AS155" s="49"/>
      <c r="AT155" s="49"/>
      <c r="AU155" s="49"/>
      <c r="AV155" s="49"/>
      <c r="AW155" s="49"/>
      <c r="AX155" s="49"/>
      <c r="AY155" s="49"/>
      <c r="AZ155" s="49"/>
      <c r="BA155" s="51">
        <f t="shared" si="9"/>
        <v>915.92</v>
      </c>
      <c r="BB155" s="50">
        <f t="shared" si="10"/>
        <v>915.92</v>
      </c>
      <c r="BC155" s="54" t="str">
        <f t="shared" si="11"/>
        <v>INR  Nine Hundred &amp; Fifteen  and Paise Ninety Two Only</v>
      </c>
      <c r="IA155" s="21">
        <v>13.29</v>
      </c>
      <c r="IB155" s="21" t="s">
        <v>167</v>
      </c>
      <c r="ID155" s="21">
        <v>4</v>
      </c>
      <c r="IE155" s="22" t="s">
        <v>47</v>
      </c>
      <c r="IF155" s="22"/>
      <c r="IG155" s="22"/>
      <c r="IH155" s="22"/>
      <c r="II155" s="22"/>
    </row>
    <row r="156" spans="1:243" s="21" customFormat="1" ht="28.5">
      <c r="A156" s="59">
        <v>13.3</v>
      </c>
      <c r="B156" s="56" t="s">
        <v>179</v>
      </c>
      <c r="C156" s="33"/>
      <c r="D156" s="33">
        <v>2</v>
      </c>
      <c r="E156" s="57" t="s">
        <v>47</v>
      </c>
      <c r="F156" s="58">
        <v>298.2</v>
      </c>
      <c r="G156" s="42"/>
      <c r="H156" s="36"/>
      <c r="I156" s="37" t="s">
        <v>33</v>
      </c>
      <c r="J156" s="38">
        <f t="shared" si="8"/>
        <v>1</v>
      </c>
      <c r="K156" s="36" t="s">
        <v>34</v>
      </c>
      <c r="L156" s="36" t="s">
        <v>4</v>
      </c>
      <c r="M156" s="39"/>
      <c r="N156" s="48"/>
      <c r="O156" s="48"/>
      <c r="P156" s="49"/>
      <c r="Q156" s="48"/>
      <c r="R156" s="48"/>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c r="AP156" s="49"/>
      <c r="AQ156" s="49"/>
      <c r="AR156" s="49"/>
      <c r="AS156" s="49"/>
      <c r="AT156" s="49"/>
      <c r="AU156" s="49"/>
      <c r="AV156" s="49"/>
      <c r="AW156" s="49"/>
      <c r="AX156" s="49"/>
      <c r="AY156" s="49"/>
      <c r="AZ156" s="49"/>
      <c r="BA156" s="51">
        <f t="shared" si="9"/>
        <v>596.4</v>
      </c>
      <c r="BB156" s="50">
        <f t="shared" si="10"/>
        <v>596.4</v>
      </c>
      <c r="BC156" s="54" t="str">
        <f t="shared" si="11"/>
        <v>INR  Five Hundred &amp; Ninety Six  and Paise Forty Only</v>
      </c>
      <c r="IA156" s="21">
        <v>13.3</v>
      </c>
      <c r="IB156" s="21" t="s">
        <v>179</v>
      </c>
      <c r="ID156" s="21">
        <v>2</v>
      </c>
      <c r="IE156" s="22" t="s">
        <v>47</v>
      </c>
      <c r="IF156" s="22"/>
      <c r="IG156" s="22"/>
      <c r="IH156" s="22"/>
      <c r="II156" s="22"/>
    </row>
    <row r="157" spans="1:243" s="21" customFormat="1" ht="47.25">
      <c r="A157" s="59">
        <v>13.31</v>
      </c>
      <c r="B157" s="56" t="s">
        <v>180</v>
      </c>
      <c r="C157" s="33"/>
      <c r="D157" s="65"/>
      <c r="E157" s="65"/>
      <c r="F157" s="65"/>
      <c r="G157" s="65"/>
      <c r="H157" s="65"/>
      <c r="I157" s="65"/>
      <c r="J157" s="65"/>
      <c r="K157" s="65"/>
      <c r="L157" s="65"/>
      <c r="M157" s="65"/>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c r="AP157" s="66"/>
      <c r="AQ157" s="66"/>
      <c r="AR157" s="66"/>
      <c r="AS157" s="66"/>
      <c r="AT157" s="66"/>
      <c r="AU157" s="66"/>
      <c r="AV157" s="66"/>
      <c r="AW157" s="66"/>
      <c r="AX157" s="66"/>
      <c r="AY157" s="66"/>
      <c r="AZ157" s="66"/>
      <c r="BA157" s="66"/>
      <c r="BB157" s="66"/>
      <c r="BC157" s="66"/>
      <c r="IA157" s="21">
        <v>13.31</v>
      </c>
      <c r="IB157" s="21" t="s">
        <v>180</v>
      </c>
      <c r="IE157" s="22"/>
      <c r="IF157" s="22"/>
      <c r="IG157" s="22"/>
      <c r="IH157" s="22"/>
      <c r="II157" s="22"/>
    </row>
    <row r="158" spans="1:243" s="21" customFormat="1" ht="28.5">
      <c r="A158" s="55">
        <v>13.32</v>
      </c>
      <c r="B158" s="56" t="s">
        <v>170</v>
      </c>
      <c r="C158" s="33"/>
      <c r="D158" s="33">
        <v>3</v>
      </c>
      <c r="E158" s="57" t="s">
        <v>47</v>
      </c>
      <c r="F158" s="58">
        <v>367.34</v>
      </c>
      <c r="G158" s="42"/>
      <c r="H158" s="36"/>
      <c r="I158" s="37" t="s">
        <v>33</v>
      </c>
      <c r="J158" s="38">
        <f t="shared" si="8"/>
        <v>1</v>
      </c>
      <c r="K158" s="36" t="s">
        <v>34</v>
      </c>
      <c r="L158" s="36" t="s">
        <v>4</v>
      </c>
      <c r="M158" s="39"/>
      <c r="N158" s="48"/>
      <c r="O158" s="48"/>
      <c r="P158" s="49"/>
      <c r="Q158" s="48"/>
      <c r="R158" s="48"/>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c r="AT158" s="49"/>
      <c r="AU158" s="49"/>
      <c r="AV158" s="49"/>
      <c r="AW158" s="49"/>
      <c r="AX158" s="49"/>
      <c r="AY158" s="49"/>
      <c r="AZ158" s="49"/>
      <c r="BA158" s="51">
        <f t="shared" si="9"/>
        <v>1102.02</v>
      </c>
      <c r="BB158" s="50">
        <f t="shared" si="10"/>
        <v>1102.02</v>
      </c>
      <c r="BC158" s="54" t="str">
        <f t="shared" si="11"/>
        <v>INR  One Thousand One Hundred &amp; Two  and Paise Two Only</v>
      </c>
      <c r="IA158" s="21">
        <v>13.32</v>
      </c>
      <c r="IB158" s="21" t="s">
        <v>170</v>
      </c>
      <c r="ID158" s="21">
        <v>3</v>
      </c>
      <c r="IE158" s="22" t="s">
        <v>47</v>
      </c>
      <c r="IF158" s="22"/>
      <c r="IG158" s="22"/>
      <c r="IH158" s="22"/>
      <c r="II158" s="22"/>
    </row>
    <row r="159" spans="1:243" s="21" customFormat="1" ht="63">
      <c r="A159" s="55">
        <v>13.33</v>
      </c>
      <c r="B159" s="56" t="s">
        <v>181</v>
      </c>
      <c r="C159" s="33"/>
      <c r="D159" s="65"/>
      <c r="E159" s="65"/>
      <c r="F159" s="65"/>
      <c r="G159" s="65"/>
      <c r="H159" s="65"/>
      <c r="I159" s="65"/>
      <c r="J159" s="65"/>
      <c r="K159" s="65"/>
      <c r="L159" s="65"/>
      <c r="M159" s="65"/>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c r="AQ159" s="66"/>
      <c r="AR159" s="66"/>
      <c r="AS159" s="66"/>
      <c r="AT159" s="66"/>
      <c r="AU159" s="66"/>
      <c r="AV159" s="66"/>
      <c r="AW159" s="66"/>
      <c r="AX159" s="66"/>
      <c r="AY159" s="66"/>
      <c r="AZ159" s="66"/>
      <c r="BA159" s="66"/>
      <c r="BB159" s="66"/>
      <c r="BC159" s="66"/>
      <c r="IA159" s="21">
        <v>13.33</v>
      </c>
      <c r="IB159" s="21" t="s">
        <v>181</v>
      </c>
      <c r="IE159" s="22"/>
      <c r="IF159" s="22"/>
      <c r="IG159" s="22"/>
      <c r="IH159" s="22"/>
      <c r="II159" s="22"/>
    </row>
    <row r="160" spans="1:243" s="21" customFormat="1" ht="42.75">
      <c r="A160" s="55">
        <v>13.34</v>
      </c>
      <c r="B160" s="56" t="s">
        <v>182</v>
      </c>
      <c r="C160" s="33"/>
      <c r="D160" s="33">
        <v>6</v>
      </c>
      <c r="E160" s="57" t="s">
        <v>47</v>
      </c>
      <c r="F160" s="58">
        <v>466.46</v>
      </c>
      <c r="G160" s="42"/>
      <c r="H160" s="36"/>
      <c r="I160" s="37" t="s">
        <v>33</v>
      </c>
      <c r="J160" s="38">
        <f t="shared" si="8"/>
        <v>1</v>
      </c>
      <c r="K160" s="36" t="s">
        <v>34</v>
      </c>
      <c r="L160" s="36" t="s">
        <v>4</v>
      </c>
      <c r="M160" s="39"/>
      <c r="N160" s="48"/>
      <c r="O160" s="48"/>
      <c r="P160" s="49"/>
      <c r="Q160" s="48"/>
      <c r="R160" s="48"/>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c r="AP160" s="49"/>
      <c r="AQ160" s="49"/>
      <c r="AR160" s="49"/>
      <c r="AS160" s="49"/>
      <c r="AT160" s="49"/>
      <c r="AU160" s="49"/>
      <c r="AV160" s="49"/>
      <c r="AW160" s="49"/>
      <c r="AX160" s="49"/>
      <c r="AY160" s="49"/>
      <c r="AZ160" s="49"/>
      <c r="BA160" s="51">
        <f t="shared" si="9"/>
        <v>2798.76</v>
      </c>
      <c r="BB160" s="50">
        <f t="shared" si="10"/>
        <v>2798.76</v>
      </c>
      <c r="BC160" s="54" t="str">
        <f t="shared" si="11"/>
        <v>INR  Two Thousand Seven Hundred &amp; Ninety Eight  and Paise Seventy Six Only</v>
      </c>
      <c r="IA160" s="21">
        <v>13.34</v>
      </c>
      <c r="IB160" s="21" t="s">
        <v>182</v>
      </c>
      <c r="ID160" s="21">
        <v>6</v>
      </c>
      <c r="IE160" s="22" t="s">
        <v>47</v>
      </c>
      <c r="IF160" s="22"/>
      <c r="IG160" s="22"/>
      <c r="IH160" s="22"/>
      <c r="II160" s="22"/>
    </row>
    <row r="161" spans="1:243" s="21" customFormat="1" ht="63">
      <c r="A161" s="55">
        <v>13.35</v>
      </c>
      <c r="B161" s="56" t="s">
        <v>183</v>
      </c>
      <c r="C161" s="33"/>
      <c r="D161" s="33">
        <v>13</v>
      </c>
      <c r="E161" s="57" t="s">
        <v>47</v>
      </c>
      <c r="F161" s="58">
        <v>53.7</v>
      </c>
      <c r="G161" s="42"/>
      <c r="H161" s="36"/>
      <c r="I161" s="37" t="s">
        <v>33</v>
      </c>
      <c r="J161" s="38">
        <f t="shared" si="8"/>
        <v>1</v>
      </c>
      <c r="K161" s="36" t="s">
        <v>34</v>
      </c>
      <c r="L161" s="36" t="s">
        <v>4</v>
      </c>
      <c r="M161" s="39"/>
      <c r="N161" s="48"/>
      <c r="O161" s="48"/>
      <c r="P161" s="49"/>
      <c r="Q161" s="48"/>
      <c r="R161" s="48"/>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c r="AS161" s="49"/>
      <c r="AT161" s="49"/>
      <c r="AU161" s="49"/>
      <c r="AV161" s="49"/>
      <c r="AW161" s="49"/>
      <c r="AX161" s="49"/>
      <c r="AY161" s="49"/>
      <c r="AZ161" s="49"/>
      <c r="BA161" s="51">
        <f t="shared" si="9"/>
        <v>698.1</v>
      </c>
      <c r="BB161" s="50">
        <f t="shared" si="10"/>
        <v>698.1</v>
      </c>
      <c r="BC161" s="54" t="str">
        <f t="shared" si="11"/>
        <v>INR  Six Hundred &amp; Ninety Eight  and Paise Ten Only</v>
      </c>
      <c r="IA161" s="21">
        <v>13.35</v>
      </c>
      <c r="IB161" s="21" t="s">
        <v>183</v>
      </c>
      <c r="ID161" s="21">
        <v>13</v>
      </c>
      <c r="IE161" s="22" t="s">
        <v>47</v>
      </c>
      <c r="IF161" s="22"/>
      <c r="IG161" s="22"/>
      <c r="IH161" s="22"/>
      <c r="II161" s="22"/>
    </row>
    <row r="162" spans="1:243" s="21" customFormat="1" ht="31.5">
      <c r="A162" s="55">
        <v>13.36</v>
      </c>
      <c r="B162" s="56" t="s">
        <v>184</v>
      </c>
      <c r="C162" s="33"/>
      <c r="D162" s="65"/>
      <c r="E162" s="65"/>
      <c r="F162" s="65"/>
      <c r="G162" s="65"/>
      <c r="H162" s="65"/>
      <c r="I162" s="65"/>
      <c r="J162" s="65"/>
      <c r="K162" s="65"/>
      <c r="L162" s="65"/>
      <c r="M162" s="65"/>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c r="AQ162" s="66"/>
      <c r="AR162" s="66"/>
      <c r="AS162" s="66"/>
      <c r="AT162" s="66"/>
      <c r="AU162" s="66"/>
      <c r="AV162" s="66"/>
      <c r="AW162" s="66"/>
      <c r="AX162" s="66"/>
      <c r="AY162" s="66"/>
      <c r="AZ162" s="66"/>
      <c r="BA162" s="66"/>
      <c r="BB162" s="66"/>
      <c r="BC162" s="66"/>
      <c r="IA162" s="21">
        <v>13.36</v>
      </c>
      <c r="IB162" s="21" t="s">
        <v>184</v>
      </c>
      <c r="IE162" s="22"/>
      <c r="IF162" s="22"/>
      <c r="IG162" s="22"/>
      <c r="IH162" s="22"/>
      <c r="II162" s="22"/>
    </row>
    <row r="163" spans="1:243" s="21" customFormat="1" ht="42.75">
      <c r="A163" s="55">
        <v>13.37</v>
      </c>
      <c r="B163" s="56" t="s">
        <v>185</v>
      </c>
      <c r="C163" s="33"/>
      <c r="D163" s="33">
        <v>8</v>
      </c>
      <c r="E163" s="57" t="s">
        <v>47</v>
      </c>
      <c r="F163" s="58">
        <v>286.94</v>
      </c>
      <c r="G163" s="42"/>
      <c r="H163" s="36"/>
      <c r="I163" s="37" t="s">
        <v>33</v>
      </c>
      <c r="J163" s="38">
        <f t="shared" si="8"/>
        <v>1</v>
      </c>
      <c r="K163" s="36" t="s">
        <v>34</v>
      </c>
      <c r="L163" s="36" t="s">
        <v>4</v>
      </c>
      <c r="M163" s="39"/>
      <c r="N163" s="48"/>
      <c r="O163" s="48"/>
      <c r="P163" s="49"/>
      <c r="Q163" s="48"/>
      <c r="R163" s="48"/>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c r="AP163" s="49"/>
      <c r="AQ163" s="49"/>
      <c r="AR163" s="49"/>
      <c r="AS163" s="49"/>
      <c r="AT163" s="49"/>
      <c r="AU163" s="49"/>
      <c r="AV163" s="49"/>
      <c r="AW163" s="49"/>
      <c r="AX163" s="49"/>
      <c r="AY163" s="49"/>
      <c r="AZ163" s="49"/>
      <c r="BA163" s="51">
        <f t="shared" si="9"/>
        <v>2295.52</v>
      </c>
      <c r="BB163" s="50">
        <f t="shared" si="10"/>
        <v>2295.52</v>
      </c>
      <c r="BC163" s="54" t="str">
        <f t="shared" si="11"/>
        <v>INR  Two Thousand Two Hundred &amp; Ninety Five  and Paise Fifty Two Only</v>
      </c>
      <c r="IA163" s="21">
        <v>13.37</v>
      </c>
      <c r="IB163" s="21" t="s">
        <v>185</v>
      </c>
      <c r="ID163" s="21">
        <v>8</v>
      </c>
      <c r="IE163" s="22" t="s">
        <v>47</v>
      </c>
      <c r="IF163" s="22"/>
      <c r="IG163" s="22"/>
      <c r="IH163" s="22"/>
      <c r="II163" s="22"/>
    </row>
    <row r="164" spans="1:243" s="21" customFormat="1" ht="63">
      <c r="A164" s="55">
        <v>13.38</v>
      </c>
      <c r="B164" s="56" t="s">
        <v>186</v>
      </c>
      <c r="C164" s="33"/>
      <c r="D164" s="33">
        <v>10</v>
      </c>
      <c r="E164" s="57" t="s">
        <v>44</v>
      </c>
      <c r="F164" s="58">
        <v>135.16</v>
      </c>
      <c r="G164" s="42"/>
      <c r="H164" s="36"/>
      <c r="I164" s="37" t="s">
        <v>33</v>
      </c>
      <c r="J164" s="38">
        <f t="shared" si="8"/>
        <v>1</v>
      </c>
      <c r="K164" s="36" t="s">
        <v>34</v>
      </c>
      <c r="L164" s="36" t="s">
        <v>4</v>
      </c>
      <c r="M164" s="39"/>
      <c r="N164" s="48"/>
      <c r="O164" s="48"/>
      <c r="P164" s="49"/>
      <c r="Q164" s="48"/>
      <c r="R164" s="48"/>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c r="AP164" s="49"/>
      <c r="AQ164" s="49"/>
      <c r="AR164" s="49"/>
      <c r="AS164" s="49"/>
      <c r="AT164" s="49"/>
      <c r="AU164" s="49"/>
      <c r="AV164" s="49"/>
      <c r="AW164" s="49"/>
      <c r="AX164" s="49"/>
      <c r="AY164" s="49"/>
      <c r="AZ164" s="49"/>
      <c r="BA164" s="51">
        <f t="shared" si="9"/>
        <v>1351.6</v>
      </c>
      <c r="BB164" s="50">
        <f t="shared" si="10"/>
        <v>1351.6</v>
      </c>
      <c r="BC164" s="54" t="str">
        <f t="shared" si="11"/>
        <v>INR  One Thousand Three Hundred &amp; Fifty One  and Paise Sixty Only</v>
      </c>
      <c r="IA164" s="21">
        <v>13.38</v>
      </c>
      <c r="IB164" s="21" t="s">
        <v>186</v>
      </c>
      <c r="ID164" s="21">
        <v>10</v>
      </c>
      <c r="IE164" s="22" t="s">
        <v>44</v>
      </c>
      <c r="IF164" s="22"/>
      <c r="IG164" s="22"/>
      <c r="IH164" s="22"/>
      <c r="II164" s="22"/>
    </row>
    <row r="165" spans="1:243" s="21" customFormat="1" ht="15.75">
      <c r="A165" s="55">
        <v>14</v>
      </c>
      <c r="B165" s="56" t="s">
        <v>187</v>
      </c>
      <c r="C165" s="33"/>
      <c r="D165" s="65"/>
      <c r="E165" s="65"/>
      <c r="F165" s="65"/>
      <c r="G165" s="65"/>
      <c r="H165" s="65"/>
      <c r="I165" s="65"/>
      <c r="J165" s="65"/>
      <c r="K165" s="65"/>
      <c r="L165" s="65"/>
      <c r="M165" s="65"/>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c r="AQ165" s="66"/>
      <c r="AR165" s="66"/>
      <c r="AS165" s="66"/>
      <c r="AT165" s="66"/>
      <c r="AU165" s="66"/>
      <c r="AV165" s="66"/>
      <c r="AW165" s="66"/>
      <c r="AX165" s="66"/>
      <c r="AY165" s="66"/>
      <c r="AZ165" s="66"/>
      <c r="BA165" s="66"/>
      <c r="BB165" s="66"/>
      <c r="BC165" s="66"/>
      <c r="IA165" s="21">
        <v>14</v>
      </c>
      <c r="IB165" s="21" t="s">
        <v>187</v>
      </c>
      <c r="IE165" s="22"/>
      <c r="IF165" s="22"/>
      <c r="IG165" s="22"/>
      <c r="IH165" s="22"/>
      <c r="II165" s="22"/>
    </row>
    <row r="166" spans="1:243" s="21" customFormat="1" ht="94.5">
      <c r="A166" s="55">
        <v>14.01</v>
      </c>
      <c r="B166" s="56" t="s">
        <v>188</v>
      </c>
      <c r="C166" s="33"/>
      <c r="D166" s="65"/>
      <c r="E166" s="65"/>
      <c r="F166" s="65"/>
      <c r="G166" s="65"/>
      <c r="H166" s="65"/>
      <c r="I166" s="65"/>
      <c r="J166" s="65"/>
      <c r="K166" s="65"/>
      <c r="L166" s="65"/>
      <c r="M166" s="65"/>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c r="AQ166" s="66"/>
      <c r="AR166" s="66"/>
      <c r="AS166" s="66"/>
      <c r="AT166" s="66"/>
      <c r="AU166" s="66"/>
      <c r="AV166" s="66"/>
      <c r="AW166" s="66"/>
      <c r="AX166" s="66"/>
      <c r="AY166" s="66"/>
      <c r="AZ166" s="66"/>
      <c r="BA166" s="66"/>
      <c r="BB166" s="66"/>
      <c r="BC166" s="66"/>
      <c r="IA166" s="21">
        <v>14.01</v>
      </c>
      <c r="IB166" s="21" t="s">
        <v>188</v>
      </c>
      <c r="IE166" s="22"/>
      <c r="IF166" s="22"/>
      <c r="IG166" s="22"/>
      <c r="IH166" s="22"/>
      <c r="II166" s="22"/>
    </row>
    <row r="167" spans="1:243" s="21" customFormat="1" ht="42.75">
      <c r="A167" s="55">
        <v>14.02</v>
      </c>
      <c r="B167" s="56" t="s">
        <v>189</v>
      </c>
      <c r="C167" s="33"/>
      <c r="D167" s="33">
        <v>4</v>
      </c>
      <c r="E167" s="57" t="s">
        <v>44</v>
      </c>
      <c r="F167" s="58">
        <v>716.35</v>
      </c>
      <c r="G167" s="42"/>
      <c r="H167" s="36"/>
      <c r="I167" s="37" t="s">
        <v>33</v>
      </c>
      <c r="J167" s="38">
        <f t="shared" si="8"/>
        <v>1</v>
      </c>
      <c r="K167" s="36" t="s">
        <v>34</v>
      </c>
      <c r="L167" s="36" t="s">
        <v>4</v>
      </c>
      <c r="M167" s="39"/>
      <c r="N167" s="48"/>
      <c r="O167" s="48"/>
      <c r="P167" s="49"/>
      <c r="Q167" s="48"/>
      <c r="R167" s="48"/>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c r="AP167" s="49"/>
      <c r="AQ167" s="49"/>
      <c r="AR167" s="49"/>
      <c r="AS167" s="49"/>
      <c r="AT167" s="49"/>
      <c r="AU167" s="49"/>
      <c r="AV167" s="49"/>
      <c r="AW167" s="49"/>
      <c r="AX167" s="49"/>
      <c r="AY167" s="49"/>
      <c r="AZ167" s="49"/>
      <c r="BA167" s="51">
        <f t="shared" si="9"/>
        <v>2865.4</v>
      </c>
      <c r="BB167" s="50">
        <f t="shared" si="10"/>
        <v>2865.4</v>
      </c>
      <c r="BC167" s="54" t="str">
        <f t="shared" si="11"/>
        <v>INR  Two Thousand Eight Hundred &amp; Sixty Five  and Paise Forty Only</v>
      </c>
      <c r="IA167" s="21">
        <v>14.02</v>
      </c>
      <c r="IB167" s="21" t="s">
        <v>189</v>
      </c>
      <c r="ID167" s="21">
        <v>4</v>
      </c>
      <c r="IE167" s="22" t="s">
        <v>44</v>
      </c>
      <c r="IF167" s="22"/>
      <c r="IG167" s="22"/>
      <c r="IH167" s="22"/>
      <c r="II167" s="22"/>
    </row>
    <row r="168" spans="1:243" s="21" customFormat="1" ht="42.75">
      <c r="A168" s="55">
        <v>14.03</v>
      </c>
      <c r="B168" s="56" t="s">
        <v>190</v>
      </c>
      <c r="C168" s="33"/>
      <c r="D168" s="33">
        <v>4</v>
      </c>
      <c r="E168" s="57" t="s">
        <v>44</v>
      </c>
      <c r="F168" s="58">
        <v>876.06</v>
      </c>
      <c r="G168" s="42"/>
      <c r="H168" s="36"/>
      <c r="I168" s="37" t="s">
        <v>33</v>
      </c>
      <c r="J168" s="38">
        <f t="shared" si="8"/>
        <v>1</v>
      </c>
      <c r="K168" s="36" t="s">
        <v>34</v>
      </c>
      <c r="L168" s="36" t="s">
        <v>4</v>
      </c>
      <c r="M168" s="39"/>
      <c r="N168" s="48"/>
      <c r="O168" s="48"/>
      <c r="P168" s="49"/>
      <c r="Q168" s="48"/>
      <c r="R168" s="48"/>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c r="AP168" s="49"/>
      <c r="AQ168" s="49"/>
      <c r="AR168" s="49"/>
      <c r="AS168" s="49"/>
      <c r="AT168" s="49"/>
      <c r="AU168" s="49"/>
      <c r="AV168" s="49"/>
      <c r="AW168" s="49"/>
      <c r="AX168" s="49"/>
      <c r="AY168" s="49"/>
      <c r="AZ168" s="49"/>
      <c r="BA168" s="51">
        <f t="shared" si="9"/>
        <v>3504.24</v>
      </c>
      <c r="BB168" s="50">
        <f t="shared" si="10"/>
        <v>3504.24</v>
      </c>
      <c r="BC168" s="54" t="str">
        <f t="shared" si="11"/>
        <v>INR  Three Thousand Five Hundred &amp; Four  and Paise Twenty Four Only</v>
      </c>
      <c r="IA168" s="21">
        <v>14.03</v>
      </c>
      <c r="IB168" s="21" t="s">
        <v>190</v>
      </c>
      <c r="ID168" s="21">
        <v>4</v>
      </c>
      <c r="IE168" s="22" t="s">
        <v>44</v>
      </c>
      <c r="IF168" s="22"/>
      <c r="IG168" s="22"/>
      <c r="IH168" s="22"/>
      <c r="II168" s="22"/>
    </row>
    <row r="169" spans="1:243" s="21" customFormat="1" ht="94.5" customHeight="1">
      <c r="A169" s="55">
        <v>14.04</v>
      </c>
      <c r="B169" s="56" t="s">
        <v>191</v>
      </c>
      <c r="C169" s="33"/>
      <c r="D169" s="65"/>
      <c r="E169" s="65"/>
      <c r="F169" s="65"/>
      <c r="G169" s="65"/>
      <c r="H169" s="65"/>
      <c r="I169" s="65"/>
      <c r="J169" s="65"/>
      <c r="K169" s="65"/>
      <c r="L169" s="65"/>
      <c r="M169" s="65"/>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c r="AS169" s="66"/>
      <c r="AT169" s="66"/>
      <c r="AU169" s="66"/>
      <c r="AV169" s="66"/>
      <c r="AW169" s="66"/>
      <c r="AX169" s="66"/>
      <c r="AY169" s="66"/>
      <c r="AZ169" s="66"/>
      <c r="BA169" s="66"/>
      <c r="BB169" s="66"/>
      <c r="BC169" s="66"/>
      <c r="IA169" s="21">
        <v>14.04</v>
      </c>
      <c r="IB169" s="21" t="s">
        <v>191</v>
      </c>
      <c r="IE169" s="22"/>
      <c r="IF169" s="22"/>
      <c r="IG169" s="22"/>
      <c r="IH169" s="22"/>
      <c r="II169" s="22"/>
    </row>
    <row r="170" spans="1:243" s="21" customFormat="1" ht="15.75">
      <c r="A170" s="55">
        <v>14.05</v>
      </c>
      <c r="B170" s="56" t="s">
        <v>192</v>
      </c>
      <c r="C170" s="33"/>
      <c r="D170" s="65"/>
      <c r="E170" s="65"/>
      <c r="F170" s="65"/>
      <c r="G170" s="65"/>
      <c r="H170" s="65"/>
      <c r="I170" s="65"/>
      <c r="J170" s="65"/>
      <c r="K170" s="65"/>
      <c r="L170" s="65"/>
      <c r="M170" s="65"/>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c r="AQ170" s="66"/>
      <c r="AR170" s="66"/>
      <c r="AS170" s="66"/>
      <c r="AT170" s="66"/>
      <c r="AU170" s="66"/>
      <c r="AV170" s="66"/>
      <c r="AW170" s="66"/>
      <c r="AX170" s="66"/>
      <c r="AY170" s="66"/>
      <c r="AZ170" s="66"/>
      <c r="BA170" s="66"/>
      <c r="BB170" s="66"/>
      <c r="BC170" s="66"/>
      <c r="IA170" s="21">
        <v>14.05</v>
      </c>
      <c r="IB170" s="21" t="s">
        <v>192</v>
      </c>
      <c r="IE170" s="22"/>
      <c r="IF170" s="22"/>
      <c r="IG170" s="22"/>
      <c r="IH170" s="22"/>
      <c r="II170" s="22"/>
    </row>
    <row r="171" spans="1:243" s="21" customFormat="1" ht="47.25">
      <c r="A171" s="55">
        <v>14.06</v>
      </c>
      <c r="B171" s="56" t="s">
        <v>193</v>
      </c>
      <c r="C171" s="33"/>
      <c r="D171" s="33">
        <v>1</v>
      </c>
      <c r="E171" s="57" t="s">
        <v>47</v>
      </c>
      <c r="F171" s="58">
        <v>2022.8</v>
      </c>
      <c r="G171" s="42"/>
      <c r="H171" s="36"/>
      <c r="I171" s="37" t="s">
        <v>33</v>
      </c>
      <c r="J171" s="38">
        <f t="shared" si="8"/>
        <v>1</v>
      </c>
      <c r="K171" s="36" t="s">
        <v>34</v>
      </c>
      <c r="L171" s="36" t="s">
        <v>4</v>
      </c>
      <c r="M171" s="39"/>
      <c r="N171" s="48"/>
      <c r="O171" s="48"/>
      <c r="P171" s="49"/>
      <c r="Q171" s="48"/>
      <c r="R171" s="48"/>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c r="AP171" s="49"/>
      <c r="AQ171" s="49"/>
      <c r="AR171" s="49"/>
      <c r="AS171" s="49"/>
      <c r="AT171" s="49"/>
      <c r="AU171" s="49"/>
      <c r="AV171" s="49"/>
      <c r="AW171" s="49"/>
      <c r="AX171" s="49"/>
      <c r="AY171" s="49"/>
      <c r="AZ171" s="49"/>
      <c r="BA171" s="51">
        <f t="shared" si="9"/>
        <v>2022.8</v>
      </c>
      <c r="BB171" s="50">
        <f t="shared" si="10"/>
        <v>2022.8</v>
      </c>
      <c r="BC171" s="54" t="str">
        <f t="shared" si="11"/>
        <v>INR  Two Thousand  &amp;Twenty Two  and Paise Eighty Only</v>
      </c>
      <c r="IA171" s="21">
        <v>14.06</v>
      </c>
      <c r="IB171" s="21" t="s">
        <v>193</v>
      </c>
      <c r="ID171" s="21">
        <v>1</v>
      </c>
      <c r="IE171" s="22" t="s">
        <v>47</v>
      </c>
      <c r="IF171" s="22"/>
      <c r="IG171" s="22"/>
      <c r="IH171" s="22"/>
      <c r="II171" s="22"/>
    </row>
    <row r="172" spans="1:243" s="21" customFormat="1" ht="189">
      <c r="A172" s="55">
        <v>14.07</v>
      </c>
      <c r="B172" s="56" t="s">
        <v>194</v>
      </c>
      <c r="C172" s="33"/>
      <c r="D172" s="65"/>
      <c r="E172" s="65"/>
      <c r="F172" s="65"/>
      <c r="G172" s="65"/>
      <c r="H172" s="65"/>
      <c r="I172" s="65"/>
      <c r="J172" s="65"/>
      <c r="K172" s="65"/>
      <c r="L172" s="65"/>
      <c r="M172" s="65"/>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c r="AR172" s="66"/>
      <c r="AS172" s="66"/>
      <c r="AT172" s="66"/>
      <c r="AU172" s="66"/>
      <c r="AV172" s="66"/>
      <c r="AW172" s="66"/>
      <c r="AX172" s="66"/>
      <c r="AY172" s="66"/>
      <c r="AZ172" s="66"/>
      <c r="BA172" s="66"/>
      <c r="BB172" s="66"/>
      <c r="BC172" s="66"/>
      <c r="IA172" s="21">
        <v>14.07</v>
      </c>
      <c r="IB172" s="21" t="s">
        <v>194</v>
      </c>
      <c r="IE172" s="22"/>
      <c r="IF172" s="22"/>
      <c r="IG172" s="22"/>
      <c r="IH172" s="22"/>
      <c r="II172" s="22"/>
    </row>
    <row r="173" spans="1:243" s="21" customFormat="1" ht="28.5">
      <c r="A173" s="55">
        <v>14.08</v>
      </c>
      <c r="B173" s="56" t="s">
        <v>195</v>
      </c>
      <c r="C173" s="33"/>
      <c r="D173" s="33">
        <v>3</v>
      </c>
      <c r="E173" s="57" t="s">
        <v>47</v>
      </c>
      <c r="F173" s="58">
        <v>546.69</v>
      </c>
      <c r="G173" s="42"/>
      <c r="H173" s="36"/>
      <c r="I173" s="37" t="s">
        <v>33</v>
      </c>
      <c r="J173" s="38">
        <f t="shared" si="8"/>
        <v>1</v>
      </c>
      <c r="K173" s="36" t="s">
        <v>34</v>
      </c>
      <c r="L173" s="36" t="s">
        <v>4</v>
      </c>
      <c r="M173" s="39"/>
      <c r="N173" s="48"/>
      <c r="O173" s="48"/>
      <c r="P173" s="49"/>
      <c r="Q173" s="48"/>
      <c r="R173" s="48"/>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c r="AP173" s="49"/>
      <c r="AQ173" s="49"/>
      <c r="AR173" s="49"/>
      <c r="AS173" s="49"/>
      <c r="AT173" s="49"/>
      <c r="AU173" s="49"/>
      <c r="AV173" s="49"/>
      <c r="AW173" s="49"/>
      <c r="AX173" s="49"/>
      <c r="AY173" s="49"/>
      <c r="AZ173" s="49"/>
      <c r="BA173" s="51">
        <f t="shared" si="9"/>
        <v>1640.07</v>
      </c>
      <c r="BB173" s="50">
        <f t="shared" si="10"/>
        <v>1640.07</v>
      </c>
      <c r="BC173" s="54" t="str">
        <f t="shared" si="11"/>
        <v>INR  One Thousand Six Hundred &amp; Forty  and Paise Seven Only</v>
      </c>
      <c r="IA173" s="21">
        <v>14.08</v>
      </c>
      <c r="IB173" s="21" t="s">
        <v>195</v>
      </c>
      <c r="ID173" s="21">
        <v>3</v>
      </c>
      <c r="IE173" s="22" t="s">
        <v>47</v>
      </c>
      <c r="IF173" s="22"/>
      <c r="IG173" s="22"/>
      <c r="IH173" s="22"/>
      <c r="II173" s="22"/>
    </row>
    <row r="174" spans="1:243" s="21" customFormat="1" ht="31.5">
      <c r="A174" s="55">
        <v>15</v>
      </c>
      <c r="B174" s="56" t="s">
        <v>196</v>
      </c>
      <c r="C174" s="33"/>
      <c r="D174" s="65"/>
      <c r="E174" s="65"/>
      <c r="F174" s="65"/>
      <c r="G174" s="65"/>
      <c r="H174" s="65"/>
      <c r="I174" s="65"/>
      <c r="J174" s="65"/>
      <c r="K174" s="65"/>
      <c r="L174" s="65"/>
      <c r="M174" s="65"/>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c r="AQ174" s="66"/>
      <c r="AR174" s="66"/>
      <c r="AS174" s="66"/>
      <c r="AT174" s="66"/>
      <c r="AU174" s="66"/>
      <c r="AV174" s="66"/>
      <c r="AW174" s="66"/>
      <c r="AX174" s="66"/>
      <c r="AY174" s="66"/>
      <c r="AZ174" s="66"/>
      <c r="BA174" s="66"/>
      <c r="BB174" s="66"/>
      <c r="BC174" s="66"/>
      <c r="IA174" s="21">
        <v>15</v>
      </c>
      <c r="IB174" s="21" t="s">
        <v>196</v>
      </c>
      <c r="IE174" s="22"/>
      <c r="IF174" s="22"/>
      <c r="IG174" s="22"/>
      <c r="IH174" s="22"/>
      <c r="II174" s="22"/>
    </row>
    <row r="175" spans="1:243" s="21" customFormat="1" ht="94.5">
      <c r="A175" s="55">
        <v>15.01</v>
      </c>
      <c r="B175" s="56" t="s">
        <v>197</v>
      </c>
      <c r="C175" s="33"/>
      <c r="D175" s="65"/>
      <c r="E175" s="65"/>
      <c r="F175" s="65"/>
      <c r="G175" s="65"/>
      <c r="H175" s="65"/>
      <c r="I175" s="65"/>
      <c r="J175" s="65"/>
      <c r="K175" s="65"/>
      <c r="L175" s="65"/>
      <c r="M175" s="65"/>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c r="AQ175" s="66"/>
      <c r="AR175" s="66"/>
      <c r="AS175" s="66"/>
      <c r="AT175" s="66"/>
      <c r="AU175" s="66"/>
      <c r="AV175" s="66"/>
      <c r="AW175" s="66"/>
      <c r="AX175" s="66"/>
      <c r="AY175" s="66"/>
      <c r="AZ175" s="66"/>
      <c r="BA175" s="66"/>
      <c r="BB175" s="66"/>
      <c r="BC175" s="66"/>
      <c r="IA175" s="21">
        <v>15.01</v>
      </c>
      <c r="IB175" s="21" t="s">
        <v>197</v>
      </c>
      <c r="IE175" s="22"/>
      <c r="IF175" s="22"/>
      <c r="IG175" s="22"/>
      <c r="IH175" s="22"/>
      <c r="II175" s="22"/>
    </row>
    <row r="176" spans="1:243" s="21" customFormat="1" ht="47.25">
      <c r="A176" s="55">
        <v>15.02</v>
      </c>
      <c r="B176" s="56" t="s">
        <v>73</v>
      </c>
      <c r="C176" s="33"/>
      <c r="D176" s="33">
        <v>3</v>
      </c>
      <c r="E176" s="57" t="s">
        <v>43</v>
      </c>
      <c r="F176" s="58">
        <v>340.64</v>
      </c>
      <c r="G176" s="42"/>
      <c r="H176" s="36"/>
      <c r="I176" s="37" t="s">
        <v>33</v>
      </c>
      <c r="J176" s="38">
        <f t="shared" si="8"/>
        <v>1</v>
      </c>
      <c r="K176" s="36" t="s">
        <v>34</v>
      </c>
      <c r="L176" s="36" t="s">
        <v>4</v>
      </c>
      <c r="M176" s="39"/>
      <c r="N176" s="48"/>
      <c r="O176" s="48"/>
      <c r="P176" s="49"/>
      <c r="Q176" s="48"/>
      <c r="R176" s="48"/>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c r="AP176" s="49"/>
      <c r="AQ176" s="49"/>
      <c r="AR176" s="49"/>
      <c r="AS176" s="49"/>
      <c r="AT176" s="49"/>
      <c r="AU176" s="49"/>
      <c r="AV176" s="49"/>
      <c r="AW176" s="49"/>
      <c r="AX176" s="49"/>
      <c r="AY176" s="49"/>
      <c r="AZ176" s="49"/>
      <c r="BA176" s="51">
        <f t="shared" si="9"/>
        <v>1021.92</v>
      </c>
      <c r="BB176" s="50">
        <f t="shared" si="10"/>
        <v>1021.92</v>
      </c>
      <c r="BC176" s="54" t="str">
        <f t="shared" si="11"/>
        <v>INR  One Thousand  &amp;Twenty One  and Paise Ninety Two Only</v>
      </c>
      <c r="IA176" s="21">
        <v>15.02</v>
      </c>
      <c r="IB176" s="21" t="s">
        <v>73</v>
      </c>
      <c r="ID176" s="21">
        <v>3</v>
      </c>
      <c r="IE176" s="22" t="s">
        <v>43</v>
      </c>
      <c r="IF176" s="22"/>
      <c r="IG176" s="22"/>
      <c r="IH176" s="22"/>
      <c r="II176" s="22"/>
    </row>
    <row r="177" spans="1:243" s="21" customFormat="1" ht="157.5">
      <c r="A177" s="55">
        <v>15.03</v>
      </c>
      <c r="B177" s="56" t="s">
        <v>198</v>
      </c>
      <c r="C177" s="33"/>
      <c r="D177" s="33">
        <v>45</v>
      </c>
      <c r="E177" s="57" t="s">
        <v>43</v>
      </c>
      <c r="F177" s="58">
        <v>702.94</v>
      </c>
      <c r="G177" s="42"/>
      <c r="H177" s="36"/>
      <c r="I177" s="37" t="s">
        <v>33</v>
      </c>
      <c r="J177" s="38">
        <f t="shared" si="8"/>
        <v>1</v>
      </c>
      <c r="K177" s="36" t="s">
        <v>34</v>
      </c>
      <c r="L177" s="36" t="s">
        <v>4</v>
      </c>
      <c r="M177" s="39"/>
      <c r="N177" s="48"/>
      <c r="O177" s="48"/>
      <c r="P177" s="49"/>
      <c r="Q177" s="48"/>
      <c r="R177" s="48"/>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c r="AP177" s="49"/>
      <c r="AQ177" s="49"/>
      <c r="AR177" s="49"/>
      <c r="AS177" s="49"/>
      <c r="AT177" s="49"/>
      <c r="AU177" s="49"/>
      <c r="AV177" s="49"/>
      <c r="AW177" s="49"/>
      <c r="AX177" s="49"/>
      <c r="AY177" s="49"/>
      <c r="AZ177" s="49"/>
      <c r="BA177" s="51">
        <f t="shared" si="9"/>
        <v>31632.3</v>
      </c>
      <c r="BB177" s="50">
        <f t="shared" si="10"/>
        <v>31632.3</v>
      </c>
      <c r="BC177" s="54" t="str">
        <f t="shared" si="11"/>
        <v>INR  Thirty One Thousand Six Hundred &amp; Thirty Two  and Paise Thirty Only</v>
      </c>
      <c r="IA177" s="21">
        <v>15.03</v>
      </c>
      <c r="IB177" s="21" t="s">
        <v>198</v>
      </c>
      <c r="ID177" s="21">
        <v>45</v>
      </c>
      <c r="IE177" s="22" t="s">
        <v>43</v>
      </c>
      <c r="IF177" s="22"/>
      <c r="IG177" s="22"/>
      <c r="IH177" s="22"/>
      <c r="II177" s="22"/>
    </row>
    <row r="178" spans="1:243" s="21" customFormat="1" ht="15.75">
      <c r="A178" s="55">
        <v>16</v>
      </c>
      <c r="B178" s="56" t="s">
        <v>199</v>
      </c>
      <c r="C178" s="33"/>
      <c r="D178" s="65"/>
      <c r="E178" s="65"/>
      <c r="F178" s="65"/>
      <c r="G178" s="65"/>
      <c r="H178" s="65"/>
      <c r="I178" s="65"/>
      <c r="J178" s="65"/>
      <c r="K178" s="65"/>
      <c r="L178" s="65"/>
      <c r="M178" s="65"/>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c r="AP178" s="66"/>
      <c r="AQ178" s="66"/>
      <c r="AR178" s="66"/>
      <c r="AS178" s="66"/>
      <c r="AT178" s="66"/>
      <c r="AU178" s="66"/>
      <c r="AV178" s="66"/>
      <c r="AW178" s="66"/>
      <c r="AX178" s="66"/>
      <c r="AY178" s="66"/>
      <c r="AZ178" s="66"/>
      <c r="BA178" s="66"/>
      <c r="BB178" s="66"/>
      <c r="BC178" s="66"/>
      <c r="IA178" s="21">
        <v>16</v>
      </c>
      <c r="IB178" s="21" t="s">
        <v>199</v>
      </c>
      <c r="IE178" s="22"/>
      <c r="IF178" s="22"/>
      <c r="IG178" s="22"/>
      <c r="IH178" s="22"/>
      <c r="II178" s="22"/>
    </row>
    <row r="179" spans="1:243" s="21" customFormat="1" ht="132" customHeight="1">
      <c r="A179" s="55">
        <v>16.01</v>
      </c>
      <c r="B179" s="56" t="s">
        <v>200</v>
      </c>
      <c r="C179" s="33"/>
      <c r="D179" s="33">
        <v>5</v>
      </c>
      <c r="E179" s="57" t="s">
        <v>207</v>
      </c>
      <c r="F179" s="58">
        <v>4912.41</v>
      </c>
      <c r="G179" s="42"/>
      <c r="H179" s="36"/>
      <c r="I179" s="37" t="s">
        <v>33</v>
      </c>
      <c r="J179" s="38">
        <f t="shared" si="8"/>
        <v>1</v>
      </c>
      <c r="K179" s="36" t="s">
        <v>34</v>
      </c>
      <c r="L179" s="36" t="s">
        <v>4</v>
      </c>
      <c r="M179" s="39"/>
      <c r="N179" s="48"/>
      <c r="O179" s="48"/>
      <c r="P179" s="49"/>
      <c r="Q179" s="48"/>
      <c r="R179" s="48"/>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c r="AP179" s="49"/>
      <c r="AQ179" s="49"/>
      <c r="AR179" s="49"/>
      <c r="AS179" s="49"/>
      <c r="AT179" s="49"/>
      <c r="AU179" s="49"/>
      <c r="AV179" s="49"/>
      <c r="AW179" s="49"/>
      <c r="AX179" s="49"/>
      <c r="AY179" s="49"/>
      <c r="AZ179" s="49"/>
      <c r="BA179" s="51">
        <f t="shared" si="9"/>
        <v>24562.05</v>
      </c>
      <c r="BB179" s="50">
        <f t="shared" si="10"/>
        <v>24562.05</v>
      </c>
      <c r="BC179" s="54" t="str">
        <f t="shared" si="11"/>
        <v>INR  Twenty Four Thousand Five Hundred &amp; Sixty Two  and Paise Five Only</v>
      </c>
      <c r="IA179" s="21">
        <v>16.01</v>
      </c>
      <c r="IB179" s="70" t="s">
        <v>200</v>
      </c>
      <c r="ID179" s="21">
        <v>5</v>
      </c>
      <c r="IE179" s="22" t="s">
        <v>207</v>
      </c>
      <c r="IF179" s="22"/>
      <c r="IG179" s="22"/>
      <c r="IH179" s="22"/>
      <c r="II179" s="22"/>
    </row>
    <row r="180" spans="1:243" s="21" customFormat="1" ht="48" customHeight="1">
      <c r="A180" s="55">
        <v>16.02</v>
      </c>
      <c r="B180" s="56" t="s">
        <v>201</v>
      </c>
      <c r="C180" s="33"/>
      <c r="D180" s="33">
        <v>4</v>
      </c>
      <c r="E180" s="57" t="s">
        <v>208</v>
      </c>
      <c r="F180" s="58">
        <v>58.66</v>
      </c>
      <c r="G180" s="42"/>
      <c r="H180" s="36"/>
      <c r="I180" s="37" t="s">
        <v>33</v>
      </c>
      <c r="J180" s="38">
        <f t="shared" si="8"/>
        <v>1</v>
      </c>
      <c r="K180" s="36" t="s">
        <v>34</v>
      </c>
      <c r="L180" s="36" t="s">
        <v>4</v>
      </c>
      <c r="M180" s="39"/>
      <c r="N180" s="48"/>
      <c r="O180" s="48"/>
      <c r="P180" s="49"/>
      <c r="Q180" s="48"/>
      <c r="R180" s="48"/>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c r="AP180" s="49"/>
      <c r="AQ180" s="49"/>
      <c r="AR180" s="49"/>
      <c r="AS180" s="49"/>
      <c r="AT180" s="49"/>
      <c r="AU180" s="49"/>
      <c r="AV180" s="49"/>
      <c r="AW180" s="49"/>
      <c r="AX180" s="49"/>
      <c r="AY180" s="49"/>
      <c r="AZ180" s="49"/>
      <c r="BA180" s="51">
        <f t="shared" si="9"/>
        <v>234.64</v>
      </c>
      <c r="BB180" s="50">
        <f t="shared" si="10"/>
        <v>234.64</v>
      </c>
      <c r="BC180" s="54" t="str">
        <f t="shared" si="11"/>
        <v>INR  Two Hundred &amp; Thirty Four  and Paise Sixty Four Only</v>
      </c>
      <c r="IA180" s="21">
        <v>16.02</v>
      </c>
      <c r="IB180" s="21" t="s">
        <v>201</v>
      </c>
      <c r="ID180" s="21">
        <v>4</v>
      </c>
      <c r="IE180" s="22" t="s">
        <v>208</v>
      </c>
      <c r="IF180" s="22"/>
      <c r="IG180" s="22"/>
      <c r="IH180" s="22"/>
      <c r="II180" s="22"/>
    </row>
    <row r="181" spans="1:243" s="21" customFormat="1" ht="31.5">
      <c r="A181" s="55">
        <v>16.03</v>
      </c>
      <c r="B181" s="56" t="s">
        <v>202</v>
      </c>
      <c r="C181" s="33"/>
      <c r="D181" s="33">
        <v>13</v>
      </c>
      <c r="E181" s="57" t="s">
        <v>208</v>
      </c>
      <c r="F181" s="58">
        <v>29.33</v>
      </c>
      <c r="G181" s="42"/>
      <c r="H181" s="36"/>
      <c r="I181" s="37" t="s">
        <v>33</v>
      </c>
      <c r="J181" s="38">
        <f t="shared" si="8"/>
        <v>1</v>
      </c>
      <c r="K181" s="36" t="s">
        <v>34</v>
      </c>
      <c r="L181" s="36" t="s">
        <v>4</v>
      </c>
      <c r="M181" s="39"/>
      <c r="N181" s="48"/>
      <c r="O181" s="48"/>
      <c r="P181" s="49"/>
      <c r="Q181" s="48"/>
      <c r="R181" s="48"/>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c r="AP181" s="49"/>
      <c r="AQ181" s="49"/>
      <c r="AR181" s="49"/>
      <c r="AS181" s="49"/>
      <c r="AT181" s="49"/>
      <c r="AU181" s="49"/>
      <c r="AV181" s="49"/>
      <c r="AW181" s="49"/>
      <c r="AX181" s="49"/>
      <c r="AY181" s="49"/>
      <c r="AZ181" s="49"/>
      <c r="BA181" s="51">
        <f t="shared" si="9"/>
        <v>381.29</v>
      </c>
      <c r="BB181" s="50">
        <f t="shared" si="10"/>
        <v>381.29</v>
      </c>
      <c r="BC181" s="54" t="str">
        <f t="shared" si="11"/>
        <v>INR  Three Hundred &amp; Eighty One  and Paise Twenty Nine Only</v>
      </c>
      <c r="IA181" s="21">
        <v>16.03</v>
      </c>
      <c r="IB181" s="21" t="s">
        <v>202</v>
      </c>
      <c r="ID181" s="21">
        <v>13</v>
      </c>
      <c r="IE181" s="22" t="s">
        <v>208</v>
      </c>
      <c r="IF181" s="22"/>
      <c r="IG181" s="22"/>
      <c r="IH181" s="22"/>
      <c r="II181" s="22"/>
    </row>
    <row r="182" spans="1:243" s="21" customFormat="1" ht="142.5" customHeight="1">
      <c r="A182" s="55">
        <v>16.04</v>
      </c>
      <c r="B182" s="56" t="s">
        <v>203</v>
      </c>
      <c r="C182" s="33"/>
      <c r="D182" s="33">
        <v>2</v>
      </c>
      <c r="E182" s="57" t="s">
        <v>209</v>
      </c>
      <c r="F182" s="58">
        <v>1965.59</v>
      </c>
      <c r="G182" s="42"/>
      <c r="H182" s="36"/>
      <c r="I182" s="37" t="s">
        <v>33</v>
      </c>
      <c r="J182" s="38">
        <f t="shared" si="8"/>
        <v>1</v>
      </c>
      <c r="K182" s="36" t="s">
        <v>34</v>
      </c>
      <c r="L182" s="36" t="s">
        <v>4</v>
      </c>
      <c r="M182" s="39"/>
      <c r="N182" s="48"/>
      <c r="O182" s="48"/>
      <c r="P182" s="49"/>
      <c r="Q182" s="48"/>
      <c r="R182" s="48"/>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c r="AP182" s="49"/>
      <c r="AQ182" s="49"/>
      <c r="AR182" s="49"/>
      <c r="AS182" s="49"/>
      <c r="AT182" s="49"/>
      <c r="AU182" s="49"/>
      <c r="AV182" s="49"/>
      <c r="AW182" s="49"/>
      <c r="AX182" s="49"/>
      <c r="AY182" s="49"/>
      <c r="AZ182" s="49"/>
      <c r="BA182" s="51">
        <f t="shared" si="9"/>
        <v>3931.18</v>
      </c>
      <c r="BB182" s="50">
        <f t="shared" si="10"/>
        <v>3931.18</v>
      </c>
      <c r="BC182" s="54" t="str">
        <f t="shared" si="11"/>
        <v>INR  Three Thousand Nine Hundred &amp; Thirty One  and Paise Eighteen Only</v>
      </c>
      <c r="IA182" s="21">
        <v>16.04</v>
      </c>
      <c r="IB182" s="70" t="s">
        <v>203</v>
      </c>
      <c r="ID182" s="21">
        <v>2</v>
      </c>
      <c r="IE182" s="22" t="s">
        <v>209</v>
      </c>
      <c r="IF182" s="22"/>
      <c r="IG182" s="22"/>
      <c r="IH182" s="22"/>
      <c r="II182" s="22"/>
    </row>
    <row r="183" spans="1:243" s="21" customFormat="1" ht="78.75">
      <c r="A183" s="55">
        <v>16.05</v>
      </c>
      <c r="B183" s="56" t="s">
        <v>204</v>
      </c>
      <c r="C183" s="33"/>
      <c r="D183" s="33">
        <v>2</v>
      </c>
      <c r="E183" s="57" t="s">
        <v>208</v>
      </c>
      <c r="F183" s="58">
        <v>3404.54</v>
      </c>
      <c r="G183" s="42"/>
      <c r="H183" s="36"/>
      <c r="I183" s="37" t="s">
        <v>33</v>
      </c>
      <c r="J183" s="38">
        <f t="shared" si="8"/>
        <v>1</v>
      </c>
      <c r="K183" s="36" t="s">
        <v>34</v>
      </c>
      <c r="L183" s="36" t="s">
        <v>4</v>
      </c>
      <c r="M183" s="39"/>
      <c r="N183" s="48"/>
      <c r="O183" s="48"/>
      <c r="P183" s="49"/>
      <c r="Q183" s="48"/>
      <c r="R183" s="48"/>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c r="AP183" s="49"/>
      <c r="AQ183" s="49"/>
      <c r="AR183" s="49"/>
      <c r="AS183" s="49"/>
      <c r="AT183" s="49"/>
      <c r="AU183" s="49"/>
      <c r="AV183" s="49"/>
      <c r="AW183" s="49"/>
      <c r="AX183" s="49"/>
      <c r="AY183" s="49"/>
      <c r="AZ183" s="49"/>
      <c r="BA183" s="51">
        <f t="shared" si="9"/>
        <v>6809.08</v>
      </c>
      <c r="BB183" s="50">
        <f t="shared" si="10"/>
        <v>6809.08</v>
      </c>
      <c r="BC183" s="54" t="str">
        <f t="shared" si="11"/>
        <v>INR  Six Thousand Eight Hundred &amp; Nine  and Paise Eight Only</v>
      </c>
      <c r="IA183" s="21">
        <v>16.05</v>
      </c>
      <c r="IB183" s="21" t="s">
        <v>204</v>
      </c>
      <c r="ID183" s="21">
        <v>2</v>
      </c>
      <c r="IE183" s="22" t="s">
        <v>208</v>
      </c>
      <c r="IF183" s="22"/>
      <c r="IG183" s="22"/>
      <c r="IH183" s="22"/>
      <c r="II183" s="22"/>
    </row>
    <row r="184" spans="1:243" s="21" customFormat="1" ht="47.25">
      <c r="A184" s="55">
        <v>16.06</v>
      </c>
      <c r="B184" s="56" t="s">
        <v>205</v>
      </c>
      <c r="C184" s="33"/>
      <c r="D184" s="33">
        <v>2</v>
      </c>
      <c r="E184" s="57" t="s">
        <v>208</v>
      </c>
      <c r="F184" s="58">
        <v>1014.91</v>
      </c>
      <c r="G184" s="42"/>
      <c r="H184" s="36"/>
      <c r="I184" s="37" t="s">
        <v>33</v>
      </c>
      <c r="J184" s="38">
        <f t="shared" si="8"/>
        <v>1</v>
      </c>
      <c r="K184" s="36" t="s">
        <v>34</v>
      </c>
      <c r="L184" s="36" t="s">
        <v>4</v>
      </c>
      <c r="M184" s="39"/>
      <c r="N184" s="48"/>
      <c r="O184" s="48"/>
      <c r="P184" s="49"/>
      <c r="Q184" s="48"/>
      <c r="R184" s="48"/>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c r="AP184" s="49"/>
      <c r="AQ184" s="49"/>
      <c r="AR184" s="49"/>
      <c r="AS184" s="49"/>
      <c r="AT184" s="49"/>
      <c r="AU184" s="49"/>
      <c r="AV184" s="49"/>
      <c r="AW184" s="49"/>
      <c r="AX184" s="49"/>
      <c r="AY184" s="49"/>
      <c r="AZ184" s="49"/>
      <c r="BA184" s="51">
        <f t="shared" si="9"/>
        <v>2029.82</v>
      </c>
      <c r="BB184" s="50">
        <f t="shared" si="10"/>
        <v>2029.82</v>
      </c>
      <c r="BC184" s="54" t="str">
        <f t="shared" si="11"/>
        <v>INR  Two Thousand  &amp;Twenty Nine  and Paise Eighty Two Only</v>
      </c>
      <c r="IA184" s="21">
        <v>16.06</v>
      </c>
      <c r="IB184" s="21" t="s">
        <v>205</v>
      </c>
      <c r="ID184" s="21">
        <v>2</v>
      </c>
      <c r="IE184" s="22" t="s">
        <v>208</v>
      </c>
      <c r="IF184" s="22"/>
      <c r="IG184" s="22"/>
      <c r="IH184" s="22"/>
      <c r="II184" s="22"/>
    </row>
    <row r="185" spans="1:243" s="21" customFormat="1" ht="49.5" customHeight="1">
      <c r="A185" s="55">
        <v>16.07</v>
      </c>
      <c r="B185" s="56" t="s">
        <v>206</v>
      </c>
      <c r="C185" s="33"/>
      <c r="D185" s="33">
        <v>2</v>
      </c>
      <c r="E185" s="57" t="s">
        <v>208</v>
      </c>
      <c r="F185" s="58">
        <v>1014.91</v>
      </c>
      <c r="G185" s="42"/>
      <c r="H185" s="36"/>
      <c r="I185" s="37" t="s">
        <v>33</v>
      </c>
      <c r="J185" s="38">
        <f t="shared" si="8"/>
        <v>1</v>
      </c>
      <c r="K185" s="36" t="s">
        <v>34</v>
      </c>
      <c r="L185" s="36" t="s">
        <v>4</v>
      </c>
      <c r="M185" s="39"/>
      <c r="N185" s="48"/>
      <c r="O185" s="48"/>
      <c r="P185" s="49"/>
      <c r="Q185" s="48"/>
      <c r="R185" s="48"/>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c r="AP185" s="49"/>
      <c r="AQ185" s="49"/>
      <c r="AR185" s="49"/>
      <c r="AS185" s="49"/>
      <c r="AT185" s="49"/>
      <c r="AU185" s="49"/>
      <c r="AV185" s="49"/>
      <c r="AW185" s="49"/>
      <c r="AX185" s="49"/>
      <c r="AY185" s="49"/>
      <c r="AZ185" s="49"/>
      <c r="BA185" s="51">
        <f t="shared" si="9"/>
        <v>2029.82</v>
      </c>
      <c r="BB185" s="50">
        <f t="shared" si="10"/>
        <v>2029.82</v>
      </c>
      <c r="BC185" s="54" t="str">
        <f t="shared" si="11"/>
        <v>INR  Two Thousand  &amp;Twenty Nine  and Paise Eighty Two Only</v>
      </c>
      <c r="IA185" s="21">
        <v>16.07</v>
      </c>
      <c r="IB185" s="70" t="s">
        <v>206</v>
      </c>
      <c r="ID185" s="21">
        <v>2</v>
      </c>
      <c r="IE185" s="22" t="s">
        <v>208</v>
      </c>
      <c r="IF185" s="22"/>
      <c r="IG185" s="22"/>
      <c r="IH185" s="22"/>
      <c r="II185" s="22"/>
    </row>
    <row r="186" spans="1:55" ht="42.75">
      <c r="A186" s="43" t="s">
        <v>35</v>
      </c>
      <c r="B186" s="44"/>
      <c r="C186" s="45"/>
      <c r="D186" s="74"/>
      <c r="E186" s="74"/>
      <c r="F186" s="74"/>
      <c r="G186" s="34"/>
      <c r="H186" s="46"/>
      <c r="I186" s="46"/>
      <c r="J186" s="46"/>
      <c r="K186" s="46"/>
      <c r="L186" s="47"/>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53">
        <f>SUM(BA13:BA185)</f>
        <v>439943.06</v>
      </c>
      <c r="BB186" s="53">
        <f>SUM(BB13:BB185)</f>
        <v>439943.06</v>
      </c>
      <c r="BC186" s="54" t="str">
        <f>SpellNumber($E$2,BB186)</f>
        <v>INR  Four Lakh Thirty Nine Thousand Nine Hundred &amp; Forty Three  and Paise Six Only</v>
      </c>
    </row>
    <row r="187" spans="1:55" ht="46.5" customHeight="1">
      <c r="A187" s="24" t="s">
        <v>36</v>
      </c>
      <c r="B187" s="25"/>
      <c r="C187" s="26"/>
      <c r="D187" s="71"/>
      <c r="E187" s="72" t="s">
        <v>45</v>
      </c>
      <c r="F187" s="73"/>
      <c r="G187" s="27"/>
      <c r="H187" s="28"/>
      <c r="I187" s="28"/>
      <c r="J187" s="28"/>
      <c r="K187" s="29"/>
      <c r="L187" s="30"/>
      <c r="M187" s="31"/>
      <c r="N187" s="32"/>
      <c r="O187" s="21"/>
      <c r="P187" s="21"/>
      <c r="Q187" s="21"/>
      <c r="R187" s="21"/>
      <c r="S187" s="21"/>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52">
        <f>IF(ISBLANK(F187),0,IF(E187="Excess (+)",ROUND(BA186+(BA186*F187),2),IF(E187="Less (-)",ROUND(BA186+(BA186*F187*(-1)),2),IF(E187="At Par",BA186,0))))</f>
        <v>0</v>
      </c>
      <c r="BB187" s="75">
        <f>ROUND(BA187,0)</f>
        <v>0</v>
      </c>
      <c r="BC187" s="77" t="str">
        <f>SpellNumber($E$2,BB187)</f>
        <v>INR Zero Only</v>
      </c>
    </row>
    <row r="188" spans="1:55" ht="45.75" customHeight="1">
      <c r="A188" s="23" t="s">
        <v>37</v>
      </c>
      <c r="B188" s="23"/>
      <c r="C188" s="60" t="str">
        <f>SpellNumber($E$2,BB187)</f>
        <v>INR Zero Only</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0"/>
      <c r="AI188" s="60"/>
      <c r="AJ188" s="60"/>
      <c r="AK188" s="60"/>
      <c r="AL188" s="60"/>
      <c r="AM188" s="60"/>
      <c r="AN188" s="60"/>
      <c r="AO188" s="60"/>
      <c r="AP188" s="60"/>
      <c r="AQ188" s="60"/>
      <c r="AR188" s="60"/>
      <c r="AS188" s="60"/>
      <c r="AT188" s="60"/>
      <c r="AU188" s="60"/>
      <c r="AV188" s="60"/>
      <c r="AW188" s="60"/>
      <c r="AX188" s="60"/>
      <c r="AY188" s="60"/>
      <c r="AZ188" s="60"/>
      <c r="BA188" s="60"/>
      <c r="BB188" s="60"/>
      <c r="BC188" s="76"/>
    </row>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9" ht="15"/>
    <row r="1920" ht="15"/>
    <row r="1921" ht="15"/>
    <row r="1922" ht="15"/>
    <row r="1923" ht="15"/>
    <row r="1924" ht="15"/>
    <row r="1925" ht="15"/>
    <row r="1926" ht="15"/>
    <row r="1927" ht="15"/>
    <row r="1929" ht="15"/>
    <row r="1930" ht="15"/>
    <row r="1931" ht="15"/>
    <row r="1933" ht="15"/>
    <row r="1934" ht="15"/>
    <row r="1935" ht="15"/>
    <row r="1936" ht="15"/>
    <row r="1937" ht="15"/>
    <row r="1938" ht="15"/>
    <row r="1939" ht="15"/>
    <row r="1940" ht="15"/>
    <row r="1941" ht="15"/>
    <row r="1942" ht="15"/>
    <row r="1943" ht="15"/>
    <row r="1945" ht="15"/>
    <row r="1946" ht="15"/>
    <row r="1947" ht="15"/>
    <row r="1948" ht="15"/>
    <row r="1950" ht="15"/>
    <row r="1951" ht="15"/>
    <row r="1952" ht="15"/>
    <row r="1953" ht="15"/>
    <row r="1954" ht="15"/>
    <row r="1955" ht="15"/>
    <row r="1956" ht="15"/>
    <row r="1957" ht="15"/>
    <row r="1958" ht="15"/>
    <row r="1960" ht="15"/>
    <row r="1962" ht="15"/>
    <row r="1963" ht="15"/>
    <row r="1964" ht="15"/>
    <row r="1965" ht="15"/>
    <row r="1966" ht="15"/>
    <row r="1967" ht="15"/>
    <row r="1968" ht="15"/>
    <row r="1969" ht="15"/>
    <row r="1971" ht="15"/>
    <row r="1972" ht="15"/>
    <row r="1974" ht="15"/>
    <row r="1976" ht="15"/>
    <row r="1977" ht="15"/>
    <row r="1978" ht="15"/>
    <row r="1979" ht="15"/>
    <row r="1980" ht="15"/>
    <row r="1981" ht="15"/>
    <row r="1982" ht="15"/>
    <row r="1983" ht="15"/>
    <row r="1984" ht="15"/>
    <row r="1986" ht="15"/>
    <row r="1987" ht="15"/>
    <row r="1988" ht="15"/>
  </sheetData>
  <sheetProtection password="8F23" sheet="1"/>
  <mergeCells count="89">
    <mergeCell ref="D178:BC178"/>
    <mergeCell ref="D166:BC166"/>
    <mergeCell ref="D169:BC169"/>
    <mergeCell ref="D170:BC170"/>
    <mergeCell ref="D172:BC172"/>
    <mergeCell ref="D174:BC174"/>
    <mergeCell ref="D175:BC175"/>
    <mergeCell ref="D149:BC149"/>
    <mergeCell ref="D153:BC153"/>
    <mergeCell ref="D157:BC157"/>
    <mergeCell ref="D159:BC159"/>
    <mergeCell ref="D162:BC162"/>
    <mergeCell ref="D165:BC165"/>
    <mergeCell ref="D136:BC136"/>
    <mergeCell ref="D138:BC138"/>
    <mergeCell ref="D140:BC140"/>
    <mergeCell ref="D141:BC141"/>
    <mergeCell ref="D143:BC143"/>
    <mergeCell ref="D145:BC145"/>
    <mergeCell ref="D122:BC122"/>
    <mergeCell ref="D124:BC124"/>
    <mergeCell ref="D126:BC126"/>
    <mergeCell ref="D127:BC127"/>
    <mergeCell ref="D130:BC130"/>
    <mergeCell ref="D132:BC132"/>
    <mergeCell ref="D111:BC111"/>
    <mergeCell ref="D113:BC113"/>
    <mergeCell ref="D114:BC114"/>
    <mergeCell ref="D116:BC116"/>
    <mergeCell ref="D118:BC118"/>
    <mergeCell ref="D121:BC121"/>
    <mergeCell ref="D102:BC102"/>
    <mergeCell ref="D103:BC103"/>
    <mergeCell ref="D105:BC105"/>
    <mergeCell ref="D107:BC107"/>
    <mergeCell ref="D108:BC108"/>
    <mergeCell ref="D110:BC110"/>
    <mergeCell ref="D86:BC86"/>
    <mergeCell ref="D88:BC88"/>
    <mergeCell ref="D89:BC89"/>
    <mergeCell ref="D94:BC94"/>
    <mergeCell ref="D95:BC95"/>
    <mergeCell ref="D97:BC97"/>
    <mergeCell ref="D73:BC73"/>
    <mergeCell ref="D76:BC76"/>
    <mergeCell ref="D79:BC79"/>
    <mergeCell ref="D81:BC81"/>
    <mergeCell ref="D83:BC83"/>
    <mergeCell ref="D84:BC84"/>
    <mergeCell ref="D61:BC61"/>
    <mergeCell ref="D63:BC63"/>
    <mergeCell ref="D65:BC65"/>
    <mergeCell ref="D67:BC67"/>
    <mergeCell ref="D69:BC69"/>
    <mergeCell ref="D71:BC71"/>
    <mergeCell ref="D51:BC51"/>
    <mergeCell ref="D53:BC53"/>
    <mergeCell ref="D55:BC55"/>
    <mergeCell ref="D56:BC56"/>
    <mergeCell ref="D58:BC58"/>
    <mergeCell ref="D59:BC59"/>
    <mergeCell ref="D38:BC38"/>
    <mergeCell ref="D40:BC40"/>
    <mergeCell ref="D44:BC44"/>
    <mergeCell ref="D45:BC45"/>
    <mergeCell ref="D47:BC47"/>
    <mergeCell ref="D49:BC49"/>
    <mergeCell ref="D28:BC28"/>
    <mergeCell ref="D30:BC30"/>
    <mergeCell ref="D31:BC31"/>
    <mergeCell ref="D33:BC33"/>
    <mergeCell ref="D36:BC36"/>
    <mergeCell ref="D37:BC37"/>
    <mergeCell ref="D16:BC16"/>
    <mergeCell ref="D18:BC18"/>
    <mergeCell ref="D19:BC19"/>
    <mergeCell ref="D22:BC22"/>
    <mergeCell ref="D24:BC24"/>
    <mergeCell ref="D26:BC26"/>
    <mergeCell ref="C188:BC188"/>
    <mergeCell ref="A1:L1"/>
    <mergeCell ref="A4:BC4"/>
    <mergeCell ref="A5:BC5"/>
    <mergeCell ref="A6:BC6"/>
    <mergeCell ref="A7:BC7"/>
    <mergeCell ref="A9:BC9"/>
    <mergeCell ref="D13:BC13"/>
    <mergeCell ref="B8:BC8"/>
    <mergeCell ref="D14:BC14"/>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87">
      <formula1>IF(E187="Select",-1,IF(E187="At Par",0,0))</formula1>
      <formula2>IF(E187="Select",-1,IF(E187="At Par",0,0.99))</formula2>
    </dataValidation>
    <dataValidation type="list" allowBlank="1" showErrorMessage="1" sqref="E187">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7">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7">
      <formula1>0</formula1>
      <formula2>IF(#REF!&lt;&gt;"Select",99.9,0)</formula2>
    </dataValidation>
    <dataValidation allowBlank="1" showInputMessage="1" showErrorMessage="1" promptTitle="Units" prompt="Please enter Units in text" sqref="D15:E15 D17:E17 D20:E21 D23:E23 D25:E25 D27:E27 D29:E29 D32:E32 D34:E35 D39:E39 D41:E43 D46:E46 D48:E48 D50:E50 D52:E52 D54:E54 D57:E57 D60:E60 D62:E62 D64:E64 D66:E66 D68:E68 D70:E70 D72:E72 D74:E75 D77:E78 D80:E80 D82:E82 D85:E85 D87:E87 D90:E93 D96:E96 D98:E101 D104:E104 D106:E106 D109:E109 D112:E112 D115:E115 D117:E117 D119:E120 D123:E123 D125:E125 D128:E129 D131:E131 D133:E135 D137:E137 D139:E139 D142:E142 D144:E144 D146:E148 D150:E152 D154:E156 D158:E158 D160:E161 D163:E164 D167:E168 D171:E171 D173:E173 D176:E177 D179:E185">
      <formula1>0</formula1>
      <formula2>0</formula2>
    </dataValidation>
    <dataValidation type="decimal" allowBlank="1" showInputMessage="1" showErrorMessage="1" promptTitle="Quantity" prompt="Please enter the Quantity for this item. " errorTitle="Invalid Entry" error="Only Numeric Values are allowed. " sqref="F15 F17 F20:F21 F23 F25 F27 F29 F32 F34:F35 F39 F41:F43 F46 F48 F50 F52 F54 F57 F60 F62 F64 F66 F68 F70 F72 F74:F75 F77:F78 F80 F82 F85 F87 F90:F93 F96 F98:F101 F104 F106 F109 F112 F115 F117 F119:F120 F123 F125 F128:F129 F131 F133:F135 F137 F139 F142 F144 F146:F148 F150:F152 F154:F156 F158 F160:F161 F163:F164 F167:F168 F171 F173 F176:F177 F179:F185">
      <formula1>0</formula1>
      <formula2>999999999999999</formula2>
    </dataValidation>
    <dataValidation type="list" allowBlank="1" showErrorMessage="1" sqref="D13:D14 K15 D16 K17 D18:D19 K20:K21 D22 K23 D24 K25 D26 K27 D28 K29 D30:D31 K32 D33 K34:K35 D36:D38 K39 D40 K41:K43 D44:D45 K46 D47 K48 D49 K50 D51 K52 D53 K54 D55:D56 K57 D58:D59 K60 D61 K62 D63 K64 D65 K66 D67 K68 D69 K70 D71 K72 D73 K74:K75 D76 K77:K78 D79 K80 D81 K82 D83:D84 K85 D86 K87 D88:D89 K90:K93 D94:D95 K96 D97 K98:K101 D102:D103 K104 D105 K106 D107:D108 K109 D110:D111 K112 D113:D114 K115 D116 K117 D118 K119:K120 D121:D122 K123 D124 K125 D126:D127 K128:K129 D130 K131 D132 K133:K135 D136 K137 D138 K139 D140:D141 K142 D143 K144 D145 K146:K148">
      <formula1>"Partial Conversion,Full Conversion"</formula1>
      <formula2>0</formula2>
    </dataValidation>
    <dataValidation type="list" allowBlank="1" showErrorMessage="1" sqref="D149 K150:K152 D153 K154:K156 D157 K158 D159 K160:K161 D162 K163:K164 D165:D166 K167:K168 D169:D170 K171 D172 K173 D174:D175 K176:K177 K179:K185 D178">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7:H17 G20:H21 G23:H23 G25:H25 G27:H27 G29:H29 G32:H32 G34:H35 G39:H39 G41:H43 G46:H46 G48:H48 G50:H50 G52:H52 G54:H54 G57:H57 G60:H60 G62:H62 G64:H64 G66:H66 G68:H68 G70:H70 G72:H72 G74:H75 G77:H78 G80:H80 G82:H82 G85:H85 G87:H87 G90:H93 G96:H96 G98:H101 G104:H104 G106:H106 G109:H109 G112:H112 G115:H115 G117:H117 G119:H120 G123:H123 G125:H125 G128:H129 G131:H131 G133:H135 G137:H137 G139:H139 G142:H142 G144:H144 G146:H148 G150:H152 G154:H156 G158:H158 G160:H161 G163:H164 G167:H168 G171:H171 G173:H173 G176:H177 G179:H185">
      <formula1>0</formula1>
      <formula2>999999999999999</formula2>
    </dataValidation>
    <dataValidation allowBlank="1" showInputMessage="1" showErrorMessage="1" promptTitle="Addition / Deduction" prompt="Please Choose the correct One" sqref="J15 J17 J20:J21 J23 J25 J27 J29 J32 J34:J35 J39 J41:J43 J46 J48 J50 J52 J54 J57 J60 J62 J64 J66 J68 J70 J72 J74:J75 J77:J78 J80 J82 J85 J87 J90:J93 J96 J98:J101 J104 J106 J109 J112 J115 J117 J119:J120 J123 J125 J128:J129 J131 J133:J135 J137 J139 J142 J144 J146:J148 J150:J152 J154:J156 J158 J160:J161 J163:J164 J167:J168 J171 J173 J176:J177 J179:J185">
      <formula1>0</formula1>
      <formula2>0</formula2>
    </dataValidation>
    <dataValidation type="list" showErrorMessage="1" sqref="I15 I17 I20:I21 I23 I25 I27 I29 I32 I34:I35 I39 I41:I43 I46 I48 I50 I52 I54 I57 I60 I62 I64 I66 I68 I70 I72 I74:I75 I77:I78 I80 I82 I85 I87 I90:I93 I96 I98:I101 I104 I106 I109 I112 I115 I117 I119:I120 I123 I125 I128:I129 I131 I133:I135 I137 I139 I142 I144 I146:I148 I150:I152 I154:I156 I158 I160:I161 I163:I164 I167:I168 I171 I173 I176:I177 I179:I18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20:O21 N23:O23 N25:O25 N27:O27 N29:O29 N32:O32 N34:O35 N39:O39 N41:O43 N46:O46 N48:O48 N50:O50 N52:O52 N54:O54 N57:O57 N60:O60 N62:O62 N64:O64 N66:O66 N68:O68 N70:O70 N72:O72 N74:O75 N77:O78 N80:O80 N82:O82 N85:O85 N87:O87 N90:O93 N96:O96 N98:O101 N104:O104 N106:O106 N109:O109 N112:O112 N115:O115 N117:O117 N119:O120 N123:O123 N125:O125 N128:O129 N131:O131 N133:O135 N137:O137 N139:O139 N142:O142 N144:O144 N146:O148 N150:O152 N154:O156 N158:O158 N160:O161 N163:O164 N167:O168 N171:O171 N173:O173 N176:O177 N179:O18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20:R21 R23 R25 R27 R29 R32 R34:R35 R39 R41:R43 R46 R48 R50 R52 R54 R57 R60 R62 R64 R66 R68 R70 R72 R74:R75 R77:R78 R80 R82 R85 R87 R90:R93 R96 R98:R101 R104 R106 R109 R112 R115 R117 R119:R120 R123 R125 R128:R129 R131 R133:R135 R137 R139 R142 R144 R146:R148 R150:R152 R154:R156 R158 R160:R161 R163:R164 R167:R168 R171 R173 R176:R177 R179:R18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20:Q21 Q23 Q25 Q27 Q29 Q32 Q34:Q35 Q39 Q41:Q43 Q46 Q48 Q50 Q52 Q54 Q57 Q60 Q62 Q64 Q66 Q68 Q70 Q72 Q74:Q75 Q77:Q78 Q80 Q82 Q85 Q87 Q90:Q93 Q96 Q98:Q101 Q104 Q106 Q109 Q112 Q115 Q117 Q119:Q120 Q123 Q125 Q128:Q129 Q131 Q133:Q135 Q137 Q139 Q142 Q144 Q146:Q148 Q150:Q152 Q154:Q156 Q158 Q160:Q161 Q163:Q164 Q167:Q168 Q171 Q173 Q176:Q177 Q179:Q18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20:M21 M23 M25 M27 M29 M32 M34:M35 M39 M41:M43 M46 M48 M50 M52 M54 M57 M60 M62 M64 M66 M68 M70 M72 M74:M75 M77:M78 M80 M82 M85 M87 M90:M93 M96 M98:M101 M104 M106 M109 M112 M115 M117 M119:M120 M123 M125 M128:M129 M131 M133:M135 M137 M139 M142 M144 M146:M148 M150:M152 M154:M156 M158 M160:M161 M163:M164 M167:M168 M171 M173 M176:M177 M179:M185">
      <formula1>0</formula1>
      <formula2>999999999999999</formula2>
    </dataValidation>
    <dataValidation type="list" allowBlank="1" showInputMessage="1" showErrorMessage="1" sqref="L177 L178 L179 L180 L181 L182 L183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formula1>"INR"</formula1>
    </dataValidation>
    <dataValidation type="list" allowBlank="1" showInputMessage="1" showErrorMessage="1" sqref="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85 L184">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85">
      <formula1>0</formula1>
      <formula2>0</formula2>
    </dataValidation>
    <dataValidation type="decimal" allowBlank="1" showErrorMessage="1" errorTitle="Invalid Entry" error="Only Numeric Values are allowed. " sqref="A13:A185">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68" t="s">
        <v>38</v>
      </c>
      <c r="F6" s="68"/>
      <c r="G6" s="68"/>
      <c r="H6" s="68"/>
      <c r="I6" s="68"/>
      <c r="J6" s="68"/>
      <c r="K6" s="68"/>
    </row>
    <row r="7" spans="5:11" ht="14.25">
      <c r="E7" s="69"/>
      <c r="F7" s="69"/>
      <c r="G7" s="69"/>
      <c r="H7" s="69"/>
      <c r="I7" s="69"/>
      <c r="J7" s="69"/>
      <c r="K7" s="69"/>
    </row>
    <row r="8" spans="5:11" ht="14.25">
      <c r="E8" s="69"/>
      <c r="F8" s="69"/>
      <c r="G8" s="69"/>
      <c r="H8" s="69"/>
      <c r="I8" s="69"/>
      <c r="J8" s="69"/>
      <c r="K8" s="69"/>
    </row>
    <row r="9" spans="5:11" ht="14.25">
      <c r="E9" s="69"/>
      <c r="F9" s="69"/>
      <c r="G9" s="69"/>
      <c r="H9" s="69"/>
      <c r="I9" s="69"/>
      <c r="J9" s="69"/>
      <c r="K9" s="69"/>
    </row>
    <row r="10" spans="5:11" ht="14.25">
      <c r="E10" s="69"/>
      <c r="F10" s="69"/>
      <c r="G10" s="69"/>
      <c r="H10" s="69"/>
      <c r="I10" s="69"/>
      <c r="J10" s="69"/>
      <c r="K10" s="69"/>
    </row>
    <row r="11" spans="5:11" ht="14.25">
      <c r="E11" s="69"/>
      <c r="F11" s="69"/>
      <c r="G11" s="69"/>
      <c r="H11" s="69"/>
      <c r="I11" s="69"/>
      <c r="J11" s="69"/>
      <c r="K11" s="69"/>
    </row>
    <row r="12" spans="5:11" ht="14.25">
      <c r="E12" s="69"/>
      <c r="F12" s="69"/>
      <c r="G12" s="69"/>
      <c r="H12" s="69"/>
      <c r="I12" s="69"/>
      <c r="J12" s="69"/>
      <c r="K12" s="69"/>
    </row>
    <row r="13" spans="5:11" ht="14.25">
      <c r="E13" s="69"/>
      <c r="F13" s="69"/>
      <c r="G13" s="69"/>
      <c r="H13" s="69"/>
      <c r="I13" s="69"/>
      <c r="J13" s="69"/>
      <c r="K13" s="69"/>
    </row>
    <row r="14" spans="5:11" ht="14.25">
      <c r="E14" s="69"/>
      <c r="F14" s="69"/>
      <c r="G14" s="69"/>
      <c r="H14" s="69"/>
      <c r="I14" s="69"/>
      <c r="J14" s="69"/>
      <c r="K14" s="6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2021-11-16T06:29:55Z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