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'BoQ1'!$A$1:$BC$242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<sst xmlns="http://schemas.openxmlformats.org/spreadsheetml/2006/main" count="1133" uniqueCount="257">
  <si>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</si>
  <si>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</si>
  <si>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</si>
  <si>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</si>
  <si>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</si>
  <si>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</si>
  <si>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</si>
  <si>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</si>
  <si>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</si>
  <si>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</si>
  <si>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</si>
  <si>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</si>
  <si>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</si>
  <si>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</si>
  <si>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</si>
  <si>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</si>
  <si>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</si>
  <si>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</si>
  <si>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</si>
  <si>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</si>
  <si>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</si>
  <si>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</si>
  <si>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</si>
  <si>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</si>
  <si>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</si>
  <si>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</si>
  <si>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</si>
  <si>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</si>
  <si>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</si>
  <si>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</si>
  <si>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</si>
  <si>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</si>
  <si>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</si>
  <si>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</si>
  <si>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</si>
  <si>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</si>
  <si>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</si>
  <si>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</si>
  <si>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</si>
  <si>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</si>
  <si>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</si>
  <si>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</si>
  <si>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</si>
  <si>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</si>
  <si>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</si>
  <si>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</si>
  <si>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</si>
  <si>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</si>
  <si>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</si>
  <si>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</si>
  <si>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CONCRETE WORK</t>
  </si>
  <si>
    <t>Size of Tile 600x600 mm</t>
  </si>
  <si>
    <t>Providing and applying white cement based putty of average thickness 1 mm, of approved brand and manufacturer, over the plastered wall surface to prepare the surface even and smooth complete.</t>
  </si>
  <si>
    <t>Providing and laying in position cement concrete of specified grade excluding the cost of centering and shuttering - All work up to plinth level :</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</si>
  <si>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</si>
  <si>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Sqm</t>
  </si>
  <si>
    <t>Cum</t>
  </si>
  <si>
    <t>Old work (one or more coats)</t>
  </si>
  <si>
    <t>Contract No:  27/C/D3/2021-22/01</t>
  </si>
  <si>
    <t>Name of Work: Setting right of vacant house no.2060,2066,2082,2092,2095 Type - II ACES</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</si>
  <si>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</si>
  <si>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</si>
  <si>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</si>
  <si>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</si>
  <si>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Edges of slabs and breaks in floors and walls</t>
  </si>
  <si>
    <t>Under 20 cm wide</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</si>
  <si>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</si>
  <si>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</si>
  <si>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</si>
  <si>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</si>
  <si>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</si>
  <si>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</si>
  <si>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</si>
  <si>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</si>
  <si>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</si>
  <si>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</si>
  <si>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</si>
  <si>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</si>
  <si>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</si>
  <si>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</si>
  <si>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</si>
  <si>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</si>
  <si>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</si>
  <si>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</si>
  <si>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M.S. grills of required pattern in frames of windows etc. with M.S. flats, square or round bars etc. including priming coat with approved steel primer all complete.</t>
  </si>
  <si>
    <t>Fixed to openings /wooden frames with rawl plugs screws etc.</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</si>
  <si>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</si>
  <si>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</si>
  <si>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</si>
  <si>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</si>
  <si>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</si>
  <si>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</si>
  <si>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</si>
  <si>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</si>
  <si>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</si>
  <si>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</si>
  <si>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</si>
  <si>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</si>
  <si>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</si>
  <si>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</si>
  <si>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</si>
  <si>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</si>
  <si>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</si>
  <si>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</si>
  <si>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</si>
  <si>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</si>
  <si>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</si>
  <si>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Second class teak wood</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</si>
  <si>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</si>
  <si>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</si>
  <si>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</si>
  <si>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</si>
  <si>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Providing and fixing factory made ISI marked steel glazed doors, windows and ventilators, side /top /centre hung, with beading and all members such as F7D,F4B, K11 B and K12 B etc. complete of standard rolled steel sections, joints mitred and flash butt welded and sash bars tenoned and riveted, including providing and fixing of hinges, pivots, including priming coat of approved steel primer, but excluding the cost of other fittings, complete all as per approved design, (sectional weight of only steel members shall be measured for payment).</t>
  </si>
  <si>
    <t>Fixing with 15x3 mm lugs 10 cm long embedded in cement concrete block 15x10x10 cm of C.C. 1:3:6 (1 Cement : 3 coarse sand : 6 graded stone aggregate 20 mm nominal size)</t>
  </si>
  <si>
    <t>Providing &amp; fixing glass panes with putty and glazing clips in steel doors, windows, clerestory windows, all complete with :</t>
  </si>
  <si>
    <t>4.0 mm thick glass panes</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</si>
  <si>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</si>
  <si>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</si>
  <si>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</si>
  <si>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</si>
  <si>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</si>
  <si>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</si>
  <si>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</si>
  <si>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</si>
  <si>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</si>
  <si>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</si>
  <si>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Vitrified floor tiles 60x60 cm size in double charge instead of ordinary Vitrified floor tiles 60x60 cm size</t>
  </si>
  <si>
    <t>ROOFING</t>
  </si>
  <si>
    <t>Providing and fixing on wall face unplasticised Rigid PVC rain water pipes conforming to IS : 13592 Type A, including jointing with seal ring conforming to IS : 5382, leaving 10 mm gap for thermal expansion, (i) Single socketed pipes.</t>
  </si>
  <si>
    <t>110 mm diameter</t>
  </si>
  <si>
    <t>Providing and fixing on wall face unplasticised - PVC moulded fittings/ accessories for unplasticised Rigid PVC rain water pipes conforming to IS : 13592 Type A, including jointing with seal ring conforming to IS : 5382, leaving 10 mm gap for thermal expansion.</t>
  </si>
  <si>
    <t>Single tee without door</t>
  </si>
  <si>
    <t>110x110x110 mm</t>
  </si>
  <si>
    <t>Shoe (Plain)</t>
  </si>
  <si>
    <t>110 mm Shoe</t>
  </si>
  <si>
    <t>Providing and fixing unplasticised -PVC pipe clips of approved design to unplasticised - PVC rain water pipes by means of 50x50x50 mm hard wood plugs, screwed with M.S. screws of required length, including cutting brick work and fixing in cement mortar 1:4 (1 cement : 4 coarse sand) and making good the wall etc. complete.</t>
  </si>
  <si>
    <t>110 mm</t>
  </si>
  <si>
    <t>FINISHING</t>
  </si>
  <si>
    <t>12 mm cement plaster of mix :</t>
  </si>
  <si>
    <t>1:6 (1 cement: 6 coarse sand)</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</si>
  <si>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</si>
  <si>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</si>
  <si>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</si>
  <si>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</si>
  <si>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</si>
  <si>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</si>
  <si>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</si>
  <si>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</si>
  <si>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</si>
  <si>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Distempering with 1st quality acrylic distember (Ready mix) having VOC content less than 50 grams/ litre  of approved brand and manufacture to give an even shade :</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</si>
  <si>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</si>
  <si>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</si>
  <si>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</si>
  <si>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</si>
  <si>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</si>
  <si>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</si>
  <si>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</si>
  <si>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</si>
  <si>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</si>
  <si>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</si>
  <si>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</si>
  <si>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</si>
  <si>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</si>
  <si>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</si>
  <si>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</si>
  <si>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</si>
  <si>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</si>
  <si>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</si>
  <si>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</si>
  <si>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</si>
  <si>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</si>
  <si>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</si>
  <si>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</si>
  <si>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</si>
  <si>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</si>
  <si>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</si>
  <si>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</si>
  <si>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</si>
  <si>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</si>
  <si>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</si>
  <si>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</si>
  <si>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</si>
  <si>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</si>
  <si>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Wash basin size 550x400 mm with a pair of 15 mm C.P. brass pillar taps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</si>
  <si>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</si>
  <si>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</si>
  <si>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200 mm</t>
  </si>
  <si>
    <t>Providing and fixing 8 mm dia C.P. / S.S. Jet with flexible tube upto 1 metre long with S.S. triangular plate to Eureopean type W.C. of quality and make as approved by Engineer - in - charge.</t>
  </si>
  <si>
    <t>Providing and fixing P.V.C. waste pipe for sink or wash basin including P.V.C. waste fittings complete.</t>
  </si>
  <si>
    <t>Flexible pipe</t>
  </si>
  <si>
    <t>40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</si>
  <si>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</si>
  <si>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</si>
  <si>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</si>
  <si>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</si>
  <si>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</si>
  <si>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bend of required degree with access door, insertion rubber washer 3 mm thick, bolts and nuts complete.</t>
  </si>
  <si>
    <t>Sand cast iron S&amp;S as per IS - 1729</t>
  </si>
  <si>
    <t>Providing and fixing plain bend of required degree.</t>
  </si>
  <si>
    <t>Providing and fixing terminal guard :</t>
  </si>
  <si>
    <t>Sand cast iron S&amp;S as per IS - 3989</t>
  </si>
  <si>
    <t>Providing and fixing collar :</t>
  </si>
  <si>
    <t>75 mm</t>
  </si>
  <si>
    <t>Providing lead caulked joints to sand cast iron/centrifugally cast (spun) iron pipes and fittings of diameter :</t>
  </si>
  <si>
    <t>Providing and fixing M.S. stays and clamps for sand cast iron/ centrifugally cast (spun) iron pipes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</si>
  <si>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</si>
  <si>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</si>
  <si>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</si>
  <si>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</si>
  <si>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</si>
  <si>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</si>
  <si>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</si>
  <si>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</si>
  <si>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</si>
  <si>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</si>
  <si>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</si>
  <si>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</si>
  <si>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</si>
  <si>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</si>
  <si>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Providing and fixing G.I. Union in G.I. pipe including cutting and threading the pipe and making long screws etc. complete (New work)  :</t>
  </si>
  <si>
    <t>20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</si>
  <si>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</si>
  <si>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</si>
  <si>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</si>
  <si>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</si>
  <si>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</si>
  <si>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</si>
  <si>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</si>
  <si>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</si>
  <si>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</si>
  <si>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</si>
  <si>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</si>
  <si>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</si>
  <si>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</si>
  <si>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</si>
  <si>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</si>
  <si>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</si>
  <si>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</si>
  <si>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</si>
  <si>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</si>
  <si>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</si>
  <si>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</si>
  <si>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</si>
  <si>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</si>
  <si>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</si>
  <si>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</si>
  <si>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</si>
  <si>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</si>
  <si>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 xml:space="preserve">"Providing and fixing C.P. waste 32 mm dia of make L&amp;K for wash basin / sink. </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</si>
  <si>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</si>
  <si>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</si>
  <si>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t>
  </si>
  <si>
    <t xml:space="preserve">Providing and fixing 15 mm nominal bore two way angle valve of make L&amp;K or approved equivalent make.
</t>
  </si>
  <si>
    <t>metre</t>
  </si>
  <si>
    <t>kg</t>
  </si>
  <si>
    <t>each</t>
  </si>
  <si>
    <t>Each</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</si>
</sst>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9">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8"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8" fillId="0" borderId="15" xfId="0"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2" fontId="58" fillId="0" borderId="15" xfId="0" applyNumberFormat="1" applyFont="1" applyFill="1" applyBorder="1" applyAlignment="1">
      <alignment horizontal="left" vertical="top"/>
    </xf>
    <xf numFmtId="0" fontId="58" fillId="0" borderId="15" xfId="0" applyFont="1" applyFill="1" applyBorder="1" applyAlignment="1">
      <alignment horizontal="justify" vertical="top" wrapText="1"/>
    </xf>
    <xf numFmtId="0" fontId="58" fillId="0" borderId="15" xfId="0" applyFont="1" applyFill="1" applyBorder="1" applyAlignment="1">
      <alignment horizontal="center" vertical="top" wrapText="1"/>
    </xf>
    <xf numFmtId="0" fontId="58" fillId="0" borderId="15" xfId="0" applyFont="1" applyFill="1" applyBorder="1" applyAlignment="1">
      <alignment vertical="top"/>
    </xf>
    <xf numFmtId="2" fontId="58" fillId="0" borderId="15" xfId="0" applyNumberFormat="1" applyFont="1" applyFill="1" applyBorder="1" applyAlignment="1">
      <alignmen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42"/>
  <sheetViews>
    <sheetView showGridLines="0" view="pageBreakPreview" zoomScaleNormal="85" zoomScaleSheetLayoutView="100" zoomScalePageLayoutView="0" workbookViewId="0" topLeftCell="A237">
      <selection activeCell="D65" sqref="D65:BC65"/>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75" customHeight="1">
      <c r="A5" s="66" t="s">
        <v>59</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58</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46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75" t="s">
        <v>50</v>
      </c>
      <c r="C13" s="33"/>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50</v>
      </c>
      <c r="IE13" s="22"/>
      <c r="IF13" s="22"/>
      <c r="IG13" s="22"/>
      <c r="IH13" s="22"/>
      <c r="II13" s="22"/>
    </row>
    <row r="14" spans="1:243" s="21" customFormat="1" ht="48" customHeight="1">
      <c r="A14" s="57">
        <v>1.01</v>
      </c>
      <c r="B14" s="75" t="s">
        <v>53</v>
      </c>
      <c r="C14" s="33"/>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53</v>
      </c>
      <c r="IE14" s="22"/>
      <c r="IF14" s="22"/>
      <c r="IG14" s="22"/>
      <c r="IH14" s="22"/>
      <c r="II14" s="22"/>
    </row>
    <row r="15" spans="1:243" s="21" customFormat="1" ht="78.75">
      <c r="A15" s="57">
        <v>1.02</v>
      </c>
      <c r="B15" s="75" t="s">
        <v>48</v>
      </c>
      <c r="C15" s="33"/>
      <c r="D15" s="33">
        <v>1</v>
      </c>
      <c r="E15" s="76" t="s">
        <v>45</v>
      </c>
      <c r="F15" s="78">
        <v>5952.3</v>
      </c>
      <c r="G15" s="43"/>
      <c r="H15" s="37"/>
      <c r="I15" s="38" t="s">
        <v>33</v>
      </c>
      <c r="J15" s="39">
        <f aca="true" t="shared" si="0" ref="J14:J22">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 aca="true" t="shared" si="1" ref="BA15:BA22">total_amount_ba($B$2,$D$2,D15,F15,J15,K15,M15)</f>
        <v>5952.3</v>
      </c>
      <c r="BB15" s="51">
        <f aca="true" t="shared" si="2" ref="BB15:BB22">BA15+SUM(N15:AZ15)</f>
        <v>5952.3</v>
      </c>
      <c r="BC15" s="56" t="str">
        <f aca="true" t="shared" si="3" ref="BC15:BC22">SpellNumber(L15,BB15)</f>
        <v>INR  Five Thousand Nine Hundred &amp; Fifty Two  and Paise Thirty Only</v>
      </c>
      <c r="IA15" s="21">
        <v>1.02</v>
      </c>
      <c r="IB15" s="21" t="s">
        <v>48</v>
      </c>
      <c r="ID15" s="21">
        <v>1</v>
      </c>
      <c r="IE15" s="22" t="s">
        <v>45</v>
      </c>
      <c r="IF15" s="22"/>
      <c r="IG15" s="22"/>
      <c r="IH15" s="22"/>
      <c r="II15" s="22"/>
    </row>
    <row r="16" spans="1:243" s="21" customFormat="1" ht="19.5" customHeight="1">
      <c r="A16" s="57">
        <v>2</v>
      </c>
      <c r="B16" s="75" t="s">
        <v>60</v>
      </c>
      <c r="C16" s="33"/>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1">
        <v>2</v>
      </c>
      <c r="IB16" s="21" t="s">
        <v>60</v>
      </c>
      <c r="IE16" s="22"/>
      <c r="IF16" s="22"/>
      <c r="IG16" s="22"/>
      <c r="IH16" s="22"/>
      <c r="II16" s="22"/>
    </row>
    <row r="17" spans="1:243" s="21" customFormat="1" ht="171.75" customHeight="1">
      <c r="A17" s="57">
        <v>2.01</v>
      </c>
      <c r="B17" s="75" t="s">
        <v>61</v>
      </c>
      <c r="C17" s="33"/>
      <c r="D17" s="33">
        <v>0.9</v>
      </c>
      <c r="E17" s="76" t="s">
        <v>45</v>
      </c>
      <c r="F17" s="77">
        <v>8560.98</v>
      </c>
      <c r="G17" s="43"/>
      <c r="H17" s="37"/>
      <c r="I17" s="38" t="s">
        <v>33</v>
      </c>
      <c r="J17" s="39">
        <f t="shared" si="0"/>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 t="shared" si="1"/>
        <v>7704.88</v>
      </c>
      <c r="BB17" s="51">
        <f t="shared" si="2"/>
        <v>7704.88</v>
      </c>
      <c r="BC17" s="56" t="str">
        <f t="shared" si="3"/>
        <v>INR  Seven Thousand Seven Hundred &amp; Four  and Paise Eighty Eight Only</v>
      </c>
      <c r="IA17" s="21">
        <v>2.01</v>
      </c>
      <c r="IB17" s="21" t="s">
        <v>61</v>
      </c>
      <c r="ID17" s="21">
        <v>0.9</v>
      </c>
      <c r="IE17" s="22" t="s">
        <v>45</v>
      </c>
      <c r="IF17" s="22"/>
      <c r="IG17" s="22"/>
      <c r="IH17" s="22"/>
      <c r="II17" s="22"/>
    </row>
    <row r="18" spans="1:243" s="21" customFormat="1" ht="31.5" customHeight="1">
      <c r="A18" s="57">
        <v>2.02</v>
      </c>
      <c r="B18" s="75" t="s">
        <v>62</v>
      </c>
      <c r="C18" s="33"/>
      <c r="D18" s="69"/>
      <c r="E18" s="69"/>
      <c r="F18" s="69"/>
      <c r="G18" s="69"/>
      <c r="H18" s="69"/>
      <c r="I18" s="69"/>
      <c r="J18" s="69"/>
      <c r="K18" s="69"/>
      <c r="L18" s="69"/>
      <c r="M18" s="69"/>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A18" s="21">
        <v>2.02</v>
      </c>
      <c r="IB18" s="21" t="s">
        <v>62</v>
      </c>
      <c r="IE18" s="22"/>
      <c r="IF18" s="22"/>
      <c r="IG18" s="22"/>
      <c r="IH18" s="22"/>
      <c r="II18" s="22"/>
    </row>
    <row r="19" spans="1:243" s="21" customFormat="1" ht="31.5" customHeight="1">
      <c r="A19" s="57">
        <v>2.03</v>
      </c>
      <c r="B19" s="75" t="s">
        <v>63</v>
      </c>
      <c r="C19" s="33"/>
      <c r="D19" s="33">
        <v>12.5</v>
      </c>
      <c r="E19" s="76" t="s">
        <v>43</v>
      </c>
      <c r="F19" s="77">
        <v>607.67</v>
      </c>
      <c r="G19" s="43"/>
      <c r="H19" s="37"/>
      <c r="I19" s="38" t="s">
        <v>33</v>
      </c>
      <c r="J19" s="39">
        <f t="shared" si="0"/>
        <v>1</v>
      </c>
      <c r="K19" s="37" t="s">
        <v>34</v>
      </c>
      <c r="L19" s="37" t="s">
        <v>4</v>
      </c>
      <c r="M19" s="40"/>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2">
        <f t="shared" si="1"/>
        <v>7595.88</v>
      </c>
      <c r="BB19" s="51">
        <f t="shared" si="2"/>
        <v>7595.88</v>
      </c>
      <c r="BC19" s="56" t="str">
        <f t="shared" si="3"/>
        <v>INR  Seven Thousand Five Hundred &amp; Ninety Five  and Paise Eighty Eight Only</v>
      </c>
      <c r="IA19" s="21">
        <v>2.03</v>
      </c>
      <c r="IB19" s="21" t="s">
        <v>63</v>
      </c>
      <c r="ID19" s="21">
        <v>12.5</v>
      </c>
      <c r="IE19" s="22" t="s">
        <v>43</v>
      </c>
      <c r="IF19" s="22"/>
      <c r="IG19" s="22"/>
      <c r="IH19" s="22"/>
      <c r="II19" s="22"/>
    </row>
    <row r="20" spans="1:243" s="21" customFormat="1" ht="31.5" customHeight="1">
      <c r="A20" s="57">
        <v>2.04</v>
      </c>
      <c r="B20" s="75" t="s">
        <v>64</v>
      </c>
      <c r="C20" s="33"/>
      <c r="D20" s="69"/>
      <c r="E20" s="69"/>
      <c r="F20" s="69"/>
      <c r="G20" s="69"/>
      <c r="H20" s="69"/>
      <c r="I20" s="69"/>
      <c r="J20" s="69"/>
      <c r="K20" s="69"/>
      <c r="L20" s="69"/>
      <c r="M20" s="69"/>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IA20" s="21">
        <v>2.04</v>
      </c>
      <c r="IB20" s="21" t="s">
        <v>64</v>
      </c>
      <c r="IE20" s="22"/>
      <c r="IF20" s="22"/>
      <c r="IG20" s="22"/>
      <c r="IH20" s="22"/>
      <c r="II20" s="22"/>
    </row>
    <row r="21" spans="1:243" s="21" customFormat="1" ht="30.75" customHeight="1">
      <c r="A21" s="57">
        <v>2.05</v>
      </c>
      <c r="B21" s="75" t="s">
        <v>65</v>
      </c>
      <c r="C21" s="33"/>
      <c r="D21" s="33">
        <v>20</v>
      </c>
      <c r="E21" s="76" t="s">
        <v>253</v>
      </c>
      <c r="F21" s="77">
        <v>151.91</v>
      </c>
      <c r="G21" s="43"/>
      <c r="H21" s="37"/>
      <c r="I21" s="38" t="s">
        <v>33</v>
      </c>
      <c r="J21" s="39">
        <f t="shared" si="0"/>
        <v>1</v>
      </c>
      <c r="K21" s="37" t="s">
        <v>34</v>
      </c>
      <c r="L21" s="37" t="s">
        <v>4</v>
      </c>
      <c r="M21" s="40"/>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 t="shared" si="1"/>
        <v>3038.2</v>
      </c>
      <c r="BB21" s="51">
        <f t="shared" si="2"/>
        <v>3038.2</v>
      </c>
      <c r="BC21" s="56" t="str">
        <f t="shared" si="3"/>
        <v>INR  Three Thousand  &amp;Thirty Eight  and Paise Twenty Only</v>
      </c>
      <c r="IA21" s="21">
        <v>2.05</v>
      </c>
      <c r="IB21" s="21" t="s">
        <v>65</v>
      </c>
      <c r="ID21" s="21">
        <v>20</v>
      </c>
      <c r="IE21" s="22" t="s">
        <v>253</v>
      </c>
      <c r="IF21" s="22"/>
      <c r="IG21" s="22"/>
      <c r="IH21" s="22"/>
      <c r="II21" s="22"/>
    </row>
    <row r="22" spans="1:243" s="21" customFormat="1" ht="78.75">
      <c r="A22" s="57">
        <v>2.06</v>
      </c>
      <c r="B22" s="75" t="s">
        <v>66</v>
      </c>
      <c r="C22" s="33"/>
      <c r="D22" s="69"/>
      <c r="E22" s="69"/>
      <c r="F22" s="69"/>
      <c r="G22" s="69"/>
      <c r="H22" s="69"/>
      <c r="I22" s="69"/>
      <c r="J22" s="69"/>
      <c r="K22" s="69"/>
      <c r="L22" s="69"/>
      <c r="M22" s="69"/>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IA22" s="21">
        <v>2.06</v>
      </c>
      <c r="IB22" s="21" t="s">
        <v>66</v>
      </c>
      <c r="IE22" s="22"/>
      <c r="IF22" s="22"/>
      <c r="IG22" s="22"/>
      <c r="IH22" s="22"/>
      <c r="II22" s="22"/>
    </row>
    <row r="23" spans="1:243" s="21" customFormat="1" ht="42.75">
      <c r="A23" s="57">
        <v>2.07</v>
      </c>
      <c r="B23" s="75" t="s">
        <v>67</v>
      </c>
      <c r="C23" s="33"/>
      <c r="D23" s="33">
        <v>60</v>
      </c>
      <c r="E23" s="76" t="s">
        <v>254</v>
      </c>
      <c r="F23" s="77">
        <v>73.21</v>
      </c>
      <c r="G23" s="43"/>
      <c r="H23" s="37"/>
      <c r="I23" s="38" t="s">
        <v>33</v>
      </c>
      <c r="J23" s="39">
        <f aca="true" t="shared" si="4" ref="J23:J86">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aca="true" t="shared" si="5" ref="BA23:BA86">total_amount_ba($B$2,$D$2,D23,F23,J23,K23,M23)</f>
        <v>4392.6</v>
      </c>
      <c r="BB23" s="51">
        <f aca="true" t="shared" si="6" ref="BB23:BB86">BA23+SUM(N23:AZ23)</f>
        <v>4392.6</v>
      </c>
      <c r="BC23" s="56" t="str">
        <f aca="true" t="shared" si="7" ref="BC23:BC86">SpellNumber(L23,BB23)</f>
        <v>INR  Four Thousand Three Hundred &amp; Ninety Two  and Paise Sixty Only</v>
      </c>
      <c r="IA23" s="21">
        <v>2.07</v>
      </c>
      <c r="IB23" s="21" t="s">
        <v>67</v>
      </c>
      <c r="ID23" s="21">
        <v>60</v>
      </c>
      <c r="IE23" s="22" t="s">
        <v>254</v>
      </c>
      <c r="IF23" s="22"/>
      <c r="IG23" s="22"/>
      <c r="IH23" s="22"/>
      <c r="II23" s="22"/>
    </row>
    <row r="24" spans="1:243" s="21" customFormat="1" ht="15.75">
      <c r="A24" s="57">
        <v>3</v>
      </c>
      <c r="B24" s="75" t="s">
        <v>68</v>
      </c>
      <c r="C24" s="33"/>
      <c r="D24" s="69"/>
      <c r="E24" s="69"/>
      <c r="F24" s="69"/>
      <c r="G24" s="69"/>
      <c r="H24" s="69"/>
      <c r="I24" s="69"/>
      <c r="J24" s="69"/>
      <c r="K24" s="69"/>
      <c r="L24" s="69"/>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A24" s="21">
        <v>3</v>
      </c>
      <c r="IB24" s="21" t="s">
        <v>68</v>
      </c>
      <c r="IE24" s="22"/>
      <c r="IF24" s="22"/>
      <c r="IG24" s="22"/>
      <c r="IH24" s="22"/>
      <c r="II24" s="22"/>
    </row>
    <row r="25" spans="1:243" s="21" customFormat="1" ht="78.75">
      <c r="A25" s="57">
        <v>3.01</v>
      </c>
      <c r="B25" s="75" t="s">
        <v>69</v>
      </c>
      <c r="C25" s="33"/>
      <c r="D25" s="69"/>
      <c r="E25" s="69"/>
      <c r="F25" s="69"/>
      <c r="G25" s="69"/>
      <c r="H25" s="69"/>
      <c r="I25" s="69"/>
      <c r="J25" s="69"/>
      <c r="K25" s="69"/>
      <c r="L25" s="69"/>
      <c r="M25" s="69"/>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IA25" s="21">
        <v>3.01</v>
      </c>
      <c r="IB25" s="21" t="s">
        <v>69</v>
      </c>
      <c r="IE25" s="22"/>
      <c r="IF25" s="22"/>
      <c r="IG25" s="22"/>
      <c r="IH25" s="22"/>
      <c r="II25" s="22"/>
    </row>
    <row r="26" spans="1:243" s="21" customFormat="1" ht="42.75">
      <c r="A26" s="57">
        <v>3.02</v>
      </c>
      <c r="B26" s="75" t="s">
        <v>70</v>
      </c>
      <c r="C26" s="33"/>
      <c r="D26" s="33">
        <v>0.5</v>
      </c>
      <c r="E26" s="76" t="s">
        <v>45</v>
      </c>
      <c r="F26" s="77">
        <v>6655.37</v>
      </c>
      <c r="G26" s="43"/>
      <c r="H26" s="37"/>
      <c r="I26" s="38" t="s">
        <v>33</v>
      </c>
      <c r="J26" s="39">
        <f t="shared" si="4"/>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5"/>
        <v>3327.69</v>
      </c>
      <c r="BB26" s="51">
        <f t="shared" si="6"/>
        <v>3327.69</v>
      </c>
      <c r="BC26" s="56" t="str">
        <f t="shared" si="7"/>
        <v>INR  Three Thousand Three Hundred &amp; Twenty Seven  and Paise Sixty Nine Only</v>
      </c>
      <c r="IA26" s="21">
        <v>3.02</v>
      </c>
      <c r="IB26" s="21" t="s">
        <v>70</v>
      </c>
      <c r="ID26" s="21">
        <v>0.5</v>
      </c>
      <c r="IE26" s="22" t="s">
        <v>45</v>
      </c>
      <c r="IF26" s="22"/>
      <c r="IG26" s="22"/>
      <c r="IH26" s="22"/>
      <c r="II26" s="22"/>
    </row>
    <row r="27" spans="1:243" s="21" customFormat="1" ht="78.75">
      <c r="A27" s="57">
        <v>3.03</v>
      </c>
      <c r="B27" s="75" t="s">
        <v>71</v>
      </c>
      <c r="C27" s="33"/>
      <c r="D27" s="69"/>
      <c r="E27" s="69"/>
      <c r="F27" s="69"/>
      <c r="G27" s="69"/>
      <c r="H27" s="69"/>
      <c r="I27" s="69"/>
      <c r="J27" s="69"/>
      <c r="K27" s="69"/>
      <c r="L27" s="69"/>
      <c r="M27" s="69"/>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IA27" s="21">
        <v>3.03</v>
      </c>
      <c r="IB27" s="21" t="s">
        <v>71</v>
      </c>
      <c r="IE27" s="22"/>
      <c r="IF27" s="22"/>
      <c r="IG27" s="22"/>
      <c r="IH27" s="22"/>
      <c r="II27" s="22"/>
    </row>
    <row r="28" spans="1:243" s="21" customFormat="1" ht="31.5">
      <c r="A28" s="57">
        <v>3.04</v>
      </c>
      <c r="B28" s="75" t="s">
        <v>72</v>
      </c>
      <c r="C28" s="33"/>
      <c r="D28" s="33">
        <v>2.5</v>
      </c>
      <c r="E28" s="76" t="s">
        <v>43</v>
      </c>
      <c r="F28" s="77">
        <v>817.27</v>
      </c>
      <c r="G28" s="43"/>
      <c r="H28" s="37"/>
      <c r="I28" s="38" t="s">
        <v>33</v>
      </c>
      <c r="J28" s="39">
        <f t="shared" si="4"/>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5"/>
        <v>2043.18</v>
      </c>
      <c r="BB28" s="51">
        <f t="shared" si="6"/>
        <v>2043.18</v>
      </c>
      <c r="BC28" s="56" t="str">
        <f t="shared" si="7"/>
        <v>INR  Two Thousand  &amp;Forty Three  and Paise Eighteen Only</v>
      </c>
      <c r="IA28" s="21">
        <v>3.04</v>
      </c>
      <c r="IB28" s="21" t="s">
        <v>72</v>
      </c>
      <c r="ID28" s="21">
        <v>2.5</v>
      </c>
      <c r="IE28" s="22" t="s">
        <v>43</v>
      </c>
      <c r="IF28" s="22"/>
      <c r="IG28" s="22"/>
      <c r="IH28" s="22"/>
      <c r="II28" s="22"/>
    </row>
    <row r="29" spans="1:243" s="21" customFormat="1" ht="15.75">
      <c r="A29" s="57">
        <v>4</v>
      </c>
      <c r="B29" s="75" t="s">
        <v>73</v>
      </c>
      <c r="C29" s="33"/>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4</v>
      </c>
      <c r="IB29" s="21" t="s">
        <v>73</v>
      </c>
      <c r="IE29" s="22"/>
      <c r="IF29" s="22"/>
      <c r="IG29" s="22"/>
      <c r="IH29" s="22"/>
      <c r="II29" s="22"/>
    </row>
    <row r="30" spans="1:243" s="21" customFormat="1" ht="236.25">
      <c r="A30" s="57">
        <v>4.01</v>
      </c>
      <c r="B30" s="75" t="s">
        <v>74</v>
      </c>
      <c r="C30" s="33"/>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4.01</v>
      </c>
      <c r="IB30" s="21" t="s">
        <v>74</v>
      </c>
      <c r="IE30" s="22"/>
      <c r="IF30" s="22"/>
      <c r="IG30" s="22"/>
      <c r="IH30" s="22"/>
      <c r="II30" s="22"/>
    </row>
    <row r="31" spans="1:243" s="21" customFormat="1" ht="31.5">
      <c r="A31" s="57">
        <v>4.02</v>
      </c>
      <c r="B31" s="75" t="s">
        <v>75</v>
      </c>
      <c r="C31" s="33"/>
      <c r="D31" s="69"/>
      <c r="E31" s="69"/>
      <c r="F31" s="69"/>
      <c r="G31" s="69"/>
      <c r="H31" s="69"/>
      <c r="I31" s="69"/>
      <c r="J31" s="69"/>
      <c r="K31" s="69"/>
      <c r="L31" s="69"/>
      <c r="M31" s="69"/>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IA31" s="21">
        <v>4.02</v>
      </c>
      <c r="IB31" s="21" t="s">
        <v>75</v>
      </c>
      <c r="IE31" s="22"/>
      <c r="IF31" s="22"/>
      <c r="IG31" s="22"/>
      <c r="IH31" s="22"/>
      <c r="II31" s="22"/>
    </row>
    <row r="32" spans="1:243" s="21" customFormat="1" ht="42.75">
      <c r="A32" s="57">
        <v>4.03</v>
      </c>
      <c r="B32" s="75" t="s">
        <v>76</v>
      </c>
      <c r="C32" s="33"/>
      <c r="D32" s="33">
        <v>13</v>
      </c>
      <c r="E32" s="76" t="s">
        <v>43</v>
      </c>
      <c r="F32" s="77">
        <v>2238.19</v>
      </c>
      <c r="G32" s="43"/>
      <c r="H32" s="37"/>
      <c r="I32" s="38" t="s">
        <v>33</v>
      </c>
      <c r="J32" s="39">
        <f t="shared" si="4"/>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5"/>
        <v>29096.47</v>
      </c>
      <c r="BB32" s="51">
        <f t="shared" si="6"/>
        <v>29096.47</v>
      </c>
      <c r="BC32" s="56" t="str">
        <f t="shared" si="7"/>
        <v>INR  Twenty Nine Thousand  &amp;Ninety Six  and Paise Forty Seven Only</v>
      </c>
      <c r="IA32" s="21">
        <v>4.03</v>
      </c>
      <c r="IB32" s="21" t="s">
        <v>76</v>
      </c>
      <c r="ID32" s="21">
        <v>13</v>
      </c>
      <c r="IE32" s="22" t="s">
        <v>43</v>
      </c>
      <c r="IF32" s="22"/>
      <c r="IG32" s="22"/>
      <c r="IH32" s="22"/>
      <c r="II32" s="22"/>
    </row>
    <row r="33" spans="1:243" s="21" customFormat="1" ht="94.5">
      <c r="A33" s="57">
        <v>4.04</v>
      </c>
      <c r="B33" s="75" t="s">
        <v>77</v>
      </c>
      <c r="C33" s="33"/>
      <c r="D33" s="69"/>
      <c r="E33" s="69"/>
      <c r="F33" s="69"/>
      <c r="G33" s="69"/>
      <c r="H33" s="69"/>
      <c r="I33" s="69"/>
      <c r="J33" s="69"/>
      <c r="K33" s="69"/>
      <c r="L33" s="69"/>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IA33" s="21">
        <v>4.04</v>
      </c>
      <c r="IB33" s="21" t="s">
        <v>77</v>
      </c>
      <c r="IE33" s="22"/>
      <c r="IF33" s="22"/>
      <c r="IG33" s="22"/>
      <c r="IH33" s="22"/>
      <c r="II33" s="22"/>
    </row>
    <row r="34" spans="1:243" s="21" customFormat="1" ht="28.5">
      <c r="A34" s="57">
        <v>4.05</v>
      </c>
      <c r="B34" s="75" t="s">
        <v>78</v>
      </c>
      <c r="C34" s="33"/>
      <c r="D34" s="33">
        <v>20</v>
      </c>
      <c r="E34" s="76" t="s">
        <v>253</v>
      </c>
      <c r="F34" s="77">
        <v>193.2</v>
      </c>
      <c r="G34" s="43"/>
      <c r="H34" s="37"/>
      <c r="I34" s="38" t="s">
        <v>33</v>
      </c>
      <c r="J34" s="39">
        <f t="shared" si="4"/>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5"/>
        <v>3864</v>
      </c>
      <c r="BB34" s="51">
        <f t="shared" si="6"/>
        <v>3864</v>
      </c>
      <c r="BC34" s="56" t="str">
        <f t="shared" si="7"/>
        <v>INR  Three Thousand Eight Hundred &amp; Sixty Four  Only</v>
      </c>
      <c r="IA34" s="21">
        <v>4.05</v>
      </c>
      <c r="IB34" s="21" t="s">
        <v>78</v>
      </c>
      <c r="ID34" s="21">
        <v>20</v>
      </c>
      <c r="IE34" s="22" t="s">
        <v>253</v>
      </c>
      <c r="IF34" s="22"/>
      <c r="IG34" s="22"/>
      <c r="IH34" s="22"/>
      <c r="II34" s="22"/>
    </row>
    <row r="35" spans="1:243" s="21" customFormat="1" ht="141.75">
      <c r="A35" s="57">
        <v>4.06</v>
      </c>
      <c r="B35" s="75" t="s">
        <v>79</v>
      </c>
      <c r="C35" s="33"/>
      <c r="D35" s="33">
        <v>2</v>
      </c>
      <c r="E35" s="76" t="s">
        <v>255</v>
      </c>
      <c r="F35" s="77">
        <v>644.06</v>
      </c>
      <c r="G35" s="43"/>
      <c r="H35" s="37"/>
      <c r="I35" s="38" t="s">
        <v>33</v>
      </c>
      <c r="J35" s="39">
        <f t="shared" si="4"/>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5"/>
        <v>1288.12</v>
      </c>
      <c r="BB35" s="51">
        <f t="shared" si="6"/>
        <v>1288.12</v>
      </c>
      <c r="BC35" s="56" t="str">
        <f t="shared" si="7"/>
        <v>INR  One Thousand Two Hundred &amp; Eighty Eight  and Paise Twelve Only</v>
      </c>
      <c r="IA35" s="21">
        <v>4.06</v>
      </c>
      <c r="IB35" s="21" t="s">
        <v>79</v>
      </c>
      <c r="ID35" s="21">
        <v>2</v>
      </c>
      <c r="IE35" s="22" t="s">
        <v>255</v>
      </c>
      <c r="IF35" s="22"/>
      <c r="IG35" s="22"/>
      <c r="IH35" s="22"/>
      <c r="II35" s="22"/>
    </row>
    <row r="36" spans="1:243" s="21" customFormat="1" ht="236.25">
      <c r="A36" s="57">
        <v>4.07</v>
      </c>
      <c r="B36" s="75" t="s">
        <v>80</v>
      </c>
      <c r="C36" s="33"/>
      <c r="D36" s="33">
        <v>71</v>
      </c>
      <c r="E36" s="76" t="s">
        <v>43</v>
      </c>
      <c r="F36" s="77">
        <v>903.38</v>
      </c>
      <c r="G36" s="43"/>
      <c r="H36" s="37"/>
      <c r="I36" s="38" t="s">
        <v>33</v>
      </c>
      <c r="J36" s="39">
        <f t="shared" si="4"/>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5"/>
        <v>64139.98</v>
      </c>
      <c r="BB36" s="51">
        <f t="shared" si="6"/>
        <v>64139.98</v>
      </c>
      <c r="BC36" s="56" t="str">
        <f t="shared" si="7"/>
        <v>INR  Sixty Four Thousand One Hundred &amp; Thirty Nine  and Paise Ninety Eight Only</v>
      </c>
      <c r="IA36" s="21">
        <v>4.07</v>
      </c>
      <c r="IB36" s="21" t="s">
        <v>80</v>
      </c>
      <c r="ID36" s="21">
        <v>71</v>
      </c>
      <c r="IE36" s="22" t="s">
        <v>43</v>
      </c>
      <c r="IF36" s="22"/>
      <c r="IG36" s="22"/>
      <c r="IH36" s="22"/>
      <c r="II36" s="22"/>
    </row>
    <row r="37" spans="1:243" s="21" customFormat="1" ht="15.75">
      <c r="A37" s="57">
        <v>5</v>
      </c>
      <c r="B37" s="75" t="s">
        <v>81</v>
      </c>
      <c r="C37" s="33"/>
      <c r="D37" s="69"/>
      <c r="E37" s="69"/>
      <c r="F37" s="69"/>
      <c r="G37" s="69"/>
      <c r="H37" s="69"/>
      <c r="I37" s="69"/>
      <c r="J37" s="69"/>
      <c r="K37" s="69"/>
      <c r="L37" s="69"/>
      <c r="M37" s="69"/>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IA37" s="21">
        <v>5</v>
      </c>
      <c r="IB37" s="21" t="s">
        <v>81</v>
      </c>
      <c r="IE37" s="22"/>
      <c r="IF37" s="22"/>
      <c r="IG37" s="22"/>
      <c r="IH37" s="22"/>
      <c r="II37" s="22"/>
    </row>
    <row r="38" spans="1:243" s="21" customFormat="1" ht="126">
      <c r="A38" s="57">
        <v>5.01</v>
      </c>
      <c r="B38" s="75" t="s">
        <v>82</v>
      </c>
      <c r="C38" s="33"/>
      <c r="D38" s="69"/>
      <c r="E38" s="69"/>
      <c r="F38" s="69"/>
      <c r="G38" s="69"/>
      <c r="H38" s="69"/>
      <c r="I38" s="69"/>
      <c r="J38" s="69"/>
      <c r="K38" s="69"/>
      <c r="L38" s="69"/>
      <c r="M38" s="69"/>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70"/>
      <c r="AW38" s="70"/>
      <c r="AX38" s="70"/>
      <c r="AY38" s="70"/>
      <c r="AZ38" s="70"/>
      <c r="BA38" s="70"/>
      <c r="BB38" s="70"/>
      <c r="BC38" s="70"/>
      <c r="IA38" s="21">
        <v>5.01</v>
      </c>
      <c r="IB38" s="21" t="s">
        <v>82</v>
      </c>
      <c r="IE38" s="22"/>
      <c r="IF38" s="22"/>
      <c r="IG38" s="22"/>
      <c r="IH38" s="22"/>
      <c r="II38" s="22"/>
    </row>
    <row r="39" spans="1:243" s="21" customFormat="1" ht="42.75">
      <c r="A39" s="57">
        <v>5.02</v>
      </c>
      <c r="B39" s="75" t="s">
        <v>83</v>
      </c>
      <c r="C39" s="33"/>
      <c r="D39" s="33">
        <v>0.1</v>
      </c>
      <c r="E39" s="76" t="s">
        <v>45</v>
      </c>
      <c r="F39" s="77">
        <v>92351.78</v>
      </c>
      <c r="G39" s="43"/>
      <c r="H39" s="37"/>
      <c r="I39" s="38" t="s">
        <v>33</v>
      </c>
      <c r="J39" s="39">
        <f t="shared" si="4"/>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5"/>
        <v>9235.18</v>
      </c>
      <c r="BB39" s="51">
        <f t="shared" si="6"/>
        <v>9235.18</v>
      </c>
      <c r="BC39" s="56" t="str">
        <f t="shared" si="7"/>
        <v>INR  Nine Thousand Two Hundred &amp; Thirty Five  and Paise Eighteen Only</v>
      </c>
      <c r="IA39" s="21">
        <v>5.02</v>
      </c>
      <c r="IB39" s="21" t="s">
        <v>83</v>
      </c>
      <c r="ID39" s="21">
        <v>0.1</v>
      </c>
      <c r="IE39" s="22" t="s">
        <v>45</v>
      </c>
      <c r="IF39" s="22"/>
      <c r="IG39" s="22"/>
      <c r="IH39" s="22"/>
      <c r="II39" s="22"/>
    </row>
    <row r="40" spans="1:243" s="21" customFormat="1" ht="94.5">
      <c r="A40" s="57">
        <v>5.03</v>
      </c>
      <c r="B40" s="75" t="s">
        <v>84</v>
      </c>
      <c r="C40" s="33"/>
      <c r="D40" s="69"/>
      <c r="E40" s="69"/>
      <c r="F40" s="69"/>
      <c r="G40" s="69"/>
      <c r="H40" s="69"/>
      <c r="I40" s="69"/>
      <c r="J40" s="69"/>
      <c r="K40" s="69"/>
      <c r="L40" s="69"/>
      <c r="M40" s="69"/>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IA40" s="21">
        <v>5.03</v>
      </c>
      <c r="IB40" s="21" t="s">
        <v>84</v>
      </c>
      <c r="IE40" s="22"/>
      <c r="IF40" s="22"/>
      <c r="IG40" s="22"/>
      <c r="IH40" s="22"/>
      <c r="II40" s="22"/>
    </row>
    <row r="41" spans="1:243" s="21" customFormat="1" ht="42.75">
      <c r="A41" s="57">
        <v>5.04</v>
      </c>
      <c r="B41" s="75" t="s">
        <v>85</v>
      </c>
      <c r="C41" s="33"/>
      <c r="D41" s="33">
        <v>15</v>
      </c>
      <c r="E41" s="76" t="s">
        <v>254</v>
      </c>
      <c r="F41" s="77">
        <v>160.89</v>
      </c>
      <c r="G41" s="43"/>
      <c r="H41" s="37"/>
      <c r="I41" s="38" t="s">
        <v>33</v>
      </c>
      <c r="J41" s="39">
        <f t="shared" si="4"/>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5"/>
        <v>2413.35</v>
      </c>
      <c r="BB41" s="51">
        <f t="shared" si="6"/>
        <v>2413.35</v>
      </c>
      <c r="BC41" s="56" t="str">
        <f t="shared" si="7"/>
        <v>INR  Two Thousand Four Hundred &amp; Thirteen  and Paise Thirty Five Only</v>
      </c>
      <c r="IA41" s="21">
        <v>5.04</v>
      </c>
      <c r="IB41" s="21" t="s">
        <v>85</v>
      </c>
      <c r="ID41" s="21">
        <v>15</v>
      </c>
      <c r="IE41" s="22" t="s">
        <v>254</v>
      </c>
      <c r="IF41" s="22"/>
      <c r="IG41" s="22"/>
      <c r="IH41" s="22"/>
      <c r="II41" s="22"/>
    </row>
    <row r="42" spans="1:243" s="21" customFormat="1" ht="47.25">
      <c r="A42" s="57">
        <v>5.05</v>
      </c>
      <c r="B42" s="75" t="s">
        <v>86</v>
      </c>
      <c r="C42" s="33"/>
      <c r="D42" s="69"/>
      <c r="E42" s="69"/>
      <c r="F42" s="69"/>
      <c r="G42" s="69"/>
      <c r="H42" s="69"/>
      <c r="I42" s="69"/>
      <c r="J42" s="69"/>
      <c r="K42" s="69"/>
      <c r="L42" s="69"/>
      <c r="M42" s="69"/>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IA42" s="21">
        <v>5.05</v>
      </c>
      <c r="IB42" s="21" t="s">
        <v>86</v>
      </c>
      <c r="IE42" s="22"/>
      <c r="IF42" s="22"/>
      <c r="IG42" s="22"/>
      <c r="IH42" s="22"/>
      <c r="II42" s="22"/>
    </row>
    <row r="43" spans="1:243" s="21" customFormat="1" ht="28.5">
      <c r="A43" s="57">
        <v>5.06</v>
      </c>
      <c r="B43" s="75" t="s">
        <v>87</v>
      </c>
      <c r="C43" s="33"/>
      <c r="D43" s="33">
        <v>7</v>
      </c>
      <c r="E43" s="76" t="s">
        <v>255</v>
      </c>
      <c r="F43" s="77">
        <v>149.06</v>
      </c>
      <c r="G43" s="43"/>
      <c r="H43" s="37"/>
      <c r="I43" s="38" t="s">
        <v>33</v>
      </c>
      <c r="J43" s="39">
        <f t="shared" si="4"/>
        <v>1</v>
      </c>
      <c r="K43" s="37" t="s">
        <v>34</v>
      </c>
      <c r="L43" s="37" t="s">
        <v>4</v>
      </c>
      <c r="M43" s="40"/>
      <c r="N43" s="49"/>
      <c r="O43" s="49"/>
      <c r="P43" s="50"/>
      <c r="Q43" s="49"/>
      <c r="R43" s="49"/>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2">
        <f t="shared" si="5"/>
        <v>1043.42</v>
      </c>
      <c r="BB43" s="51">
        <f t="shared" si="6"/>
        <v>1043.42</v>
      </c>
      <c r="BC43" s="56" t="str">
        <f t="shared" si="7"/>
        <v>INR  One Thousand  &amp;Forty Three  and Paise Forty Two Only</v>
      </c>
      <c r="IA43" s="21">
        <v>5.06</v>
      </c>
      <c r="IB43" s="21" t="s">
        <v>87</v>
      </c>
      <c r="ID43" s="21">
        <v>7</v>
      </c>
      <c r="IE43" s="22" t="s">
        <v>255</v>
      </c>
      <c r="IF43" s="22"/>
      <c r="IG43" s="22"/>
      <c r="IH43" s="22"/>
      <c r="II43" s="22"/>
    </row>
    <row r="44" spans="1:243" s="21" customFormat="1" ht="63">
      <c r="A44" s="57">
        <v>5.07</v>
      </c>
      <c r="B44" s="75" t="s">
        <v>88</v>
      </c>
      <c r="C44" s="33"/>
      <c r="D44" s="69"/>
      <c r="E44" s="69"/>
      <c r="F44" s="69"/>
      <c r="G44" s="69"/>
      <c r="H44" s="69"/>
      <c r="I44" s="69"/>
      <c r="J44" s="69"/>
      <c r="K44" s="69"/>
      <c r="L44" s="69"/>
      <c r="M44" s="69"/>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IA44" s="21">
        <v>5.07</v>
      </c>
      <c r="IB44" s="21" t="s">
        <v>88</v>
      </c>
      <c r="IE44" s="22"/>
      <c r="IF44" s="22"/>
      <c r="IG44" s="22"/>
      <c r="IH44" s="22"/>
      <c r="II44" s="22"/>
    </row>
    <row r="45" spans="1:243" s="21" customFormat="1" ht="28.5">
      <c r="A45" s="57">
        <v>5.08</v>
      </c>
      <c r="B45" s="75" t="s">
        <v>89</v>
      </c>
      <c r="C45" s="33"/>
      <c r="D45" s="33">
        <v>2</v>
      </c>
      <c r="E45" s="76" t="s">
        <v>255</v>
      </c>
      <c r="F45" s="77">
        <v>53.09</v>
      </c>
      <c r="G45" s="43"/>
      <c r="H45" s="37"/>
      <c r="I45" s="38" t="s">
        <v>33</v>
      </c>
      <c r="J45" s="39">
        <f t="shared" si="4"/>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5"/>
        <v>106.18</v>
      </c>
      <c r="BB45" s="51">
        <f t="shared" si="6"/>
        <v>106.18</v>
      </c>
      <c r="BC45" s="56" t="str">
        <f t="shared" si="7"/>
        <v>INR  One Hundred &amp; Six  and Paise Eighteen Only</v>
      </c>
      <c r="IA45" s="21">
        <v>5.08</v>
      </c>
      <c r="IB45" s="21" t="s">
        <v>89</v>
      </c>
      <c r="ID45" s="21">
        <v>2</v>
      </c>
      <c r="IE45" s="22" t="s">
        <v>255</v>
      </c>
      <c r="IF45" s="22"/>
      <c r="IG45" s="22"/>
      <c r="IH45" s="22"/>
      <c r="II45" s="22"/>
    </row>
    <row r="46" spans="1:243" s="21" customFormat="1" ht="28.5">
      <c r="A46" s="57">
        <v>5.09</v>
      </c>
      <c r="B46" s="75" t="s">
        <v>90</v>
      </c>
      <c r="C46" s="33"/>
      <c r="D46" s="33">
        <v>2</v>
      </c>
      <c r="E46" s="76" t="s">
        <v>255</v>
      </c>
      <c r="F46" s="77">
        <v>46.08</v>
      </c>
      <c r="G46" s="43"/>
      <c r="H46" s="37"/>
      <c r="I46" s="38" t="s">
        <v>33</v>
      </c>
      <c r="J46" s="39">
        <f t="shared" si="4"/>
        <v>1</v>
      </c>
      <c r="K46" s="37" t="s">
        <v>34</v>
      </c>
      <c r="L46" s="37" t="s">
        <v>4</v>
      </c>
      <c r="M46" s="40"/>
      <c r="N46" s="49"/>
      <c r="O46" s="49"/>
      <c r="P46" s="50"/>
      <c r="Q46" s="49"/>
      <c r="R46" s="49"/>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2">
        <f t="shared" si="5"/>
        <v>92.16</v>
      </c>
      <c r="BB46" s="51">
        <f t="shared" si="6"/>
        <v>92.16</v>
      </c>
      <c r="BC46" s="56" t="str">
        <f t="shared" si="7"/>
        <v>INR  Ninety Two and Paise Sixteen Only</v>
      </c>
      <c r="IA46" s="21">
        <v>5.09</v>
      </c>
      <c r="IB46" s="21" t="s">
        <v>90</v>
      </c>
      <c r="ID46" s="21">
        <v>2</v>
      </c>
      <c r="IE46" s="22" t="s">
        <v>255</v>
      </c>
      <c r="IF46" s="22"/>
      <c r="IG46" s="22"/>
      <c r="IH46" s="22"/>
      <c r="II46" s="22"/>
    </row>
    <row r="47" spans="1:243" s="21" customFormat="1" ht="63">
      <c r="A47" s="74">
        <v>5.1</v>
      </c>
      <c r="B47" s="75" t="s">
        <v>91</v>
      </c>
      <c r="C47" s="33"/>
      <c r="D47" s="69"/>
      <c r="E47" s="69"/>
      <c r="F47" s="69"/>
      <c r="G47" s="69"/>
      <c r="H47" s="69"/>
      <c r="I47" s="69"/>
      <c r="J47" s="69"/>
      <c r="K47" s="69"/>
      <c r="L47" s="69"/>
      <c r="M47" s="69"/>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IA47" s="21">
        <v>5.1</v>
      </c>
      <c r="IB47" s="21" t="s">
        <v>91</v>
      </c>
      <c r="IE47" s="22"/>
      <c r="IF47" s="22"/>
      <c r="IG47" s="22"/>
      <c r="IH47" s="22"/>
      <c r="II47" s="22"/>
    </row>
    <row r="48" spans="1:243" s="21" customFormat="1" ht="28.5">
      <c r="A48" s="57">
        <v>5.11</v>
      </c>
      <c r="B48" s="75" t="s">
        <v>92</v>
      </c>
      <c r="C48" s="33"/>
      <c r="D48" s="33">
        <v>4</v>
      </c>
      <c r="E48" s="76" t="s">
        <v>255</v>
      </c>
      <c r="F48" s="77">
        <v>30.56</v>
      </c>
      <c r="G48" s="43"/>
      <c r="H48" s="37"/>
      <c r="I48" s="38" t="s">
        <v>33</v>
      </c>
      <c r="J48" s="39">
        <f t="shared" si="4"/>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5"/>
        <v>122.24</v>
      </c>
      <c r="BB48" s="51">
        <f t="shared" si="6"/>
        <v>122.24</v>
      </c>
      <c r="BC48" s="56" t="str">
        <f t="shared" si="7"/>
        <v>INR  One Hundred &amp; Twenty Two  and Paise Twenty Four Only</v>
      </c>
      <c r="IA48" s="21">
        <v>5.11</v>
      </c>
      <c r="IB48" s="21" t="s">
        <v>92</v>
      </c>
      <c r="ID48" s="21">
        <v>4</v>
      </c>
      <c r="IE48" s="22" t="s">
        <v>255</v>
      </c>
      <c r="IF48" s="22"/>
      <c r="IG48" s="22"/>
      <c r="IH48" s="22"/>
      <c r="II48" s="22"/>
    </row>
    <row r="49" spans="1:243" s="21" customFormat="1" ht="94.5">
      <c r="A49" s="57">
        <v>5.12</v>
      </c>
      <c r="B49" s="75" t="s">
        <v>93</v>
      </c>
      <c r="C49" s="33"/>
      <c r="D49" s="69"/>
      <c r="E49" s="69"/>
      <c r="F49" s="69"/>
      <c r="G49" s="69"/>
      <c r="H49" s="69"/>
      <c r="I49" s="69"/>
      <c r="J49" s="69"/>
      <c r="K49" s="69"/>
      <c r="L49" s="69"/>
      <c r="M49" s="69"/>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IA49" s="21">
        <v>5.12</v>
      </c>
      <c r="IB49" s="21" t="s">
        <v>93</v>
      </c>
      <c r="IE49" s="22"/>
      <c r="IF49" s="22"/>
      <c r="IG49" s="22"/>
      <c r="IH49" s="22"/>
      <c r="II49" s="22"/>
    </row>
    <row r="50" spans="1:243" s="21" customFormat="1" ht="28.5">
      <c r="A50" s="57">
        <v>5.13</v>
      </c>
      <c r="B50" s="75" t="s">
        <v>87</v>
      </c>
      <c r="C50" s="33"/>
      <c r="D50" s="33">
        <v>3</v>
      </c>
      <c r="E50" s="76" t="s">
        <v>255</v>
      </c>
      <c r="F50" s="77">
        <v>203.16</v>
      </c>
      <c r="G50" s="43"/>
      <c r="H50" s="37"/>
      <c r="I50" s="38" t="s">
        <v>33</v>
      </c>
      <c r="J50" s="39">
        <f t="shared" si="4"/>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5"/>
        <v>609.48</v>
      </c>
      <c r="BB50" s="51">
        <f t="shared" si="6"/>
        <v>609.48</v>
      </c>
      <c r="BC50" s="56" t="str">
        <f t="shared" si="7"/>
        <v>INR  Six Hundred &amp; Nine  and Paise Forty Eight Only</v>
      </c>
      <c r="IA50" s="21">
        <v>5.13</v>
      </c>
      <c r="IB50" s="21" t="s">
        <v>87</v>
      </c>
      <c r="ID50" s="21">
        <v>3</v>
      </c>
      <c r="IE50" s="22" t="s">
        <v>255</v>
      </c>
      <c r="IF50" s="22"/>
      <c r="IG50" s="22"/>
      <c r="IH50" s="22"/>
      <c r="II50" s="22"/>
    </row>
    <row r="51" spans="1:243" s="21" customFormat="1" ht="94.5">
      <c r="A51" s="57">
        <v>5.14</v>
      </c>
      <c r="B51" s="75" t="s">
        <v>94</v>
      </c>
      <c r="C51" s="33"/>
      <c r="D51" s="69"/>
      <c r="E51" s="69"/>
      <c r="F51" s="69"/>
      <c r="G51" s="69"/>
      <c r="H51" s="69"/>
      <c r="I51" s="69"/>
      <c r="J51" s="69"/>
      <c r="K51" s="69"/>
      <c r="L51" s="69"/>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IA51" s="21">
        <v>5.14</v>
      </c>
      <c r="IB51" s="21" t="s">
        <v>94</v>
      </c>
      <c r="IE51" s="22"/>
      <c r="IF51" s="22"/>
      <c r="IG51" s="22"/>
      <c r="IH51" s="22"/>
      <c r="II51" s="22"/>
    </row>
    <row r="52" spans="1:243" s="21" customFormat="1" ht="28.5">
      <c r="A52" s="57">
        <v>5.15</v>
      </c>
      <c r="B52" s="75" t="s">
        <v>89</v>
      </c>
      <c r="C52" s="33"/>
      <c r="D52" s="33">
        <v>3</v>
      </c>
      <c r="E52" s="76" t="s">
        <v>255</v>
      </c>
      <c r="F52" s="77">
        <v>78.91</v>
      </c>
      <c r="G52" s="43"/>
      <c r="H52" s="37"/>
      <c r="I52" s="38" t="s">
        <v>33</v>
      </c>
      <c r="J52" s="39">
        <f t="shared" si="4"/>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5"/>
        <v>236.73</v>
      </c>
      <c r="BB52" s="51">
        <f t="shared" si="6"/>
        <v>236.73</v>
      </c>
      <c r="BC52" s="56" t="str">
        <f t="shared" si="7"/>
        <v>INR  Two Hundred &amp; Thirty Six  and Paise Seventy Three Only</v>
      </c>
      <c r="IA52" s="21">
        <v>5.15</v>
      </c>
      <c r="IB52" s="21" t="s">
        <v>89</v>
      </c>
      <c r="ID52" s="21">
        <v>3</v>
      </c>
      <c r="IE52" s="22" t="s">
        <v>255</v>
      </c>
      <c r="IF52" s="22"/>
      <c r="IG52" s="22"/>
      <c r="IH52" s="22"/>
      <c r="II52" s="22"/>
    </row>
    <row r="53" spans="1:243" s="21" customFormat="1" ht="28.5">
      <c r="A53" s="57">
        <v>5.16</v>
      </c>
      <c r="B53" s="75" t="s">
        <v>90</v>
      </c>
      <c r="C53" s="33"/>
      <c r="D53" s="33">
        <v>14</v>
      </c>
      <c r="E53" s="76" t="s">
        <v>255</v>
      </c>
      <c r="F53" s="77">
        <v>65.76</v>
      </c>
      <c r="G53" s="43"/>
      <c r="H53" s="37"/>
      <c r="I53" s="38" t="s">
        <v>33</v>
      </c>
      <c r="J53" s="39">
        <f t="shared" si="4"/>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5"/>
        <v>920.64</v>
      </c>
      <c r="BB53" s="51">
        <f t="shared" si="6"/>
        <v>920.64</v>
      </c>
      <c r="BC53" s="56" t="str">
        <f t="shared" si="7"/>
        <v>INR  Nine Hundred &amp; Twenty  and Paise Sixty Four Only</v>
      </c>
      <c r="IA53" s="21">
        <v>5.16</v>
      </c>
      <c r="IB53" s="21" t="s">
        <v>90</v>
      </c>
      <c r="ID53" s="21">
        <v>14</v>
      </c>
      <c r="IE53" s="22" t="s">
        <v>255</v>
      </c>
      <c r="IF53" s="22"/>
      <c r="IG53" s="22"/>
      <c r="IH53" s="22"/>
      <c r="II53" s="22"/>
    </row>
    <row r="54" spans="1:243" s="21" customFormat="1" ht="28.5">
      <c r="A54" s="57">
        <v>5.17</v>
      </c>
      <c r="B54" s="75" t="s">
        <v>95</v>
      </c>
      <c r="C54" s="33"/>
      <c r="D54" s="33">
        <v>14</v>
      </c>
      <c r="E54" s="76" t="s">
        <v>255</v>
      </c>
      <c r="F54" s="77">
        <v>50.99</v>
      </c>
      <c r="G54" s="43"/>
      <c r="H54" s="37"/>
      <c r="I54" s="38" t="s">
        <v>33</v>
      </c>
      <c r="J54" s="39">
        <f t="shared" si="4"/>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5"/>
        <v>713.86</v>
      </c>
      <c r="BB54" s="51">
        <f t="shared" si="6"/>
        <v>713.86</v>
      </c>
      <c r="BC54" s="56" t="str">
        <f t="shared" si="7"/>
        <v>INR  Seven Hundred &amp; Thirteen  and Paise Eighty Six Only</v>
      </c>
      <c r="IA54" s="21">
        <v>5.17</v>
      </c>
      <c r="IB54" s="21" t="s">
        <v>95</v>
      </c>
      <c r="ID54" s="21">
        <v>14</v>
      </c>
      <c r="IE54" s="22" t="s">
        <v>255</v>
      </c>
      <c r="IF54" s="22"/>
      <c r="IG54" s="22"/>
      <c r="IH54" s="22"/>
      <c r="II54" s="22"/>
    </row>
    <row r="55" spans="1:243" s="21" customFormat="1" ht="94.5">
      <c r="A55" s="57">
        <v>5.18</v>
      </c>
      <c r="B55" s="75" t="s">
        <v>96</v>
      </c>
      <c r="C55" s="33"/>
      <c r="D55" s="69"/>
      <c r="E55" s="69"/>
      <c r="F55" s="69"/>
      <c r="G55" s="69"/>
      <c r="H55" s="69"/>
      <c r="I55" s="69"/>
      <c r="J55" s="69"/>
      <c r="K55" s="69"/>
      <c r="L55" s="69"/>
      <c r="M55" s="69"/>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IA55" s="21">
        <v>5.18</v>
      </c>
      <c r="IB55" s="21" t="s">
        <v>96</v>
      </c>
      <c r="IE55" s="22"/>
      <c r="IF55" s="22"/>
      <c r="IG55" s="22"/>
      <c r="IH55" s="22"/>
      <c r="II55" s="22"/>
    </row>
    <row r="56" spans="1:243" s="21" customFormat="1" ht="28.5">
      <c r="A56" s="57">
        <v>5.19</v>
      </c>
      <c r="B56" s="75" t="s">
        <v>92</v>
      </c>
      <c r="C56" s="33"/>
      <c r="D56" s="33">
        <v>6</v>
      </c>
      <c r="E56" s="76" t="s">
        <v>255</v>
      </c>
      <c r="F56" s="77">
        <v>52.3</v>
      </c>
      <c r="G56" s="43"/>
      <c r="H56" s="37"/>
      <c r="I56" s="38" t="s">
        <v>33</v>
      </c>
      <c r="J56" s="39">
        <f t="shared" si="4"/>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5"/>
        <v>313.8</v>
      </c>
      <c r="BB56" s="51">
        <f t="shared" si="6"/>
        <v>313.8</v>
      </c>
      <c r="BC56" s="56" t="str">
        <f t="shared" si="7"/>
        <v>INR  Three Hundred &amp; Thirteen  and Paise Eighty Only</v>
      </c>
      <c r="IA56" s="21">
        <v>5.19</v>
      </c>
      <c r="IB56" s="21" t="s">
        <v>92</v>
      </c>
      <c r="ID56" s="21">
        <v>6</v>
      </c>
      <c r="IE56" s="22" t="s">
        <v>255</v>
      </c>
      <c r="IF56" s="22"/>
      <c r="IG56" s="22"/>
      <c r="IH56" s="22"/>
      <c r="II56" s="22"/>
    </row>
    <row r="57" spans="1:243" s="21" customFormat="1" ht="28.5">
      <c r="A57" s="74">
        <v>5.2</v>
      </c>
      <c r="B57" s="75" t="s">
        <v>97</v>
      </c>
      <c r="C57" s="33"/>
      <c r="D57" s="33">
        <v>14</v>
      </c>
      <c r="E57" s="76" t="s">
        <v>255</v>
      </c>
      <c r="F57" s="77">
        <v>46.37</v>
      </c>
      <c r="G57" s="43"/>
      <c r="H57" s="37"/>
      <c r="I57" s="38" t="s">
        <v>33</v>
      </c>
      <c r="J57" s="39">
        <f t="shared" si="4"/>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5"/>
        <v>649.18</v>
      </c>
      <c r="BB57" s="51">
        <f t="shared" si="6"/>
        <v>649.18</v>
      </c>
      <c r="BC57" s="56" t="str">
        <f t="shared" si="7"/>
        <v>INR  Six Hundred &amp; Forty Nine  and Paise Eighteen Only</v>
      </c>
      <c r="IA57" s="21">
        <v>5.2</v>
      </c>
      <c r="IB57" s="21" t="s">
        <v>97</v>
      </c>
      <c r="ID57" s="21">
        <v>14</v>
      </c>
      <c r="IE57" s="22" t="s">
        <v>255</v>
      </c>
      <c r="IF57" s="22"/>
      <c r="IG57" s="22"/>
      <c r="IH57" s="22"/>
      <c r="II57" s="22"/>
    </row>
    <row r="58" spans="1:243" s="21" customFormat="1" ht="110.25">
      <c r="A58" s="57">
        <v>5.21</v>
      </c>
      <c r="B58" s="75" t="s">
        <v>98</v>
      </c>
      <c r="C58" s="33"/>
      <c r="D58" s="69"/>
      <c r="E58" s="69"/>
      <c r="F58" s="69"/>
      <c r="G58" s="69"/>
      <c r="H58" s="69"/>
      <c r="I58" s="69"/>
      <c r="J58" s="69"/>
      <c r="K58" s="69"/>
      <c r="L58" s="69"/>
      <c r="M58" s="69"/>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IA58" s="21">
        <v>5.21</v>
      </c>
      <c r="IB58" s="21" t="s">
        <v>98</v>
      </c>
      <c r="IE58" s="22"/>
      <c r="IF58" s="22"/>
      <c r="IG58" s="22"/>
      <c r="IH58" s="22"/>
      <c r="II58" s="22"/>
    </row>
    <row r="59" spans="1:243" s="21" customFormat="1" ht="28.5">
      <c r="A59" s="57">
        <v>5.22</v>
      </c>
      <c r="B59" s="75" t="s">
        <v>99</v>
      </c>
      <c r="C59" s="33"/>
      <c r="D59" s="33">
        <v>3</v>
      </c>
      <c r="E59" s="76" t="s">
        <v>255</v>
      </c>
      <c r="F59" s="77">
        <v>54.41</v>
      </c>
      <c r="G59" s="43"/>
      <c r="H59" s="37"/>
      <c r="I59" s="38" t="s">
        <v>33</v>
      </c>
      <c r="J59" s="39">
        <f t="shared" si="4"/>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5"/>
        <v>163.23</v>
      </c>
      <c r="BB59" s="51">
        <f t="shared" si="6"/>
        <v>163.23</v>
      </c>
      <c r="BC59" s="56" t="str">
        <f t="shared" si="7"/>
        <v>INR  One Hundred &amp; Sixty Three  and Paise Twenty Three Only</v>
      </c>
      <c r="IA59" s="21">
        <v>5.22</v>
      </c>
      <c r="IB59" s="21" t="s">
        <v>99</v>
      </c>
      <c r="ID59" s="21">
        <v>3</v>
      </c>
      <c r="IE59" s="22" t="s">
        <v>255</v>
      </c>
      <c r="IF59" s="22"/>
      <c r="IG59" s="22"/>
      <c r="IH59" s="22"/>
      <c r="II59" s="22"/>
    </row>
    <row r="60" spans="1:243" s="21" customFormat="1" ht="189" customHeight="1">
      <c r="A60" s="57">
        <v>5.23</v>
      </c>
      <c r="B60" s="75" t="s">
        <v>100</v>
      </c>
      <c r="C60" s="33"/>
      <c r="D60" s="69"/>
      <c r="E60" s="69"/>
      <c r="F60" s="69"/>
      <c r="G60" s="69"/>
      <c r="H60" s="69"/>
      <c r="I60" s="69"/>
      <c r="J60" s="69"/>
      <c r="K60" s="69"/>
      <c r="L60" s="69"/>
      <c r="M60" s="69"/>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IA60" s="21">
        <v>5.23</v>
      </c>
      <c r="IB60" s="21" t="s">
        <v>100</v>
      </c>
      <c r="IE60" s="22"/>
      <c r="IF60" s="22"/>
      <c r="IG60" s="22"/>
      <c r="IH60" s="22"/>
      <c r="II60" s="22"/>
    </row>
    <row r="61" spans="1:243" s="21" customFormat="1" ht="42.75">
      <c r="A61" s="57">
        <v>5.24</v>
      </c>
      <c r="B61" s="75" t="s">
        <v>101</v>
      </c>
      <c r="C61" s="33"/>
      <c r="D61" s="33">
        <v>10</v>
      </c>
      <c r="E61" s="76" t="s">
        <v>253</v>
      </c>
      <c r="F61" s="77">
        <v>194.34</v>
      </c>
      <c r="G61" s="43"/>
      <c r="H61" s="37"/>
      <c r="I61" s="38" t="s">
        <v>33</v>
      </c>
      <c r="J61" s="39">
        <f t="shared" si="4"/>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5"/>
        <v>1943.4</v>
      </c>
      <c r="BB61" s="51">
        <f t="shared" si="6"/>
        <v>1943.4</v>
      </c>
      <c r="BC61" s="56" t="str">
        <f t="shared" si="7"/>
        <v>INR  One Thousand Nine Hundred &amp; Forty Three  and Paise Forty Only</v>
      </c>
      <c r="IA61" s="21">
        <v>5.24</v>
      </c>
      <c r="IB61" s="21" t="s">
        <v>101</v>
      </c>
      <c r="ID61" s="21">
        <v>10</v>
      </c>
      <c r="IE61" s="22" t="s">
        <v>253</v>
      </c>
      <c r="IF61" s="22"/>
      <c r="IG61" s="22"/>
      <c r="IH61" s="22"/>
      <c r="II61" s="22"/>
    </row>
    <row r="62" spans="1:243" s="21" customFormat="1" ht="31.5">
      <c r="A62" s="57">
        <v>5.25</v>
      </c>
      <c r="B62" s="75" t="s">
        <v>102</v>
      </c>
      <c r="C62" s="33"/>
      <c r="D62" s="69"/>
      <c r="E62" s="69"/>
      <c r="F62" s="69"/>
      <c r="G62" s="69"/>
      <c r="H62" s="69"/>
      <c r="I62" s="69"/>
      <c r="J62" s="69"/>
      <c r="K62" s="69"/>
      <c r="L62" s="69"/>
      <c r="M62" s="6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IA62" s="21">
        <v>5.25</v>
      </c>
      <c r="IB62" s="21" t="s">
        <v>102</v>
      </c>
      <c r="IE62" s="22"/>
      <c r="IF62" s="22"/>
      <c r="IG62" s="22"/>
      <c r="IH62" s="22"/>
      <c r="II62" s="22"/>
    </row>
    <row r="63" spans="1:243" s="21" customFormat="1" ht="409.5">
      <c r="A63" s="57">
        <v>5.26</v>
      </c>
      <c r="B63" s="75" t="s">
        <v>103</v>
      </c>
      <c r="C63" s="33"/>
      <c r="D63" s="33">
        <v>3</v>
      </c>
      <c r="E63" s="76" t="s">
        <v>43</v>
      </c>
      <c r="F63" s="77">
        <v>1543.8</v>
      </c>
      <c r="G63" s="43"/>
      <c r="H63" s="37"/>
      <c r="I63" s="38" t="s">
        <v>33</v>
      </c>
      <c r="J63" s="39">
        <f t="shared" si="4"/>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5"/>
        <v>4631.4</v>
      </c>
      <c r="BB63" s="51">
        <f t="shared" si="6"/>
        <v>4631.4</v>
      </c>
      <c r="BC63" s="56" t="str">
        <f t="shared" si="7"/>
        <v>INR  Four Thousand Six Hundred &amp; Thirty One  and Paise Forty Only</v>
      </c>
      <c r="IA63" s="21">
        <v>5.26</v>
      </c>
      <c r="IB63" s="21" t="s">
        <v>103</v>
      </c>
      <c r="ID63" s="21">
        <v>3</v>
      </c>
      <c r="IE63" s="22" t="s">
        <v>43</v>
      </c>
      <c r="IF63" s="22"/>
      <c r="IG63" s="22"/>
      <c r="IH63" s="22"/>
      <c r="II63" s="22"/>
    </row>
    <row r="64" spans="1:243" s="21" customFormat="1" ht="110.25">
      <c r="A64" s="57">
        <v>5.27</v>
      </c>
      <c r="B64" s="75" t="s">
        <v>104</v>
      </c>
      <c r="C64" s="33"/>
      <c r="D64" s="69"/>
      <c r="E64" s="69"/>
      <c r="F64" s="69"/>
      <c r="G64" s="69"/>
      <c r="H64" s="69"/>
      <c r="I64" s="69"/>
      <c r="J64" s="69"/>
      <c r="K64" s="69"/>
      <c r="L64" s="69"/>
      <c r="M64" s="69"/>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IA64" s="21">
        <v>5.27</v>
      </c>
      <c r="IB64" s="21" t="s">
        <v>104</v>
      </c>
      <c r="IE64" s="22"/>
      <c r="IF64" s="22"/>
      <c r="IG64" s="22"/>
      <c r="IH64" s="22"/>
      <c r="II64" s="22"/>
    </row>
    <row r="65" spans="1:243" s="21" customFormat="1" ht="15.75">
      <c r="A65" s="57">
        <v>5.28</v>
      </c>
      <c r="B65" s="75" t="s">
        <v>105</v>
      </c>
      <c r="C65" s="33"/>
      <c r="D65" s="69"/>
      <c r="E65" s="69"/>
      <c r="F65" s="69"/>
      <c r="G65" s="69"/>
      <c r="H65" s="69"/>
      <c r="I65" s="69"/>
      <c r="J65" s="69"/>
      <c r="K65" s="69"/>
      <c r="L65" s="69"/>
      <c r="M65" s="69"/>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IA65" s="21">
        <v>5.28</v>
      </c>
      <c r="IB65" s="21" t="s">
        <v>105</v>
      </c>
      <c r="IE65" s="22"/>
      <c r="IF65" s="22"/>
      <c r="IG65" s="22"/>
      <c r="IH65" s="22"/>
      <c r="II65" s="22"/>
    </row>
    <row r="66" spans="1:243" s="21" customFormat="1" ht="31.5">
      <c r="A66" s="57">
        <v>5.29</v>
      </c>
      <c r="B66" s="75" t="s">
        <v>106</v>
      </c>
      <c r="C66" s="33"/>
      <c r="D66" s="69"/>
      <c r="E66" s="69"/>
      <c r="F66" s="69"/>
      <c r="G66" s="69"/>
      <c r="H66" s="69"/>
      <c r="I66" s="69"/>
      <c r="J66" s="69"/>
      <c r="K66" s="69"/>
      <c r="L66" s="69"/>
      <c r="M66" s="69"/>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IA66" s="21">
        <v>5.29</v>
      </c>
      <c r="IB66" s="21" t="s">
        <v>106</v>
      </c>
      <c r="IE66" s="22"/>
      <c r="IF66" s="22"/>
      <c r="IG66" s="22"/>
      <c r="IH66" s="22"/>
      <c r="II66" s="22"/>
    </row>
    <row r="67" spans="1:243" s="21" customFormat="1" ht="42.75">
      <c r="A67" s="74">
        <v>5.3</v>
      </c>
      <c r="B67" s="75" t="s">
        <v>107</v>
      </c>
      <c r="C67" s="33"/>
      <c r="D67" s="33">
        <v>10</v>
      </c>
      <c r="E67" s="76" t="s">
        <v>43</v>
      </c>
      <c r="F67" s="77">
        <v>3816.05</v>
      </c>
      <c r="G67" s="43"/>
      <c r="H67" s="37"/>
      <c r="I67" s="38" t="s">
        <v>33</v>
      </c>
      <c r="J67" s="39">
        <f t="shared" si="4"/>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5"/>
        <v>38160.5</v>
      </c>
      <c r="BB67" s="51">
        <f t="shared" si="6"/>
        <v>38160.5</v>
      </c>
      <c r="BC67" s="56" t="str">
        <f t="shared" si="7"/>
        <v>INR  Thirty Eight Thousand One Hundred &amp; Sixty  and Paise Fifty Only</v>
      </c>
      <c r="IA67" s="21">
        <v>5.3</v>
      </c>
      <c r="IB67" s="21" t="s">
        <v>107</v>
      </c>
      <c r="ID67" s="21">
        <v>10</v>
      </c>
      <c r="IE67" s="22" t="s">
        <v>43</v>
      </c>
      <c r="IF67" s="22"/>
      <c r="IG67" s="22"/>
      <c r="IH67" s="22"/>
      <c r="II67" s="22"/>
    </row>
    <row r="68" spans="1:243" s="21" customFormat="1" ht="15.75">
      <c r="A68" s="57">
        <v>6</v>
      </c>
      <c r="B68" s="75" t="s">
        <v>108</v>
      </c>
      <c r="C68" s="33"/>
      <c r="D68" s="69"/>
      <c r="E68" s="69"/>
      <c r="F68" s="69"/>
      <c r="G68" s="69"/>
      <c r="H68" s="69"/>
      <c r="I68" s="69"/>
      <c r="J68" s="69"/>
      <c r="K68" s="69"/>
      <c r="L68" s="69"/>
      <c r="M68" s="69"/>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IA68" s="21">
        <v>6</v>
      </c>
      <c r="IB68" s="21" t="s">
        <v>108</v>
      </c>
      <c r="IE68" s="22"/>
      <c r="IF68" s="22"/>
      <c r="IG68" s="22"/>
      <c r="IH68" s="22"/>
      <c r="II68" s="22"/>
    </row>
    <row r="69" spans="1:243" s="21" customFormat="1" ht="94.5">
      <c r="A69" s="57">
        <v>6.01</v>
      </c>
      <c r="B69" s="75" t="s">
        <v>109</v>
      </c>
      <c r="C69" s="33"/>
      <c r="D69" s="33">
        <v>500</v>
      </c>
      <c r="E69" s="76" t="s">
        <v>254</v>
      </c>
      <c r="F69" s="77">
        <v>89.22</v>
      </c>
      <c r="G69" s="43"/>
      <c r="H69" s="37"/>
      <c r="I69" s="38" t="s">
        <v>33</v>
      </c>
      <c r="J69" s="39">
        <f t="shared" si="4"/>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5"/>
        <v>44610</v>
      </c>
      <c r="BB69" s="51">
        <f t="shared" si="6"/>
        <v>44610</v>
      </c>
      <c r="BC69" s="56" t="str">
        <f t="shared" si="7"/>
        <v>INR  Forty Four Thousand Six Hundred &amp; Ten  Only</v>
      </c>
      <c r="IA69" s="21">
        <v>6.01</v>
      </c>
      <c r="IB69" s="21" t="s">
        <v>109</v>
      </c>
      <c r="ID69" s="21">
        <v>500</v>
      </c>
      <c r="IE69" s="22" t="s">
        <v>254</v>
      </c>
      <c r="IF69" s="22"/>
      <c r="IG69" s="22"/>
      <c r="IH69" s="22"/>
      <c r="II69" s="22"/>
    </row>
    <row r="70" spans="1:243" s="21" customFormat="1" ht="110.25">
      <c r="A70" s="57">
        <v>6.02</v>
      </c>
      <c r="B70" s="75" t="s">
        <v>110</v>
      </c>
      <c r="C70" s="33"/>
      <c r="D70" s="69"/>
      <c r="E70" s="69"/>
      <c r="F70" s="69"/>
      <c r="G70" s="69"/>
      <c r="H70" s="69"/>
      <c r="I70" s="69"/>
      <c r="J70" s="69"/>
      <c r="K70" s="69"/>
      <c r="L70" s="69"/>
      <c r="M70" s="69"/>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IA70" s="21">
        <v>6.02</v>
      </c>
      <c r="IB70" s="21" t="s">
        <v>110</v>
      </c>
      <c r="IE70" s="22"/>
      <c r="IF70" s="22"/>
      <c r="IG70" s="22"/>
      <c r="IH70" s="22"/>
      <c r="II70" s="22"/>
    </row>
    <row r="71" spans="1:243" s="21" customFormat="1" ht="42.75">
      <c r="A71" s="57">
        <v>6.03</v>
      </c>
      <c r="B71" s="75" t="s">
        <v>111</v>
      </c>
      <c r="C71" s="33"/>
      <c r="D71" s="33">
        <v>6</v>
      </c>
      <c r="E71" s="76" t="s">
        <v>43</v>
      </c>
      <c r="F71" s="77">
        <v>3882.64</v>
      </c>
      <c r="G71" s="43"/>
      <c r="H71" s="37"/>
      <c r="I71" s="38" t="s">
        <v>33</v>
      </c>
      <c r="J71" s="39">
        <f t="shared" si="4"/>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5"/>
        <v>23295.84</v>
      </c>
      <c r="BB71" s="51">
        <f t="shared" si="6"/>
        <v>23295.84</v>
      </c>
      <c r="BC71" s="56" t="str">
        <f t="shared" si="7"/>
        <v>INR  Twenty Three Thousand Two Hundred &amp; Ninety Five  and Paise Eighty Four Only</v>
      </c>
      <c r="IA71" s="21">
        <v>6.03</v>
      </c>
      <c r="IB71" s="21" t="s">
        <v>111</v>
      </c>
      <c r="ID71" s="21">
        <v>6</v>
      </c>
      <c r="IE71" s="22" t="s">
        <v>43</v>
      </c>
      <c r="IF71" s="22"/>
      <c r="IG71" s="22"/>
      <c r="IH71" s="22"/>
      <c r="II71" s="22"/>
    </row>
    <row r="72" spans="1:243" s="21" customFormat="1" ht="252">
      <c r="A72" s="57">
        <v>6.04</v>
      </c>
      <c r="B72" s="75" t="s">
        <v>112</v>
      </c>
      <c r="C72" s="33"/>
      <c r="D72" s="69"/>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IA72" s="21">
        <v>6.04</v>
      </c>
      <c r="IB72" s="21" t="s">
        <v>112</v>
      </c>
      <c r="IE72" s="22"/>
      <c r="IF72" s="22"/>
      <c r="IG72" s="22"/>
      <c r="IH72" s="22"/>
      <c r="II72" s="22"/>
    </row>
    <row r="73" spans="1:243" s="21" customFormat="1" ht="78.75">
      <c r="A73" s="57">
        <v>6.05</v>
      </c>
      <c r="B73" s="75" t="s">
        <v>113</v>
      </c>
      <c r="C73" s="33"/>
      <c r="D73" s="33">
        <v>20</v>
      </c>
      <c r="E73" s="76" t="s">
        <v>254</v>
      </c>
      <c r="F73" s="77">
        <v>145.99</v>
      </c>
      <c r="G73" s="43"/>
      <c r="H73" s="37"/>
      <c r="I73" s="38" t="s">
        <v>33</v>
      </c>
      <c r="J73" s="39">
        <f t="shared" si="4"/>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5"/>
        <v>2919.8</v>
      </c>
      <c r="BB73" s="51">
        <f t="shared" si="6"/>
        <v>2919.8</v>
      </c>
      <c r="BC73" s="56" t="str">
        <f t="shared" si="7"/>
        <v>INR  Two Thousand Nine Hundred &amp; Nineteen  and Paise Eighty Only</v>
      </c>
      <c r="IA73" s="21">
        <v>6.05</v>
      </c>
      <c r="IB73" s="21" t="s">
        <v>113</v>
      </c>
      <c r="ID73" s="21">
        <v>20</v>
      </c>
      <c r="IE73" s="22" t="s">
        <v>254</v>
      </c>
      <c r="IF73" s="22"/>
      <c r="IG73" s="22"/>
      <c r="IH73" s="22"/>
      <c r="II73" s="22"/>
    </row>
    <row r="74" spans="1:243" s="21" customFormat="1" ht="63">
      <c r="A74" s="57">
        <v>6.06</v>
      </c>
      <c r="B74" s="75" t="s">
        <v>114</v>
      </c>
      <c r="C74" s="33"/>
      <c r="D74" s="69"/>
      <c r="E74" s="69"/>
      <c r="F74" s="69"/>
      <c r="G74" s="69"/>
      <c r="H74" s="69"/>
      <c r="I74" s="69"/>
      <c r="J74" s="69"/>
      <c r="K74" s="69"/>
      <c r="L74" s="69"/>
      <c r="M74" s="69"/>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IA74" s="21">
        <v>6.06</v>
      </c>
      <c r="IB74" s="21" t="s">
        <v>114</v>
      </c>
      <c r="IE74" s="22"/>
      <c r="IF74" s="22"/>
      <c r="IG74" s="22"/>
      <c r="IH74" s="22"/>
      <c r="II74" s="22"/>
    </row>
    <row r="75" spans="1:243" s="21" customFormat="1" ht="42.75">
      <c r="A75" s="57">
        <v>6.07</v>
      </c>
      <c r="B75" s="75" t="s">
        <v>115</v>
      </c>
      <c r="C75" s="33"/>
      <c r="D75" s="33">
        <v>15</v>
      </c>
      <c r="E75" s="76" t="s">
        <v>43</v>
      </c>
      <c r="F75" s="77">
        <v>789.61</v>
      </c>
      <c r="G75" s="43"/>
      <c r="H75" s="37"/>
      <c r="I75" s="38" t="s">
        <v>33</v>
      </c>
      <c r="J75" s="39">
        <f t="shared" si="4"/>
        <v>1</v>
      </c>
      <c r="K75" s="37" t="s">
        <v>34</v>
      </c>
      <c r="L75" s="37" t="s">
        <v>4</v>
      </c>
      <c r="M75" s="40"/>
      <c r="N75" s="49"/>
      <c r="O75" s="49"/>
      <c r="P75" s="50"/>
      <c r="Q75" s="49"/>
      <c r="R75" s="49"/>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2">
        <f t="shared" si="5"/>
        <v>11844.15</v>
      </c>
      <c r="BB75" s="51">
        <f t="shared" si="6"/>
        <v>11844.15</v>
      </c>
      <c r="BC75" s="56" t="str">
        <f t="shared" si="7"/>
        <v>INR  Eleven Thousand Eight Hundred &amp; Forty Four  and Paise Fifteen Only</v>
      </c>
      <c r="IA75" s="21">
        <v>6.07</v>
      </c>
      <c r="IB75" s="21" t="s">
        <v>115</v>
      </c>
      <c r="ID75" s="21">
        <v>15</v>
      </c>
      <c r="IE75" s="22" t="s">
        <v>43</v>
      </c>
      <c r="IF75" s="22"/>
      <c r="IG75" s="22"/>
      <c r="IH75" s="22"/>
      <c r="II75" s="22"/>
    </row>
    <row r="76" spans="1:243" s="21" customFormat="1" ht="15.75">
      <c r="A76" s="57">
        <v>7</v>
      </c>
      <c r="B76" s="75" t="s">
        <v>116</v>
      </c>
      <c r="C76" s="33"/>
      <c r="D76" s="69"/>
      <c r="E76" s="69"/>
      <c r="F76" s="69"/>
      <c r="G76" s="69"/>
      <c r="H76" s="69"/>
      <c r="I76" s="69"/>
      <c r="J76" s="69"/>
      <c r="K76" s="69"/>
      <c r="L76" s="69"/>
      <c r="M76" s="69"/>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IA76" s="21">
        <v>7</v>
      </c>
      <c r="IB76" s="21" t="s">
        <v>116</v>
      </c>
      <c r="IE76" s="22"/>
      <c r="IF76" s="22"/>
      <c r="IG76" s="22"/>
      <c r="IH76" s="22"/>
      <c r="II76" s="22"/>
    </row>
    <row r="77" spans="1:243" s="21" customFormat="1" ht="110.25">
      <c r="A77" s="57">
        <v>7.01</v>
      </c>
      <c r="B77" s="75" t="s">
        <v>117</v>
      </c>
      <c r="C77" s="33"/>
      <c r="D77" s="69"/>
      <c r="E77" s="69"/>
      <c r="F77" s="69"/>
      <c r="G77" s="69"/>
      <c r="H77" s="69"/>
      <c r="I77" s="69"/>
      <c r="J77" s="69"/>
      <c r="K77" s="69"/>
      <c r="L77" s="69"/>
      <c r="M77" s="69"/>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IA77" s="21">
        <v>7.01</v>
      </c>
      <c r="IB77" s="21" t="s">
        <v>117</v>
      </c>
      <c r="IE77" s="22"/>
      <c r="IF77" s="22"/>
      <c r="IG77" s="22"/>
      <c r="IH77" s="22"/>
      <c r="II77" s="22"/>
    </row>
    <row r="78" spans="1:243" s="21" customFormat="1" ht="42.75">
      <c r="A78" s="57">
        <v>7.02</v>
      </c>
      <c r="B78" s="75" t="s">
        <v>118</v>
      </c>
      <c r="C78" s="33"/>
      <c r="D78" s="33">
        <v>140</v>
      </c>
      <c r="E78" s="76" t="s">
        <v>43</v>
      </c>
      <c r="F78" s="77">
        <v>436.96</v>
      </c>
      <c r="G78" s="43"/>
      <c r="H78" s="37"/>
      <c r="I78" s="38" t="s">
        <v>33</v>
      </c>
      <c r="J78" s="39">
        <f t="shared" si="4"/>
        <v>1</v>
      </c>
      <c r="K78" s="37" t="s">
        <v>34</v>
      </c>
      <c r="L78" s="37" t="s">
        <v>4</v>
      </c>
      <c r="M78" s="40"/>
      <c r="N78" s="49"/>
      <c r="O78" s="49"/>
      <c r="P78" s="50"/>
      <c r="Q78" s="49"/>
      <c r="R78" s="49"/>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2">
        <f t="shared" si="5"/>
        <v>61174.4</v>
      </c>
      <c r="BB78" s="51">
        <f t="shared" si="6"/>
        <v>61174.4</v>
      </c>
      <c r="BC78" s="56" t="str">
        <f t="shared" si="7"/>
        <v>INR  Sixty One Thousand One Hundred &amp; Seventy Four  and Paise Forty Only</v>
      </c>
      <c r="IA78" s="21">
        <v>7.02</v>
      </c>
      <c r="IB78" s="21" t="s">
        <v>118</v>
      </c>
      <c r="ID78" s="21">
        <v>140</v>
      </c>
      <c r="IE78" s="22" t="s">
        <v>43</v>
      </c>
      <c r="IF78" s="22"/>
      <c r="IG78" s="22"/>
      <c r="IH78" s="22"/>
      <c r="II78" s="22"/>
    </row>
    <row r="79" spans="1:243" s="21" customFormat="1" ht="63">
      <c r="A79" s="57">
        <v>7.03</v>
      </c>
      <c r="B79" s="75" t="s">
        <v>119</v>
      </c>
      <c r="C79" s="33"/>
      <c r="D79" s="69"/>
      <c r="E79" s="69"/>
      <c r="F79" s="69"/>
      <c r="G79" s="69"/>
      <c r="H79" s="69"/>
      <c r="I79" s="69"/>
      <c r="J79" s="69"/>
      <c r="K79" s="69"/>
      <c r="L79" s="69"/>
      <c r="M79" s="69"/>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IA79" s="21">
        <v>7.03</v>
      </c>
      <c r="IB79" s="21" t="s">
        <v>119</v>
      </c>
      <c r="IE79" s="22"/>
      <c r="IF79" s="22"/>
      <c r="IG79" s="22"/>
      <c r="IH79" s="22"/>
      <c r="II79" s="22"/>
    </row>
    <row r="80" spans="1:243" s="21" customFormat="1" ht="42.75">
      <c r="A80" s="57">
        <v>7.04</v>
      </c>
      <c r="B80" s="75" t="s">
        <v>120</v>
      </c>
      <c r="C80" s="33"/>
      <c r="D80" s="33">
        <v>6</v>
      </c>
      <c r="E80" s="76" t="s">
        <v>43</v>
      </c>
      <c r="F80" s="77">
        <v>456.95</v>
      </c>
      <c r="G80" s="43"/>
      <c r="H80" s="37"/>
      <c r="I80" s="38" t="s">
        <v>33</v>
      </c>
      <c r="J80" s="39">
        <f t="shared" si="4"/>
        <v>1</v>
      </c>
      <c r="K80" s="37" t="s">
        <v>34</v>
      </c>
      <c r="L80" s="37" t="s">
        <v>4</v>
      </c>
      <c r="M80" s="40"/>
      <c r="N80" s="49"/>
      <c r="O80" s="49"/>
      <c r="P80" s="50"/>
      <c r="Q80" s="49"/>
      <c r="R80" s="49"/>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2">
        <f t="shared" si="5"/>
        <v>2741.7</v>
      </c>
      <c r="BB80" s="51">
        <f t="shared" si="6"/>
        <v>2741.7</v>
      </c>
      <c r="BC80" s="56" t="str">
        <f t="shared" si="7"/>
        <v>INR  Two Thousand Seven Hundred &amp; Forty One  and Paise Seventy Only</v>
      </c>
      <c r="IA80" s="21">
        <v>7.04</v>
      </c>
      <c r="IB80" s="21" t="s">
        <v>120</v>
      </c>
      <c r="ID80" s="21">
        <v>6</v>
      </c>
      <c r="IE80" s="22" t="s">
        <v>43</v>
      </c>
      <c r="IF80" s="22"/>
      <c r="IG80" s="22"/>
      <c r="IH80" s="22"/>
      <c r="II80" s="22"/>
    </row>
    <row r="81" spans="1:243" s="21" customFormat="1" ht="47.25">
      <c r="A81" s="57">
        <v>7.05</v>
      </c>
      <c r="B81" s="75" t="s">
        <v>121</v>
      </c>
      <c r="C81" s="33"/>
      <c r="D81" s="69"/>
      <c r="E81" s="69"/>
      <c r="F81" s="69"/>
      <c r="G81" s="69"/>
      <c r="H81" s="69"/>
      <c r="I81" s="69"/>
      <c r="J81" s="69"/>
      <c r="K81" s="69"/>
      <c r="L81" s="69"/>
      <c r="M81" s="69"/>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IA81" s="21">
        <v>7.05</v>
      </c>
      <c r="IB81" s="21" t="s">
        <v>121</v>
      </c>
      <c r="IE81" s="22"/>
      <c r="IF81" s="22"/>
      <c r="IG81" s="22"/>
      <c r="IH81" s="22"/>
      <c r="II81" s="22"/>
    </row>
    <row r="82" spans="1:243" s="21" customFormat="1" ht="42.75">
      <c r="A82" s="57">
        <v>7.06</v>
      </c>
      <c r="B82" s="75" t="s">
        <v>122</v>
      </c>
      <c r="C82" s="33"/>
      <c r="D82" s="33">
        <v>120</v>
      </c>
      <c r="E82" s="76" t="s">
        <v>253</v>
      </c>
      <c r="F82" s="77">
        <v>65.89</v>
      </c>
      <c r="G82" s="43"/>
      <c r="H82" s="37"/>
      <c r="I82" s="38" t="s">
        <v>33</v>
      </c>
      <c r="J82" s="39">
        <f t="shared" si="4"/>
        <v>1</v>
      </c>
      <c r="K82" s="37" t="s">
        <v>34</v>
      </c>
      <c r="L82" s="37" t="s">
        <v>4</v>
      </c>
      <c r="M82" s="40"/>
      <c r="N82" s="49"/>
      <c r="O82" s="49"/>
      <c r="P82" s="50"/>
      <c r="Q82" s="49"/>
      <c r="R82" s="49"/>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2">
        <f t="shared" si="5"/>
        <v>7906.8</v>
      </c>
      <c r="BB82" s="51">
        <f t="shared" si="6"/>
        <v>7906.8</v>
      </c>
      <c r="BC82" s="56" t="str">
        <f t="shared" si="7"/>
        <v>INR  Seven Thousand Nine Hundred &amp; Six  and Paise Eighty Only</v>
      </c>
      <c r="IA82" s="21">
        <v>7.06</v>
      </c>
      <c r="IB82" s="21" t="s">
        <v>122</v>
      </c>
      <c r="ID82" s="21">
        <v>120</v>
      </c>
      <c r="IE82" s="22" t="s">
        <v>253</v>
      </c>
      <c r="IF82" s="22"/>
      <c r="IG82" s="22"/>
      <c r="IH82" s="22"/>
      <c r="II82" s="22"/>
    </row>
    <row r="83" spans="1:243" s="21" customFormat="1" ht="204.75">
      <c r="A83" s="57">
        <v>7.07</v>
      </c>
      <c r="B83" s="75" t="s">
        <v>123</v>
      </c>
      <c r="C83" s="33"/>
      <c r="D83" s="33">
        <v>11</v>
      </c>
      <c r="E83" s="76" t="s">
        <v>43</v>
      </c>
      <c r="F83" s="77">
        <v>812.71</v>
      </c>
      <c r="G83" s="43"/>
      <c r="H83" s="37"/>
      <c r="I83" s="38" t="s">
        <v>33</v>
      </c>
      <c r="J83" s="39">
        <f t="shared" si="4"/>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5"/>
        <v>8939.81</v>
      </c>
      <c r="BB83" s="51">
        <f t="shared" si="6"/>
        <v>8939.81</v>
      </c>
      <c r="BC83" s="56" t="str">
        <f t="shared" si="7"/>
        <v>INR  Eight Thousand Nine Hundred &amp; Thirty Nine  and Paise Eighty One Only</v>
      </c>
      <c r="IA83" s="21">
        <v>7.07</v>
      </c>
      <c r="IB83" s="21" t="s">
        <v>123</v>
      </c>
      <c r="ID83" s="21">
        <v>11</v>
      </c>
      <c r="IE83" s="22" t="s">
        <v>43</v>
      </c>
      <c r="IF83" s="22"/>
      <c r="IG83" s="22"/>
      <c r="IH83" s="22"/>
      <c r="II83" s="22"/>
    </row>
    <row r="84" spans="1:243" s="21" customFormat="1" ht="204.75">
      <c r="A84" s="57">
        <v>7.08</v>
      </c>
      <c r="B84" s="75" t="s">
        <v>124</v>
      </c>
      <c r="C84" s="33"/>
      <c r="D84" s="69"/>
      <c r="E84" s="69"/>
      <c r="F84" s="69"/>
      <c r="G84" s="69"/>
      <c r="H84" s="69"/>
      <c r="I84" s="69"/>
      <c r="J84" s="69"/>
      <c r="K84" s="69"/>
      <c r="L84" s="69"/>
      <c r="M84" s="69"/>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IA84" s="21">
        <v>7.08</v>
      </c>
      <c r="IB84" s="21" t="s">
        <v>124</v>
      </c>
      <c r="IE84" s="22"/>
      <c r="IF84" s="22"/>
      <c r="IG84" s="22"/>
      <c r="IH84" s="22"/>
      <c r="II84" s="22"/>
    </row>
    <row r="85" spans="1:243" s="21" customFormat="1" ht="42.75">
      <c r="A85" s="57">
        <v>7.09</v>
      </c>
      <c r="B85" s="75" t="s">
        <v>51</v>
      </c>
      <c r="C85" s="33"/>
      <c r="D85" s="33">
        <v>35</v>
      </c>
      <c r="E85" s="76" t="s">
        <v>43</v>
      </c>
      <c r="F85" s="77">
        <v>1355.41</v>
      </c>
      <c r="G85" s="43"/>
      <c r="H85" s="37"/>
      <c r="I85" s="38" t="s">
        <v>33</v>
      </c>
      <c r="J85" s="39">
        <f t="shared" si="4"/>
        <v>1</v>
      </c>
      <c r="K85" s="37" t="s">
        <v>34</v>
      </c>
      <c r="L85" s="37" t="s">
        <v>4</v>
      </c>
      <c r="M85" s="40"/>
      <c r="N85" s="49"/>
      <c r="O85" s="49"/>
      <c r="P85" s="50"/>
      <c r="Q85" s="49"/>
      <c r="R85" s="49"/>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2">
        <f t="shared" si="5"/>
        <v>47439.35</v>
      </c>
      <c r="BB85" s="51">
        <f t="shared" si="6"/>
        <v>47439.35</v>
      </c>
      <c r="BC85" s="56" t="str">
        <f t="shared" si="7"/>
        <v>INR  Forty Seven Thousand Four Hundred &amp; Thirty Nine  and Paise Thirty Five Only</v>
      </c>
      <c r="IA85" s="21">
        <v>7.09</v>
      </c>
      <c r="IB85" s="21" t="s">
        <v>51</v>
      </c>
      <c r="ID85" s="21">
        <v>35</v>
      </c>
      <c r="IE85" s="22" t="s">
        <v>43</v>
      </c>
      <c r="IF85" s="22"/>
      <c r="IG85" s="22"/>
      <c r="IH85" s="22"/>
      <c r="II85" s="22"/>
    </row>
    <row r="86" spans="1:243" s="21" customFormat="1" ht="204.75">
      <c r="A86" s="74">
        <v>7.1</v>
      </c>
      <c r="B86" s="75" t="s">
        <v>125</v>
      </c>
      <c r="C86" s="33"/>
      <c r="D86" s="69"/>
      <c r="E86" s="69"/>
      <c r="F86" s="69"/>
      <c r="G86" s="69"/>
      <c r="H86" s="69"/>
      <c r="I86" s="69"/>
      <c r="J86" s="69"/>
      <c r="K86" s="69"/>
      <c r="L86" s="69"/>
      <c r="M86" s="69"/>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IA86" s="21">
        <v>7.1</v>
      </c>
      <c r="IB86" s="21" t="s">
        <v>125</v>
      </c>
      <c r="IE86" s="22"/>
      <c r="IF86" s="22"/>
      <c r="IG86" s="22"/>
      <c r="IH86" s="22"/>
      <c r="II86" s="22"/>
    </row>
    <row r="87" spans="1:243" s="21" customFormat="1" ht="57">
      <c r="A87" s="57">
        <v>7.11</v>
      </c>
      <c r="B87" s="75" t="s">
        <v>51</v>
      </c>
      <c r="C87" s="33"/>
      <c r="D87" s="33">
        <v>240</v>
      </c>
      <c r="E87" s="76" t="s">
        <v>43</v>
      </c>
      <c r="F87" s="77">
        <v>1411.62</v>
      </c>
      <c r="G87" s="43"/>
      <c r="H87" s="37"/>
      <c r="I87" s="38" t="s">
        <v>33</v>
      </c>
      <c r="J87" s="39">
        <f aca="true" t="shared" si="8" ref="J87:J150">IF(I87="Less(-)",-1,1)</f>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aca="true" t="shared" si="9" ref="BA87:BA150">total_amount_ba($B$2,$D$2,D87,F87,J87,K87,M87)</f>
        <v>338788.8</v>
      </c>
      <c r="BB87" s="51">
        <f aca="true" t="shared" si="10" ref="BB87:BB150">BA87+SUM(N87:AZ87)</f>
        <v>338788.8</v>
      </c>
      <c r="BC87" s="56" t="str">
        <f aca="true" t="shared" si="11" ref="BC87:BC150">SpellNumber(L87,BB87)</f>
        <v>INR  Three Lakh Thirty Eight Thousand Seven Hundred &amp; Eighty Eight  and Paise Eighty Only</v>
      </c>
      <c r="IA87" s="21">
        <v>7.11</v>
      </c>
      <c r="IB87" s="21" t="s">
        <v>51</v>
      </c>
      <c r="ID87" s="21">
        <v>240</v>
      </c>
      <c r="IE87" s="22" t="s">
        <v>43</v>
      </c>
      <c r="IF87" s="22"/>
      <c r="IG87" s="22"/>
      <c r="IH87" s="22"/>
      <c r="II87" s="22"/>
    </row>
    <row r="88" spans="1:243" s="21" customFormat="1" ht="63">
      <c r="A88" s="57">
        <v>7.12</v>
      </c>
      <c r="B88" s="75" t="s">
        <v>126</v>
      </c>
      <c r="C88" s="33"/>
      <c r="D88" s="33">
        <v>275</v>
      </c>
      <c r="E88" s="76" t="s">
        <v>55</v>
      </c>
      <c r="F88" s="77">
        <v>120.21</v>
      </c>
      <c r="G88" s="43"/>
      <c r="H88" s="37"/>
      <c r="I88" s="38" t="s">
        <v>33</v>
      </c>
      <c r="J88" s="39">
        <f t="shared" si="8"/>
        <v>1</v>
      </c>
      <c r="K88" s="37" t="s">
        <v>34</v>
      </c>
      <c r="L88" s="37" t="s">
        <v>4</v>
      </c>
      <c r="M88" s="40"/>
      <c r="N88" s="49"/>
      <c r="O88" s="49"/>
      <c r="P88" s="50"/>
      <c r="Q88" s="49"/>
      <c r="R88" s="49"/>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2">
        <f t="shared" si="9"/>
        <v>33057.75</v>
      </c>
      <c r="BB88" s="51">
        <f t="shared" si="10"/>
        <v>33057.75</v>
      </c>
      <c r="BC88" s="56" t="str">
        <f t="shared" si="11"/>
        <v>INR  Thirty Three Thousand  &amp;Fifty Seven  and Paise Seventy Five Only</v>
      </c>
      <c r="IA88" s="21">
        <v>7.12</v>
      </c>
      <c r="IB88" s="21" t="s">
        <v>126</v>
      </c>
      <c r="ID88" s="21">
        <v>275</v>
      </c>
      <c r="IE88" s="22" t="s">
        <v>55</v>
      </c>
      <c r="IF88" s="22"/>
      <c r="IG88" s="22"/>
      <c r="IH88" s="22"/>
      <c r="II88" s="22"/>
    </row>
    <row r="89" spans="1:243" s="21" customFormat="1" ht="15.75">
      <c r="A89" s="57">
        <v>8</v>
      </c>
      <c r="B89" s="75" t="s">
        <v>127</v>
      </c>
      <c r="C89" s="33"/>
      <c r="D89" s="69"/>
      <c r="E89" s="69"/>
      <c r="F89" s="69"/>
      <c r="G89" s="69"/>
      <c r="H89" s="69"/>
      <c r="I89" s="69"/>
      <c r="J89" s="69"/>
      <c r="K89" s="69"/>
      <c r="L89" s="69"/>
      <c r="M89" s="69"/>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IA89" s="21">
        <v>8</v>
      </c>
      <c r="IB89" s="21" t="s">
        <v>127</v>
      </c>
      <c r="IE89" s="22"/>
      <c r="IF89" s="22"/>
      <c r="IG89" s="22"/>
      <c r="IH89" s="22"/>
      <c r="II89" s="22"/>
    </row>
    <row r="90" spans="1:243" s="21" customFormat="1" ht="110.25">
      <c r="A90" s="57">
        <v>8.01</v>
      </c>
      <c r="B90" s="75" t="s">
        <v>128</v>
      </c>
      <c r="C90" s="33"/>
      <c r="D90" s="69"/>
      <c r="E90" s="69"/>
      <c r="F90" s="69"/>
      <c r="G90" s="69"/>
      <c r="H90" s="69"/>
      <c r="I90" s="69"/>
      <c r="J90" s="69"/>
      <c r="K90" s="69"/>
      <c r="L90" s="69"/>
      <c r="M90" s="69"/>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IA90" s="21">
        <v>8.01</v>
      </c>
      <c r="IB90" s="21" t="s">
        <v>128</v>
      </c>
      <c r="IE90" s="22"/>
      <c r="IF90" s="22"/>
      <c r="IG90" s="22"/>
      <c r="IH90" s="22"/>
      <c r="II90" s="22"/>
    </row>
    <row r="91" spans="1:243" s="21" customFormat="1" ht="42.75">
      <c r="A91" s="57">
        <v>8.02</v>
      </c>
      <c r="B91" s="75" t="s">
        <v>129</v>
      </c>
      <c r="C91" s="33"/>
      <c r="D91" s="33">
        <v>5</v>
      </c>
      <c r="E91" s="76" t="s">
        <v>253</v>
      </c>
      <c r="F91" s="77">
        <v>267.47</v>
      </c>
      <c r="G91" s="43"/>
      <c r="H91" s="37"/>
      <c r="I91" s="38" t="s">
        <v>33</v>
      </c>
      <c r="J91" s="39">
        <f t="shared" si="8"/>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9"/>
        <v>1337.35</v>
      </c>
      <c r="BB91" s="51">
        <f t="shared" si="10"/>
        <v>1337.35</v>
      </c>
      <c r="BC91" s="56" t="str">
        <f t="shared" si="11"/>
        <v>INR  One Thousand Three Hundred &amp; Thirty Seven  and Paise Thirty Five Only</v>
      </c>
      <c r="IA91" s="21">
        <v>8.02</v>
      </c>
      <c r="IB91" s="21" t="s">
        <v>129</v>
      </c>
      <c r="ID91" s="21">
        <v>5</v>
      </c>
      <c r="IE91" s="22" t="s">
        <v>253</v>
      </c>
      <c r="IF91" s="22"/>
      <c r="IG91" s="22"/>
      <c r="IH91" s="22"/>
      <c r="II91" s="22"/>
    </row>
    <row r="92" spans="1:243" s="21" customFormat="1" ht="126">
      <c r="A92" s="57">
        <v>8.03</v>
      </c>
      <c r="B92" s="75" t="s">
        <v>130</v>
      </c>
      <c r="C92" s="33"/>
      <c r="D92" s="69"/>
      <c r="E92" s="69"/>
      <c r="F92" s="69"/>
      <c r="G92" s="69"/>
      <c r="H92" s="69"/>
      <c r="I92" s="69"/>
      <c r="J92" s="69"/>
      <c r="K92" s="69"/>
      <c r="L92" s="69"/>
      <c r="M92" s="69"/>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IA92" s="21">
        <v>8.03</v>
      </c>
      <c r="IB92" s="21" t="s">
        <v>130</v>
      </c>
      <c r="IE92" s="22"/>
      <c r="IF92" s="22"/>
      <c r="IG92" s="22"/>
      <c r="IH92" s="22"/>
      <c r="II92" s="22"/>
    </row>
    <row r="93" spans="1:243" s="21" customFormat="1" ht="15.75">
      <c r="A93" s="57">
        <v>8.04</v>
      </c>
      <c r="B93" s="75" t="s">
        <v>131</v>
      </c>
      <c r="C93" s="33"/>
      <c r="D93" s="69"/>
      <c r="E93" s="69"/>
      <c r="F93" s="69"/>
      <c r="G93" s="69"/>
      <c r="H93" s="69"/>
      <c r="I93" s="69"/>
      <c r="J93" s="69"/>
      <c r="K93" s="69"/>
      <c r="L93" s="69"/>
      <c r="M93" s="69"/>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IA93" s="21">
        <v>8.04</v>
      </c>
      <c r="IB93" s="21" t="s">
        <v>131</v>
      </c>
      <c r="IE93" s="22"/>
      <c r="IF93" s="22"/>
      <c r="IG93" s="22"/>
      <c r="IH93" s="22"/>
      <c r="II93" s="22"/>
    </row>
    <row r="94" spans="1:243" s="21" customFormat="1" ht="28.5">
      <c r="A94" s="57">
        <v>8.05</v>
      </c>
      <c r="B94" s="75" t="s">
        <v>132</v>
      </c>
      <c r="C94" s="33"/>
      <c r="D94" s="33">
        <v>1</v>
      </c>
      <c r="E94" s="76" t="s">
        <v>255</v>
      </c>
      <c r="F94" s="77">
        <v>165.32</v>
      </c>
      <c r="G94" s="43"/>
      <c r="H94" s="37"/>
      <c r="I94" s="38" t="s">
        <v>33</v>
      </c>
      <c r="J94" s="39">
        <f t="shared" si="8"/>
        <v>1</v>
      </c>
      <c r="K94" s="37" t="s">
        <v>34</v>
      </c>
      <c r="L94" s="37" t="s">
        <v>4</v>
      </c>
      <c r="M94" s="40"/>
      <c r="N94" s="49"/>
      <c r="O94" s="49"/>
      <c r="P94" s="50"/>
      <c r="Q94" s="49"/>
      <c r="R94" s="49"/>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2">
        <f t="shared" si="9"/>
        <v>165.32</v>
      </c>
      <c r="BB94" s="51">
        <f t="shared" si="10"/>
        <v>165.32</v>
      </c>
      <c r="BC94" s="56" t="str">
        <f t="shared" si="11"/>
        <v>INR  One Hundred &amp; Sixty Five  and Paise Thirty Two Only</v>
      </c>
      <c r="IA94" s="21">
        <v>8.05</v>
      </c>
      <c r="IB94" s="21" t="s">
        <v>132</v>
      </c>
      <c r="ID94" s="21">
        <v>1</v>
      </c>
      <c r="IE94" s="22" t="s">
        <v>255</v>
      </c>
      <c r="IF94" s="22"/>
      <c r="IG94" s="22"/>
      <c r="IH94" s="22"/>
      <c r="II94" s="22"/>
    </row>
    <row r="95" spans="1:243" s="21" customFormat="1" ht="15.75">
      <c r="A95" s="57">
        <v>8.06</v>
      </c>
      <c r="B95" s="75" t="s">
        <v>133</v>
      </c>
      <c r="C95" s="33"/>
      <c r="D95" s="69"/>
      <c r="E95" s="69"/>
      <c r="F95" s="69"/>
      <c r="G95" s="69"/>
      <c r="H95" s="69"/>
      <c r="I95" s="69"/>
      <c r="J95" s="69"/>
      <c r="K95" s="69"/>
      <c r="L95" s="69"/>
      <c r="M95" s="69"/>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IA95" s="21">
        <v>8.06</v>
      </c>
      <c r="IB95" s="21" t="s">
        <v>133</v>
      </c>
      <c r="IE95" s="22"/>
      <c r="IF95" s="22"/>
      <c r="IG95" s="22"/>
      <c r="IH95" s="22"/>
      <c r="II95" s="22"/>
    </row>
    <row r="96" spans="1:243" s="21" customFormat="1" ht="28.5">
      <c r="A96" s="57">
        <v>8.07</v>
      </c>
      <c r="B96" s="75" t="s">
        <v>134</v>
      </c>
      <c r="C96" s="33"/>
      <c r="D96" s="33">
        <v>1</v>
      </c>
      <c r="E96" s="76" t="s">
        <v>255</v>
      </c>
      <c r="F96" s="77">
        <v>99.78</v>
      </c>
      <c r="G96" s="43"/>
      <c r="H96" s="37"/>
      <c r="I96" s="38" t="s">
        <v>33</v>
      </c>
      <c r="J96" s="39">
        <f t="shared" si="8"/>
        <v>1</v>
      </c>
      <c r="K96" s="37" t="s">
        <v>34</v>
      </c>
      <c r="L96" s="37" t="s">
        <v>4</v>
      </c>
      <c r="M96" s="40"/>
      <c r="N96" s="49"/>
      <c r="O96" s="49"/>
      <c r="P96" s="50"/>
      <c r="Q96" s="49"/>
      <c r="R96" s="49"/>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2">
        <f t="shared" si="9"/>
        <v>99.78</v>
      </c>
      <c r="BB96" s="51">
        <f t="shared" si="10"/>
        <v>99.78</v>
      </c>
      <c r="BC96" s="56" t="str">
        <f t="shared" si="11"/>
        <v>INR  Ninety Nine and Paise Seventy Eight Only</v>
      </c>
      <c r="IA96" s="21">
        <v>8.07</v>
      </c>
      <c r="IB96" s="21" t="s">
        <v>134</v>
      </c>
      <c r="ID96" s="21">
        <v>1</v>
      </c>
      <c r="IE96" s="22" t="s">
        <v>255</v>
      </c>
      <c r="IF96" s="22"/>
      <c r="IG96" s="22"/>
      <c r="IH96" s="22"/>
      <c r="II96" s="22"/>
    </row>
    <row r="97" spans="1:243" s="21" customFormat="1" ht="157.5">
      <c r="A97" s="57">
        <v>8.08</v>
      </c>
      <c r="B97" s="75" t="s">
        <v>135</v>
      </c>
      <c r="C97" s="33"/>
      <c r="D97" s="69"/>
      <c r="E97" s="69"/>
      <c r="F97" s="69"/>
      <c r="G97" s="69"/>
      <c r="H97" s="69"/>
      <c r="I97" s="69"/>
      <c r="J97" s="69"/>
      <c r="K97" s="69"/>
      <c r="L97" s="69"/>
      <c r="M97" s="69"/>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IA97" s="21">
        <v>8.08</v>
      </c>
      <c r="IB97" s="21" t="s">
        <v>135</v>
      </c>
      <c r="IE97" s="22"/>
      <c r="IF97" s="22"/>
      <c r="IG97" s="22"/>
      <c r="IH97" s="22"/>
      <c r="II97" s="22"/>
    </row>
    <row r="98" spans="1:243" s="21" customFormat="1" ht="28.5">
      <c r="A98" s="57">
        <v>8.09</v>
      </c>
      <c r="B98" s="75" t="s">
        <v>136</v>
      </c>
      <c r="C98" s="33"/>
      <c r="D98" s="33">
        <v>2</v>
      </c>
      <c r="E98" s="76" t="s">
        <v>255</v>
      </c>
      <c r="F98" s="77">
        <v>253.22</v>
      </c>
      <c r="G98" s="43"/>
      <c r="H98" s="37"/>
      <c r="I98" s="38" t="s">
        <v>33</v>
      </c>
      <c r="J98" s="39">
        <f t="shared" si="8"/>
        <v>1</v>
      </c>
      <c r="K98" s="37" t="s">
        <v>34</v>
      </c>
      <c r="L98" s="37" t="s">
        <v>4</v>
      </c>
      <c r="M98" s="40"/>
      <c r="N98" s="49"/>
      <c r="O98" s="49"/>
      <c r="P98" s="50"/>
      <c r="Q98" s="49"/>
      <c r="R98" s="49"/>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2">
        <f t="shared" si="9"/>
        <v>506.44</v>
      </c>
      <c r="BB98" s="51">
        <f t="shared" si="10"/>
        <v>506.44</v>
      </c>
      <c r="BC98" s="56" t="str">
        <f t="shared" si="11"/>
        <v>INR  Five Hundred &amp; Six  and Paise Forty Four Only</v>
      </c>
      <c r="IA98" s="21">
        <v>8.09</v>
      </c>
      <c r="IB98" s="21" t="s">
        <v>136</v>
      </c>
      <c r="ID98" s="21">
        <v>2</v>
      </c>
      <c r="IE98" s="22" t="s">
        <v>255</v>
      </c>
      <c r="IF98" s="22"/>
      <c r="IG98" s="22"/>
      <c r="IH98" s="22"/>
      <c r="II98" s="22"/>
    </row>
    <row r="99" spans="1:243" s="21" customFormat="1" ht="15.75">
      <c r="A99" s="57">
        <v>9</v>
      </c>
      <c r="B99" s="75" t="s">
        <v>137</v>
      </c>
      <c r="C99" s="33"/>
      <c r="D99" s="69"/>
      <c r="E99" s="69"/>
      <c r="F99" s="69"/>
      <c r="G99" s="69"/>
      <c r="H99" s="69"/>
      <c r="I99" s="69"/>
      <c r="J99" s="69"/>
      <c r="K99" s="69"/>
      <c r="L99" s="69"/>
      <c r="M99" s="69"/>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IA99" s="21">
        <v>9</v>
      </c>
      <c r="IB99" s="21" t="s">
        <v>137</v>
      </c>
      <c r="IE99" s="22"/>
      <c r="IF99" s="22"/>
      <c r="IG99" s="22"/>
      <c r="IH99" s="22"/>
      <c r="II99" s="22"/>
    </row>
    <row r="100" spans="1:243" s="21" customFormat="1" ht="15.75">
      <c r="A100" s="57">
        <v>9.01</v>
      </c>
      <c r="B100" s="75" t="s">
        <v>138</v>
      </c>
      <c r="C100" s="33"/>
      <c r="D100" s="69"/>
      <c r="E100" s="69"/>
      <c r="F100" s="69"/>
      <c r="G100" s="69"/>
      <c r="H100" s="69"/>
      <c r="I100" s="69"/>
      <c r="J100" s="69"/>
      <c r="K100" s="69"/>
      <c r="L100" s="69"/>
      <c r="M100" s="69"/>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IA100" s="21">
        <v>9.01</v>
      </c>
      <c r="IB100" s="21" t="s">
        <v>138</v>
      </c>
      <c r="IE100" s="22"/>
      <c r="IF100" s="22"/>
      <c r="IG100" s="22"/>
      <c r="IH100" s="22"/>
      <c r="II100" s="22"/>
    </row>
    <row r="101" spans="1:243" s="21" customFormat="1" ht="28.5">
      <c r="A101" s="57">
        <v>9.02</v>
      </c>
      <c r="B101" s="75" t="s">
        <v>139</v>
      </c>
      <c r="C101" s="33"/>
      <c r="D101" s="33">
        <v>25</v>
      </c>
      <c r="E101" s="76" t="s">
        <v>43</v>
      </c>
      <c r="F101" s="77">
        <v>231.08</v>
      </c>
      <c r="G101" s="43"/>
      <c r="H101" s="37"/>
      <c r="I101" s="38" t="s">
        <v>33</v>
      </c>
      <c r="J101" s="39">
        <f t="shared" si="8"/>
        <v>1</v>
      </c>
      <c r="K101" s="37" t="s">
        <v>34</v>
      </c>
      <c r="L101" s="37" t="s">
        <v>4</v>
      </c>
      <c r="M101" s="40"/>
      <c r="N101" s="49"/>
      <c r="O101" s="49"/>
      <c r="P101" s="50"/>
      <c r="Q101" s="49"/>
      <c r="R101" s="49"/>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2">
        <f t="shared" si="9"/>
        <v>5777</v>
      </c>
      <c r="BB101" s="51">
        <f t="shared" si="10"/>
        <v>5777</v>
      </c>
      <c r="BC101" s="56" t="str">
        <f t="shared" si="11"/>
        <v>INR  Five Thousand Seven Hundred &amp; Seventy Seven  Only</v>
      </c>
      <c r="IA101" s="21">
        <v>9.02</v>
      </c>
      <c r="IB101" s="21" t="s">
        <v>139</v>
      </c>
      <c r="ID101" s="21">
        <v>25</v>
      </c>
      <c r="IE101" s="22" t="s">
        <v>43</v>
      </c>
      <c r="IF101" s="22"/>
      <c r="IG101" s="22"/>
      <c r="IH101" s="22"/>
      <c r="II101" s="22"/>
    </row>
    <row r="102" spans="1:243" s="21" customFormat="1" ht="31.5">
      <c r="A102" s="57">
        <v>9.03</v>
      </c>
      <c r="B102" s="75" t="s">
        <v>140</v>
      </c>
      <c r="C102" s="33"/>
      <c r="D102" s="69"/>
      <c r="E102" s="69"/>
      <c r="F102" s="69"/>
      <c r="G102" s="69"/>
      <c r="H102" s="69"/>
      <c r="I102" s="69"/>
      <c r="J102" s="69"/>
      <c r="K102" s="69"/>
      <c r="L102" s="69"/>
      <c r="M102" s="69"/>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IA102" s="21">
        <v>9.03</v>
      </c>
      <c r="IB102" s="21" t="s">
        <v>140</v>
      </c>
      <c r="IE102" s="22"/>
      <c r="IF102" s="22"/>
      <c r="IG102" s="22"/>
      <c r="IH102" s="22"/>
      <c r="II102" s="22"/>
    </row>
    <row r="103" spans="1:243" s="21" customFormat="1" ht="28.5">
      <c r="A103" s="57">
        <v>9.04</v>
      </c>
      <c r="B103" s="75" t="s">
        <v>139</v>
      </c>
      <c r="C103" s="33"/>
      <c r="D103" s="33">
        <v>25</v>
      </c>
      <c r="E103" s="76" t="s">
        <v>43</v>
      </c>
      <c r="F103" s="77">
        <v>266.46</v>
      </c>
      <c r="G103" s="43"/>
      <c r="H103" s="37"/>
      <c r="I103" s="38" t="s">
        <v>33</v>
      </c>
      <c r="J103" s="39">
        <f t="shared" si="8"/>
        <v>1</v>
      </c>
      <c r="K103" s="37" t="s">
        <v>34</v>
      </c>
      <c r="L103" s="37" t="s">
        <v>4</v>
      </c>
      <c r="M103" s="40"/>
      <c r="N103" s="49"/>
      <c r="O103" s="49"/>
      <c r="P103" s="50"/>
      <c r="Q103" s="49"/>
      <c r="R103" s="49"/>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2">
        <f t="shared" si="9"/>
        <v>6661.5</v>
      </c>
      <c r="BB103" s="51">
        <f t="shared" si="10"/>
        <v>6661.5</v>
      </c>
      <c r="BC103" s="56" t="str">
        <f t="shared" si="11"/>
        <v>INR  Six Thousand Six Hundred &amp; Sixty One  and Paise Fifty Only</v>
      </c>
      <c r="IA103" s="21">
        <v>9.04</v>
      </c>
      <c r="IB103" s="21" t="s">
        <v>139</v>
      </c>
      <c r="ID103" s="21">
        <v>25</v>
      </c>
      <c r="IE103" s="22" t="s">
        <v>43</v>
      </c>
      <c r="IF103" s="22"/>
      <c r="IG103" s="22"/>
      <c r="IH103" s="22"/>
      <c r="II103" s="22"/>
    </row>
    <row r="104" spans="1:243" s="21" customFormat="1" ht="15.75">
      <c r="A104" s="57">
        <v>9.05</v>
      </c>
      <c r="B104" s="75" t="s">
        <v>141</v>
      </c>
      <c r="C104" s="33"/>
      <c r="D104" s="69"/>
      <c r="E104" s="69"/>
      <c r="F104" s="69"/>
      <c r="G104" s="69"/>
      <c r="H104" s="69"/>
      <c r="I104" s="69"/>
      <c r="J104" s="69"/>
      <c r="K104" s="69"/>
      <c r="L104" s="69"/>
      <c r="M104" s="69"/>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IA104" s="21">
        <v>9.05</v>
      </c>
      <c r="IB104" s="21" t="s">
        <v>141</v>
      </c>
      <c r="IE104" s="22"/>
      <c r="IF104" s="22"/>
      <c r="IG104" s="22"/>
      <c r="IH104" s="22"/>
      <c r="II104" s="22"/>
    </row>
    <row r="105" spans="1:243" s="21" customFormat="1" ht="42.75">
      <c r="A105" s="57">
        <v>9.06</v>
      </c>
      <c r="B105" s="75" t="s">
        <v>142</v>
      </c>
      <c r="C105" s="33"/>
      <c r="D105" s="33">
        <v>10</v>
      </c>
      <c r="E105" s="76" t="s">
        <v>43</v>
      </c>
      <c r="F105" s="77">
        <v>199.34</v>
      </c>
      <c r="G105" s="43"/>
      <c r="H105" s="37"/>
      <c r="I105" s="38" t="s">
        <v>33</v>
      </c>
      <c r="J105" s="39">
        <f t="shared" si="8"/>
        <v>1</v>
      </c>
      <c r="K105" s="37" t="s">
        <v>34</v>
      </c>
      <c r="L105" s="37" t="s">
        <v>4</v>
      </c>
      <c r="M105" s="40"/>
      <c r="N105" s="49"/>
      <c r="O105" s="49"/>
      <c r="P105" s="50"/>
      <c r="Q105" s="49"/>
      <c r="R105" s="49"/>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2">
        <f t="shared" si="9"/>
        <v>1993.4</v>
      </c>
      <c r="BB105" s="51">
        <f t="shared" si="10"/>
        <v>1993.4</v>
      </c>
      <c r="BC105" s="56" t="str">
        <f t="shared" si="11"/>
        <v>INR  One Thousand Nine Hundred &amp; Ninety Three  and Paise Forty Only</v>
      </c>
      <c r="IA105" s="21">
        <v>9.06</v>
      </c>
      <c r="IB105" s="21" t="s">
        <v>142</v>
      </c>
      <c r="ID105" s="21">
        <v>10</v>
      </c>
      <c r="IE105" s="22" t="s">
        <v>43</v>
      </c>
      <c r="IF105" s="22"/>
      <c r="IG105" s="22"/>
      <c r="IH105" s="22"/>
      <c r="II105" s="22"/>
    </row>
    <row r="106" spans="1:243" s="21" customFormat="1" ht="94.5">
      <c r="A106" s="57">
        <v>9.07</v>
      </c>
      <c r="B106" s="75" t="s">
        <v>143</v>
      </c>
      <c r="C106" s="33"/>
      <c r="D106" s="69"/>
      <c r="E106" s="69"/>
      <c r="F106" s="69"/>
      <c r="G106" s="69"/>
      <c r="H106" s="69"/>
      <c r="I106" s="69"/>
      <c r="J106" s="69"/>
      <c r="K106" s="69"/>
      <c r="L106" s="69"/>
      <c r="M106" s="69"/>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IA106" s="21">
        <v>9.07</v>
      </c>
      <c r="IB106" s="21" t="s">
        <v>143</v>
      </c>
      <c r="IE106" s="22"/>
      <c r="IF106" s="22"/>
      <c r="IG106" s="22"/>
      <c r="IH106" s="22"/>
      <c r="II106" s="22"/>
    </row>
    <row r="107" spans="1:243" s="21" customFormat="1" ht="28.5">
      <c r="A107" s="57">
        <v>9.08</v>
      </c>
      <c r="B107" s="75" t="s">
        <v>49</v>
      </c>
      <c r="C107" s="33"/>
      <c r="D107" s="33">
        <v>500</v>
      </c>
      <c r="E107" s="76" t="s">
        <v>43</v>
      </c>
      <c r="F107" s="77">
        <v>76.41</v>
      </c>
      <c r="G107" s="43"/>
      <c r="H107" s="37"/>
      <c r="I107" s="38" t="s">
        <v>33</v>
      </c>
      <c r="J107" s="39">
        <f t="shared" si="8"/>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9"/>
        <v>38205</v>
      </c>
      <c r="BB107" s="51">
        <f t="shared" si="10"/>
        <v>38205</v>
      </c>
      <c r="BC107" s="56" t="str">
        <f t="shared" si="11"/>
        <v>INR  Thirty Eight Thousand Two Hundred &amp; Five  Only</v>
      </c>
      <c r="IA107" s="21">
        <v>9.08</v>
      </c>
      <c r="IB107" s="21" t="s">
        <v>49</v>
      </c>
      <c r="ID107" s="21">
        <v>500</v>
      </c>
      <c r="IE107" s="22" t="s">
        <v>43</v>
      </c>
      <c r="IF107" s="22"/>
      <c r="IG107" s="22"/>
      <c r="IH107" s="22"/>
      <c r="II107" s="22"/>
    </row>
    <row r="108" spans="1:243" s="21" customFormat="1" ht="47.25">
      <c r="A108" s="57">
        <v>9.09</v>
      </c>
      <c r="B108" s="75" t="s">
        <v>144</v>
      </c>
      <c r="C108" s="33"/>
      <c r="D108" s="69"/>
      <c r="E108" s="69"/>
      <c r="F108" s="69"/>
      <c r="G108" s="69"/>
      <c r="H108" s="69"/>
      <c r="I108" s="69"/>
      <c r="J108" s="69"/>
      <c r="K108" s="69"/>
      <c r="L108" s="69"/>
      <c r="M108" s="69"/>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IA108" s="21">
        <v>9.09</v>
      </c>
      <c r="IB108" s="21" t="s">
        <v>144</v>
      </c>
      <c r="IE108" s="22"/>
      <c r="IF108" s="22"/>
      <c r="IG108" s="22"/>
      <c r="IH108" s="22"/>
      <c r="II108" s="22"/>
    </row>
    <row r="109" spans="1:243" s="21" customFormat="1" ht="42.75">
      <c r="A109" s="74">
        <v>9.1</v>
      </c>
      <c r="B109" s="75" t="s">
        <v>49</v>
      </c>
      <c r="C109" s="33"/>
      <c r="D109" s="33">
        <v>15</v>
      </c>
      <c r="E109" s="76" t="s">
        <v>43</v>
      </c>
      <c r="F109" s="77">
        <v>106.58</v>
      </c>
      <c r="G109" s="43"/>
      <c r="H109" s="37"/>
      <c r="I109" s="38" t="s">
        <v>33</v>
      </c>
      <c r="J109" s="39">
        <f t="shared" si="8"/>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9"/>
        <v>1598.7</v>
      </c>
      <c r="BB109" s="51">
        <f t="shared" si="10"/>
        <v>1598.7</v>
      </c>
      <c r="BC109" s="56" t="str">
        <f t="shared" si="11"/>
        <v>INR  One Thousand Five Hundred &amp; Ninety Eight  and Paise Seventy Only</v>
      </c>
      <c r="IA109" s="21">
        <v>9.1</v>
      </c>
      <c r="IB109" s="21" t="s">
        <v>49</v>
      </c>
      <c r="ID109" s="21">
        <v>15</v>
      </c>
      <c r="IE109" s="22" t="s">
        <v>43</v>
      </c>
      <c r="IF109" s="22"/>
      <c r="IG109" s="22"/>
      <c r="IH109" s="22"/>
      <c r="II109" s="22"/>
    </row>
    <row r="110" spans="1:243" s="21" customFormat="1" ht="63">
      <c r="A110" s="57">
        <v>9.11</v>
      </c>
      <c r="B110" s="75" t="s">
        <v>145</v>
      </c>
      <c r="C110" s="33"/>
      <c r="D110" s="69"/>
      <c r="E110" s="69"/>
      <c r="F110" s="69"/>
      <c r="G110" s="69"/>
      <c r="H110" s="69"/>
      <c r="I110" s="69"/>
      <c r="J110" s="69"/>
      <c r="K110" s="69"/>
      <c r="L110" s="69"/>
      <c r="M110" s="69"/>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IA110" s="21">
        <v>9.11</v>
      </c>
      <c r="IB110" s="21" t="s">
        <v>145</v>
      </c>
      <c r="IE110" s="22"/>
      <c r="IF110" s="22"/>
      <c r="IG110" s="22"/>
      <c r="IH110" s="22"/>
      <c r="II110" s="22"/>
    </row>
    <row r="111" spans="1:243" s="21" customFormat="1" ht="63">
      <c r="A111" s="57">
        <v>9.12</v>
      </c>
      <c r="B111" s="75" t="s">
        <v>146</v>
      </c>
      <c r="C111" s="33"/>
      <c r="D111" s="33">
        <v>30</v>
      </c>
      <c r="E111" s="76" t="s">
        <v>43</v>
      </c>
      <c r="F111" s="77">
        <v>155.33</v>
      </c>
      <c r="G111" s="43"/>
      <c r="H111" s="37"/>
      <c r="I111" s="38" t="s">
        <v>33</v>
      </c>
      <c r="J111" s="39">
        <f t="shared" si="8"/>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9"/>
        <v>4659.9</v>
      </c>
      <c r="BB111" s="51">
        <f t="shared" si="10"/>
        <v>4659.9</v>
      </c>
      <c r="BC111" s="56" t="str">
        <f t="shared" si="11"/>
        <v>INR  Four Thousand Six Hundred &amp; Fifty Nine  and Paise Ninety Only</v>
      </c>
      <c r="IA111" s="21">
        <v>9.12</v>
      </c>
      <c r="IB111" s="21" t="s">
        <v>146</v>
      </c>
      <c r="ID111" s="21">
        <v>30</v>
      </c>
      <c r="IE111" s="22" t="s">
        <v>43</v>
      </c>
      <c r="IF111" s="22"/>
      <c r="IG111" s="22"/>
      <c r="IH111" s="22"/>
      <c r="II111" s="22"/>
    </row>
    <row r="112" spans="1:243" s="21" customFormat="1" ht="94.5">
      <c r="A112" s="57">
        <v>9.13</v>
      </c>
      <c r="B112" s="75" t="s">
        <v>52</v>
      </c>
      <c r="C112" s="33"/>
      <c r="D112" s="33">
        <v>500</v>
      </c>
      <c r="E112" s="76" t="s">
        <v>43</v>
      </c>
      <c r="F112" s="77">
        <v>100.96</v>
      </c>
      <c r="G112" s="43"/>
      <c r="H112" s="37"/>
      <c r="I112" s="38" t="s">
        <v>33</v>
      </c>
      <c r="J112" s="39">
        <f t="shared" si="8"/>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9"/>
        <v>50480</v>
      </c>
      <c r="BB112" s="51">
        <f t="shared" si="10"/>
        <v>50480</v>
      </c>
      <c r="BC112" s="56" t="str">
        <f t="shared" si="11"/>
        <v>INR  Fifty Thousand Four Hundred &amp; Eighty  Only</v>
      </c>
      <c r="IA112" s="21">
        <v>9.13</v>
      </c>
      <c r="IB112" s="21" t="s">
        <v>52</v>
      </c>
      <c r="ID112" s="21">
        <v>500</v>
      </c>
      <c r="IE112" s="22" t="s">
        <v>43</v>
      </c>
      <c r="IF112" s="22"/>
      <c r="IG112" s="22"/>
      <c r="IH112" s="22"/>
      <c r="II112" s="22"/>
    </row>
    <row r="113" spans="1:243" s="21" customFormat="1" ht="31.5">
      <c r="A113" s="57">
        <v>9.14</v>
      </c>
      <c r="B113" s="75" t="s">
        <v>147</v>
      </c>
      <c r="C113" s="33"/>
      <c r="D113" s="69"/>
      <c r="E113" s="69"/>
      <c r="F113" s="69"/>
      <c r="G113" s="69"/>
      <c r="H113" s="69"/>
      <c r="I113" s="69"/>
      <c r="J113" s="69"/>
      <c r="K113" s="69"/>
      <c r="L113" s="69"/>
      <c r="M113" s="69"/>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IA113" s="21">
        <v>9.14</v>
      </c>
      <c r="IB113" s="21" t="s">
        <v>147</v>
      </c>
      <c r="IE113" s="22"/>
      <c r="IF113" s="22"/>
      <c r="IG113" s="22"/>
      <c r="IH113" s="22"/>
      <c r="II113" s="22"/>
    </row>
    <row r="114" spans="1:243" s="21" customFormat="1" ht="42.75">
      <c r="A114" s="57">
        <v>9.15</v>
      </c>
      <c r="B114" s="75" t="s">
        <v>148</v>
      </c>
      <c r="C114" s="33"/>
      <c r="D114" s="33">
        <v>305</v>
      </c>
      <c r="E114" s="76" t="s">
        <v>43</v>
      </c>
      <c r="F114" s="77">
        <v>14.69</v>
      </c>
      <c r="G114" s="43"/>
      <c r="H114" s="37"/>
      <c r="I114" s="38" t="s">
        <v>33</v>
      </c>
      <c r="J114" s="39">
        <f t="shared" si="8"/>
        <v>1</v>
      </c>
      <c r="K114" s="37" t="s">
        <v>34</v>
      </c>
      <c r="L114" s="37" t="s">
        <v>4</v>
      </c>
      <c r="M114" s="40"/>
      <c r="N114" s="49"/>
      <c r="O114" s="49"/>
      <c r="P114" s="50"/>
      <c r="Q114" s="49"/>
      <c r="R114" s="49"/>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2">
        <f t="shared" si="9"/>
        <v>4480.45</v>
      </c>
      <c r="BB114" s="51">
        <f t="shared" si="10"/>
        <v>4480.45</v>
      </c>
      <c r="BC114" s="56" t="str">
        <f t="shared" si="11"/>
        <v>INR  Four Thousand Four Hundred &amp; Eighty  and Paise Forty Five Only</v>
      </c>
      <c r="IA114" s="21">
        <v>9.15</v>
      </c>
      <c r="IB114" s="21" t="s">
        <v>148</v>
      </c>
      <c r="ID114" s="21">
        <v>305</v>
      </c>
      <c r="IE114" s="22" t="s">
        <v>43</v>
      </c>
      <c r="IF114" s="22"/>
      <c r="IG114" s="22"/>
      <c r="IH114" s="22"/>
      <c r="II114" s="22"/>
    </row>
    <row r="115" spans="1:243" s="21" customFormat="1" ht="78.75">
      <c r="A115" s="57">
        <v>9.16</v>
      </c>
      <c r="B115" s="75" t="s">
        <v>149</v>
      </c>
      <c r="C115" s="33"/>
      <c r="D115" s="69"/>
      <c r="E115" s="69"/>
      <c r="F115" s="69"/>
      <c r="G115" s="69"/>
      <c r="H115" s="69"/>
      <c r="I115" s="69"/>
      <c r="J115" s="69"/>
      <c r="K115" s="69"/>
      <c r="L115" s="69"/>
      <c r="M115" s="69"/>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IA115" s="21">
        <v>9.16</v>
      </c>
      <c r="IB115" s="21" t="s">
        <v>149</v>
      </c>
      <c r="IE115" s="22"/>
      <c r="IF115" s="22"/>
      <c r="IG115" s="22"/>
      <c r="IH115" s="22"/>
      <c r="II115" s="22"/>
    </row>
    <row r="116" spans="1:243" s="21" customFormat="1" ht="28.5">
      <c r="A116" s="57">
        <v>9.17</v>
      </c>
      <c r="B116" s="75" t="s">
        <v>57</v>
      </c>
      <c r="C116" s="33"/>
      <c r="D116" s="33">
        <v>600</v>
      </c>
      <c r="E116" s="76" t="s">
        <v>43</v>
      </c>
      <c r="F116" s="77">
        <v>47.61</v>
      </c>
      <c r="G116" s="43"/>
      <c r="H116" s="37"/>
      <c r="I116" s="38" t="s">
        <v>33</v>
      </c>
      <c r="J116" s="39">
        <f t="shared" si="8"/>
        <v>1</v>
      </c>
      <c r="K116" s="37" t="s">
        <v>34</v>
      </c>
      <c r="L116" s="37" t="s">
        <v>4</v>
      </c>
      <c r="M116" s="40"/>
      <c r="N116" s="49"/>
      <c r="O116" s="49"/>
      <c r="P116" s="50"/>
      <c r="Q116" s="49"/>
      <c r="R116" s="49"/>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2">
        <f t="shared" si="9"/>
        <v>28566</v>
      </c>
      <c r="BB116" s="51">
        <f t="shared" si="10"/>
        <v>28566</v>
      </c>
      <c r="BC116" s="56" t="str">
        <f t="shared" si="11"/>
        <v>INR  Twenty Eight Thousand Five Hundred &amp; Sixty Six  Only</v>
      </c>
      <c r="IA116" s="21">
        <v>9.17</v>
      </c>
      <c r="IB116" s="21" t="s">
        <v>57</v>
      </c>
      <c r="ID116" s="21">
        <v>600</v>
      </c>
      <c r="IE116" s="22" t="s">
        <v>43</v>
      </c>
      <c r="IF116" s="22"/>
      <c r="IG116" s="22"/>
      <c r="IH116" s="22"/>
      <c r="II116" s="22"/>
    </row>
    <row r="117" spans="1:243" s="21" customFormat="1" ht="94.5">
      <c r="A117" s="57">
        <v>9.18</v>
      </c>
      <c r="B117" s="75" t="s">
        <v>150</v>
      </c>
      <c r="C117" s="33"/>
      <c r="D117" s="33">
        <v>500</v>
      </c>
      <c r="E117" s="76" t="s">
        <v>43</v>
      </c>
      <c r="F117" s="78">
        <v>16</v>
      </c>
      <c r="G117" s="43"/>
      <c r="H117" s="37"/>
      <c r="I117" s="38" t="s">
        <v>33</v>
      </c>
      <c r="J117" s="39">
        <f t="shared" si="8"/>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9"/>
        <v>8000</v>
      </c>
      <c r="BB117" s="51">
        <f t="shared" si="10"/>
        <v>8000</v>
      </c>
      <c r="BC117" s="56" t="str">
        <f t="shared" si="11"/>
        <v>INR  Eight Thousand    Only</v>
      </c>
      <c r="IA117" s="21">
        <v>9.18</v>
      </c>
      <c r="IB117" s="21" t="s">
        <v>150</v>
      </c>
      <c r="ID117" s="21">
        <v>500</v>
      </c>
      <c r="IE117" s="22" t="s">
        <v>43</v>
      </c>
      <c r="IF117" s="22"/>
      <c r="IG117" s="22"/>
      <c r="IH117" s="22"/>
      <c r="II117" s="22"/>
    </row>
    <row r="118" spans="1:243" s="21" customFormat="1" ht="63">
      <c r="A118" s="57">
        <v>9.19</v>
      </c>
      <c r="B118" s="75" t="s">
        <v>145</v>
      </c>
      <c r="C118" s="33"/>
      <c r="D118" s="69"/>
      <c r="E118" s="69"/>
      <c r="F118" s="69"/>
      <c r="G118" s="69"/>
      <c r="H118" s="69"/>
      <c r="I118" s="69"/>
      <c r="J118" s="69"/>
      <c r="K118" s="69"/>
      <c r="L118" s="69"/>
      <c r="M118" s="69"/>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IA118" s="21">
        <v>9.19</v>
      </c>
      <c r="IB118" s="21" t="s">
        <v>145</v>
      </c>
      <c r="IE118" s="22"/>
      <c r="IF118" s="22"/>
      <c r="IG118" s="22"/>
      <c r="IH118" s="22"/>
      <c r="II118" s="22"/>
    </row>
    <row r="119" spans="1:243" s="21" customFormat="1" ht="28.5">
      <c r="A119" s="74">
        <v>9.2</v>
      </c>
      <c r="B119" s="75" t="s">
        <v>151</v>
      </c>
      <c r="C119" s="33"/>
      <c r="D119" s="33">
        <v>300</v>
      </c>
      <c r="E119" s="76" t="s">
        <v>43</v>
      </c>
      <c r="F119" s="77">
        <v>70.1</v>
      </c>
      <c r="G119" s="43"/>
      <c r="H119" s="37"/>
      <c r="I119" s="38" t="s">
        <v>33</v>
      </c>
      <c r="J119" s="39">
        <f t="shared" si="8"/>
        <v>1</v>
      </c>
      <c r="K119" s="37" t="s">
        <v>34</v>
      </c>
      <c r="L119" s="37" t="s">
        <v>4</v>
      </c>
      <c r="M119" s="40"/>
      <c r="N119" s="49"/>
      <c r="O119" s="49"/>
      <c r="P119" s="50"/>
      <c r="Q119" s="49"/>
      <c r="R119" s="49"/>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2">
        <f t="shared" si="9"/>
        <v>21030</v>
      </c>
      <c r="BB119" s="51">
        <f t="shared" si="10"/>
        <v>21030</v>
      </c>
      <c r="BC119" s="56" t="str">
        <f t="shared" si="11"/>
        <v>INR  Twenty One Thousand  &amp;Thirty  Only</v>
      </c>
      <c r="IA119" s="21">
        <v>9.2</v>
      </c>
      <c r="IB119" s="21" t="s">
        <v>151</v>
      </c>
      <c r="ID119" s="21">
        <v>300</v>
      </c>
      <c r="IE119" s="22" t="s">
        <v>43</v>
      </c>
      <c r="IF119" s="22"/>
      <c r="IG119" s="22"/>
      <c r="IH119" s="22"/>
      <c r="II119" s="22"/>
    </row>
    <row r="120" spans="1:243" s="21" customFormat="1" ht="47.25">
      <c r="A120" s="57">
        <v>9.21</v>
      </c>
      <c r="B120" s="75" t="s">
        <v>152</v>
      </c>
      <c r="C120" s="33"/>
      <c r="D120" s="69"/>
      <c r="E120" s="69"/>
      <c r="F120" s="69"/>
      <c r="G120" s="69"/>
      <c r="H120" s="69"/>
      <c r="I120" s="69"/>
      <c r="J120" s="69"/>
      <c r="K120" s="69"/>
      <c r="L120" s="69"/>
      <c r="M120" s="69"/>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IA120" s="21">
        <v>9.21</v>
      </c>
      <c r="IB120" s="21" t="s">
        <v>152</v>
      </c>
      <c r="IE120" s="22"/>
      <c r="IF120" s="22"/>
      <c r="IG120" s="22"/>
      <c r="IH120" s="22"/>
      <c r="II120" s="22"/>
    </row>
    <row r="121" spans="1:243" s="21" customFormat="1" ht="47.25">
      <c r="A121" s="57">
        <v>9.22</v>
      </c>
      <c r="B121" s="75" t="s">
        <v>153</v>
      </c>
      <c r="C121" s="33"/>
      <c r="D121" s="33">
        <v>200</v>
      </c>
      <c r="E121" s="76" t="s">
        <v>43</v>
      </c>
      <c r="F121" s="77">
        <v>85.71</v>
      </c>
      <c r="G121" s="43"/>
      <c r="H121" s="37"/>
      <c r="I121" s="38" t="s">
        <v>33</v>
      </c>
      <c r="J121" s="39">
        <f t="shared" si="8"/>
        <v>1</v>
      </c>
      <c r="K121" s="37" t="s">
        <v>34</v>
      </c>
      <c r="L121" s="37" t="s">
        <v>4</v>
      </c>
      <c r="M121" s="40"/>
      <c r="N121" s="49"/>
      <c r="O121" s="49"/>
      <c r="P121" s="50"/>
      <c r="Q121" s="49"/>
      <c r="R121" s="49"/>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2">
        <f t="shared" si="9"/>
        <v>17142</v>
      </c>
      <c r="BB121" s="51">
        <f t="shared" si="10"/>
        <v>17142</v>
      </c>
      <c r="BC121" s="56" t="str">
        <f t="shared" si="11"/>
        <v>INR  Seventeen Thousand One Hundred &amp; Forty Two  Only</v>
      </c>
      <c r="IA121" s="21">
        <v>9.22</v>
      </c>
      <c r="IB121" s="21" t="s">
        <v>153</v>
      </c>
      <c r="ID121" s="21">
        <v>200</v>
      </c>
      <c r="IE121" s="22" t="s">
        <v>43</v>
      </c>
      <c r="IF121" s="22"/>
      <c r="IG121" s="22"/>
      <c r="IH121" s="22"/>
      <c r="II121" s="22"/>
    </row>
    <row r="122" spans="1:243" s="21" customFormat="1" ht="15.75">
      <c r="A122" s="57">
        <v>10</v>
      </c>
      <c r="B122" s="75" t="s">
        <v>154</v>
      </c>
      <c r="C122" s="33"/>
      <c r="D122" s="69"/>
      <c r="E122" s="69"/>
      <c r="F122" s="69"/>
      <c r="G122" s="69"/>
      <c r="H122" s="69"/>
      <c r="I122" s="69"/>
      <c r="J122" s="69"/>
      <c r="K122" s="69"/>
      <c r="L122" s="69"/>
      <c r="M122" s="69"/>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IA122" s="21">
        <v>10</v>
      </c>
      <c r="IB122" s="21" t="s">
        <v>154</v>
      </c>
      <c r="IE122" s="22"/>
      <c r="IF122" s="22"/>
      <c r="IG122" s="22"/>
      <c r="IH122" s="22"/>
      <c r="II122" s="22"/>
    </row>
    <row r="123" spans="1:243" s="21" customFormat="1" ht="157.5">
      <c r="A123" s="57">
        <v>10.01</v>
      </c>
      <c r="B123" s="75" t="s">
        <v>155</v>
      </c>
      <c r="C123" s="33"/>
      <c r="D123" s="69"/>
      <c r="E123" s="69"/>
      <c r="F123" s="69"/>
      <c r="G123" s="69"/>
      <c r="H123" s="69"/>
      <c r="I123" s="69"/>
      <c r="J123" s="69"/>
      <c r="K123" s="69"/>
      <c r="L123" s="69"/>
      <c r="M123" s="69"/>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IA123" s="21">
        <v>10.01</v>
      </c>
      <c r="IB123" s="21" t="s">
        <v>155</v>
      </c>
      <c r="IE123" s="22"/>
      <c r="IF123" s="22"/>
      <c r="IG123" s="22"/>
      <c r="IH123" s="22"/>
      <c r="II123" s="22"/>
    </row>
    <row r="124" spans="1:243" s="21" customFormat="1" ht="42.75">
      <c r="A124" s="57">
        <v>10.02</v>
      </c>
      <c r="B124" s="75" t="s">
        <v>156</v>
      </c>
      <c r="C124" s="33"/>
      <c r="D124" s="33">
        <v>10</v>
      </c>
      <c r="E124" s="76" t="s">
        <v>43</v>
      </c>
      <c r="F124" s="77">
        <v>376.68</v>
      </c>
      <c r="G124" s="43"/>
      <c r="H124" s="37"/>
      <c r="I124" s="38" t="s">
        <v>33</v>
      </c>
      <c r="J124" s="39">
        <f t="shared" si="8"/>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9"/>
        <v>3766.8</v>
      </c>
      <c r="BB124" s="51">
        <f t="shared" si="10"/>
        <v>3766.8</v>
      </c>
      <c r="BC124" s="56" t="str">
        <f t="shared" si="11"/>
        <v>INR  Three Thousand Seven Hundred &amp; Sixty Six  and Paise Eighty Only</v>
      </c>
      <c r="IA124" s="21">
        <v>10.02</v>
      </c>
      <c r="IB124" s="21" t="s">
        <v>156</v>
      </c>
      <c r="ID124" s="21">
        <v>10</v>
      </c>
      <c r="IE124" s="22" t="s">
        <v>43</v>
      </c>
      <c r="IF124" s="22"/>
      <c r="IG124" s="22"/>
      <c r="IH124" s="22"/>
      <c r="II124" s="22"/>
    </row>
    <row r="125" spans="1:243" s="21" customFormat="1" ht="252">
      <c r="A125" s="57">
        <v>10.03</v>
      </c>
      <c r="B125" s="75" t="s">
        <v>157</v>
      </c>
      <c r="C125" s="33"/>
      <c r="D125" s="69"/>
      <c r="E125" s="69"/>
      <c r="F125" s="69"/>
      <c r="G125" s="69"/>
      <c r="H125" s="69"/>
      <c r="I125" s="69"/>
      <c r="J125" s="69"/>
      <c r="K125" s="69"/>
      <c r="L125" s="69"/>
      <c r="M125" s="69"/>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IA125" s="21">
        <v>10.03</v>
      </c>
      <c r="IB125" s="21" t="s">
        <v>157</v>
      </c>
      <c r="IE125" s="22"/>
      <c r="IF125" s="22"/>
      <c r="IG125" s="22"/>
      <c r="IH125" s="22"/>
      <c r="II125" s="22"/>
    </row>
    <row r="126" spans="1:243" s="21" customFormat="1" ht="42.75">
      <c r="A126" s="57">
        <v>10.04</v>
      </c>
      <c r="B126" s="75" t="s">
        <v>158</v>
      </c>
      <c r="C126" s="33"/>
      <c r="D126" s="33">
        <v>24</v>
      </c>
      <c r="E126" s="76" t="s">
        <v>255</v>
      </c>
      <c r="F126" s="77">
        <v>1198.47</v>
      </c>
      <c r="G126" s="43"/>
      <c r="H126" s="37"/>
      <c r="I126" s="38" t="s">
        <v>33</v>
      </c>
      <c r="J126" s="39">
        <f t="shared" si="8"/>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9"/>
        <v>28763.28</v>
      </c>
      <c r="BB126" s="51">
        <f t="shared" si="10"/>
        <v>28763.28</v>
      </c>
      <c r="BC126" s="56" t="str">
        <f t="shared" si="11"/>
        <v>INR  Twenty Eight Thousand Seven Hundred &amp; Sixty Three  and Paise Twenty Eight Only</v>
      </c>
      <c r="IA126" s="21">
        <v>10.04</v>
      </c>
      <c r="IB126" s="21" t="s">
        <v>158</v>
      </c>
      <c r="ID126" s="21">
        <v>24</v>
      </c>
      <c r="IE126" s="22" t="s">
        <v>255</v>
      </c>
      <c r="IF126" s="22"/>
      <c r="IG126" s="22"/>
      <c r="IH126" s="22"/>
      <c r="II126" s="22"/>
    </row>
    <row r="127" spans="1:243" s="21" customFormat="1" ht="28.5">
      <c r="A127" s="57">
        <v>10.05</v>
      </c>
      <c r="B127" s="75" t="s">
        <v>159</v>
      </c>
      <c r="C127" s="33"/>
      <c r="D127" s="33">
        <v>2</v>
      </c>
      <c r="E127" s="76" t="s">
        <v>255</v>
      </c>
      <c r="F127" s="77">
        <v>753.09</v>
      </c>
      <c r="G127" s="43"/>
      <c r="H127" s="37"/>
      <c r="I127" s="38" t="s">
        <v>33</v>
      </c>
      <c r="J127" s="39">
        <f t="shared" si="8"/>
        <v>1</v>
      </c>
      <c r="K127" s="37" t="s">
        <v>34</v>
      </c>
      <c r="L127" s="37" t="s">
        <v>4</v>
      </c>
      <c r="M127" s="40"/>
      <c r="N127" s="49"/>
      <c r="O127" s="49"/>
      <c r="P127" s="50"/>
      <c r="Q127" s="49"/>
      <c r="R127" s="49"/>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2">
        <f t="shared" si="9"/>
        <v>1506.18</v>
      </c>
      <c r="BB127" s="51">
        <f t="shared" si="10"/>
        <v>1506.18</v>
      </c>
      <c r="BC127" s="56" t="str">
        <f t="shared" si="11"/>
        <v>INR  One Thousand Five Hundred &amp; Six  and Paise Eighteen Only</v>
      </c>
      <c r="IA127" s="21">
        <v>10.05</v>
      </c>
      <c r="IB127" s="21" t="s">
        <v>159</v>
      </c>
      <c r="ID127" s="21">
        <v>2</v>
      </c>
      <c r="IE127" s="22" t="s">
        <v>255</v>
      </c>
      <c r="IF127" s="22"/>
      <c r="IG127" s="22"/>
      <c r="IH127" s="22"/>
      <c r="II127" s="22"/>
    </row>
    <row r="128" spans="1:243" s="21" customFormat="1" ht="63">
      <c r="A128" s="57">
        <v>10.06</v>
      </c>
      <c r="B128" s="75" t="s">
        <v>160</v>
      </c>
      <c r="C128" s="33"/>
      <c r="D128" s="33">
        <v>240</v>
      </c>
      <c r="E128" s="76" t="s">
        <v>43</v>
      </c>
      <c r="F128" s="77">
        <v>2.19</v>
      </c>
      <c r="G128" s="43"/>
      <c r="H128" s="37"/>
      <c r="I128" s="38" t="s">
        <v>33</v>
      </c>
      <c r="J128" s="39">
        <f t="shared" si="8"/>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9"/>
        <v>525.6</v>
      </c>
      <c r="BB128" s="51">
        <f t="shared" si="10"/>
        <v>525.6</v>
      </c>
      <c r="BC128" s="56" t="str">
        <f t="shared" si="11"/>
        <v>INR  Five Hundred &amp; Twenty Five  and Paise Sixty Only</v>
      </c>
      <c r="IA128" s="21">
        <v>10.06</v>
      </c>
      <c r="IB128" s="21" t="s">
        <v>160</v>
      </c>
      <c r="ID128" s="21">
        <v>240</v>
      </c>
      <c r="IE128" s="22" t="s">
        <v>43</v>
      </c>
      <c r="IF128" s="22"/>
      <c r="IG128" s="22"/>
      <c r="IH128" s="22"/>
      <c r="II128" s="22"/>
    </row>
    <row r="129" spans="1:243" s="21" customFormat="1" ht="126">
      <c r="A129" s="57">
        <v>10.07</v>
      </c>
      <c r="B129" s="75" t="s">
        <v>161</v>
      </c>
      <c r="C129" s="33"/>
      <c r="D129" s="33">
        <v>20</v>
      </c>
      <c r="E129" s="76" t="s">
        <v>255</v>
      </c>
      <c r="F129" s="77">
        <v>261.16</v>
      </c>
      <c r="G129" s="43"/>
      <c r="H129" s="37"/>
      <c r="I129" s="38" t="s">
        <v>33</v>
      </c>
      <c r="J129" s="39">
        <f t="shared" si="8"/>
        <v>1</v>
      </c>
      <c r="K129" s="37" t="s">
        <v>34</v>
      </c>
      <c r="L129" s="37" t="s">
        <v>4</v>
      </c>
      <c r="M129" s="40"/>
      <c r="N129" s="49"/>
      <c r="O129" s="49"/>
      <c r="P129" s="50"/>
      <c r="Q129" s="49"/>
      <c r="R129" s="49"/>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2">
        <f t="shared" si="9"/>
        <v>5223.2</v>
      </c>
      <c r="BB129" s="51">
        <f t="shared" si="10"/>
        <v>5223.2</v>
      </c>
      <c r="BC129" s="56" t="str">
        <f t="shared" si="11"/>
        <v>INR  Five Thousand Two Hundred &amp; Twenty Three  and Paise Twenty Only</v>
      </c>
      <c r="IA129" s="21">
        <v>10.07</v>
      </c>
      <c r="IB129" s="21" t="s">
        <v>161</v>
      </c>
      <c r="ID129" s="21">
        <v>20</v>
      </c>
      <c r="IE129" s="22" t="s">
        <v>255</v>
      </c>
      <c r="IF129" s="22"/>
      <c r="IG129" s="22"/>
      <c r="IH129" s="22"/>
      <c r="II129" s="22"/>
    </row>
    <row r="130" spans="1:243" s="21" customFormat="1" ht="15.75">
      <c r="A130" s="57">
        <v>11</v>
      </c>
      <c r="B130" s="75" t="s">
        <v>162</v>
      </c>
      <c r="C130" s="33"/>
      <c r="D130" s="69"/>
      <c r="E130" s="69"/>
      <c r="F130" s="69"/>
      <c r="G130" s="69"/>
      <c r="H130" s="69"/>
      <c r="I130" s="69"/>
      <c r="J130" s="69"/>
      <c r="K130" s="69"/>
      <c r="L130" s="69"/>
      <c r="M130" s="69"/>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IA130" s="21">
        <v>11</v>
      </c>
      <c r="IB130" s="21" t="s">
        <v>162</v>
      </c>
      <c r="IE130" s="22"/>
      <c r="IF130" s="22"/>
      <c r="IG130" s="22"/>
      <c r="IH130" s="22"/>
      <c r="II130" s="22"/>
    </row>
    <row r="131" spans="1:243" s="21" customFormat="1" ht="78.75">
      <c r="A131" s="57">
        <v>11.01</v>
      </c>
      <c r="B131" s="75" t="s">
        <v>163</v>
      </c>
      <c r="C131" s="33"/>
      <c r="D131" s="69"/>
      <c r="E131" s="69"/>
      <c r="F131" s="69"/>
      <c r="G131" s="69"/>
      <c r="H131" s="69"/>
      <c r="I131" s="69"/>
      <c r="J131" s="69"/>
      <c r="K131" s="69"/>
      <c r="L131" s="69"/>
      <c r="M131" s="69"/>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IA131" s="21">
        <v>11.01</v>
      </c>
      <c r="IB131" s="21" t="s">
        <v>163</v>
      </c>
      <c r="IE131" s="22"/>
      <c r="IF131" s="22"/>
      <c r="IG131" s="22"/>
      <c r="IH131" s="22"/>
      <c r="II131" s="22"/>
    </row>
    <row r="132" spans="1:243" s="21" customFormat="1" ht="42.75">
      <c r="A132" s="57">
        <v>11.02</v>
      </c>
      <c r="B132" s="75" t="s">
        <v>164</v>
      </c>
      <c r="C132" s="33"/>
      <c r="D132" s="33">
        <v>6</v>
      </c>
      <c r="E132" s="76" t="s">
        <v>45</v>
      </c>
      <c r="F132" s="77">
        <v>1523.41</v>
      </c>
      <c r="G132" s="43"/>
      <c r="H132" s="37"/>
      <c r="I132" s="38" t="s">
        <v>33</v>
      </c>
      <c r="J132" s="39">
        <f t="shared" si="8"/>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9"/>
        <v>9140.46</v>
      </c>
      <c r="BB132" s="51">
        <f t="shared" si="10"/>
        <v>9140.46</v>
      </c>
      <c r="BC132" s="56" t="str">
        <f t="shared" si="11"/>
        <v>INR  Nine Thousand One Hundred &amp; Forty  and Paise Forty Six Only</v>
      </c>
      <c r="IA132" s="21">
        <v>11.02</v>
      </c>
      <c r="IB132" s="21" t="s">
        <v>164</v>
      </c>
      <c r="ID132" s="21">
        <v>6</v>
      </c>
      <c r="IE132" s="22" t="s">
        <v>45</v>
      </c>
      <c r="IF132" s="22"/>
      <c r="IG132" s="22"/>
      <c r="IH132" s="22"/>
      <c r="II132" s="22"/>
    </row>
    <row r="133" spans="1:243" s="21" customFormat="1" ht="42.75">
      <c r="A133" s="57">
        <v>11.03</v>
      </c>
      <c r="B133" s="75" t="s">
        <v>165</v>
      </c>
      <c r="C133" s="33"/>
      <c r="D133" s="33">
        <v>15</v>
      </c>
      <c r="E133" s="76" t="s">
        <v>45</v>
      </c>
      <c r="F133" s="77">
        <v>940.64</v>
      </c>
      <c r="G133" s="43"/>
      <c r="H133" s="37"/>
      <c r="I133" s="38" t="s">
        <v>33</v>
      </c>
      <c r="J133" s="39">
        <f t="shared" si="8"/>
        <v>1</v>
      </c>
      <c r="K133" s="37" t="s">
        <v>34</v>
      </c>
      <c r="L133" s="37" t="s">
        <v>4</v>
      </c>
      <c r="M133" s="40"/>
      <c r="N133" s="49"/>
      <c r="O133" s="49"/>
      <c r="P133" s="50"/>
      <c r="Q133" s="49"/>
      <c r="R133" s="49"/>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2">
        <f t="shared" si="9"/>
        <v>14109.6</v>
      </c>
      <c r="BB133" s="51">
        <f t="shared" si="10"/>
        <v>14109.6</v>
      </c>
      <c r="BC133" s="56" t="str">
        <f t="shared" si="11"/>
        <v>INR  Fourteen Thousand One Hundred &amp; Nine  and Paise Sixty Only</v>
      </c>
      <c r="IA133" s="21">
        <v>11.03</v>
      </c>
      <c r="IB133" s="21" t="s">
        <v>165</v>
      </c>
      <c r="ID133" s="21">
        <v>15</v>
      </c>
      <c r="IE133" s="22" t="s">
        <v>45</v>
      </c>
      <c r="IF133" s="22"/>
      <c r="IG133" s="22"/>
      <c r="IH133" s="22"/>
      <c r="II133" s="22"/>
    </row>
    <row r="134" spans="1:243" s="21" customFormat="1" ht="94.5">
      <c r="A134" s="57">
        <v>11.04</v>
      </c>
      <c r="B134" s="75" t="s">
        <v>166</v>
      </c>
      <c r="C134" s="33"/>
      <c r="D134" s="33">
        <v>1.5</v>
      </c>
      <c r="E134" s="76" t="s">
        <v>45</v>
      </c>
      <c r="F134" s="77">
        <v>2222.45</v>
      </c>
      <c r="G134" s="43"/>
      <c r="H134" s="37"/>
      <c r="I134" s="38" t="s">
        <v>33</v>
      </c>
      <c r="J134" s="39">
        <f t="shared" si="8"/>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9"/>
        <v>3333.68</v>
      </c>
      <c r="BB134" s="51">
        <f t="shared" si="10"/>
        <v>3333.68</v>
      </c>
      <c r="BC134" s="56" t="str">
        <f t="shared" si="11"/>
        <v>INR  Three Thousand Three Hundred &amp; Thirty Three  and Paise Sixty Eight Only</v>
      </c>
      <c r="IA134" s="21">
        <v>11.04</v>
      </c>
      <c r="IB134" s="21" t="s">
        <v>166</v>
      </c>
      <c r="ID134" s="21">
        <v>1.5</v>
      </c>
      <c r="IE134" s="22" t="s">
        <v>45</v>
      </c>
      <c r="IF134" s="22"/>
      <c r="IG134" s="22"/>
      <c r="IH134" s="22"/>
      <c r="II134" s="22"/>
    </row>
    <row r="135" spans="1:243" s="21" customFormat="1" ht="94.5">
      <c r="A135" s="57">
        <v>11.05</v>
      </c>
      <c r="B135" s="75" t="s">
        <v>167</v>
      </c>
      <c r="C135" s="33"/>
      <c r="D135" s="33">
        <v>5</v>
      </c>
      <c r="E135" s="76" t="s">
        <v>43</v>
      </c>
      <c r="F135" s="77">
        <v>756.99</v>
      </c>
      <c r="G135" s="43"/>
      <c r="H135" s="37"/>
      <c r="I135" s="38" t="s">
        <v>33</v>
      </c>
      <c r="J135" s="39">
        <f t="shared" si="8"/>
        <v>1</v>
      </c>
      <c r="K135" s="37" t="s">
        <v>34</v>
      </c>
      <c r="L135" s="37" t="s">
        <v>4</v>
      </c>
      <c r="M135" s="40"/>
      <c r="N135" s="49"/>
      <c r="O135" s="49"/>
      <c r="P135" s="50"/>
      <c r="Q135" s="49"/>
      <c r="R135" s="49"/>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2">
        <f t="shared" si="9"/>
        <v>3784.95</v>
      </c>
      <c r="BB135" s="51">
        <f t="shared" si="10"/>
        <v>3784.95</v>
      </c>
      <c r="BC135" s="56" t="str">
        <f t="shared" si="11"/>
        <v>INR  Three Thousand Seven Hundred &amp; Eighty Four  and Paise Ninety Five Only</v>
      </c>
      <c r="IA135" s="21">
        <v>11.05</v>
      </c>
      <c r="IB135" s="21" t="s">
        <v>167</v>
      </c>
      <c r="ID135" s="21">
        <v>5</v>
      </c>
      <c r="IE135" s="22" t="s">
        <v>43</v>
      </c>
      <c r="IF135" s="22"/>
      <c r="IG135" s="22"/>
      <c r="IH135" s="22"/>
      <c r="II135" s="22"/>
    </row>
    <row r="136" spans="1:243" s="21" customFormat="1" ht="94.5">
      <c r="A136" s="57">
        <v>11.06</v>
      </c>
      <c r="B136" s="75" t="s">
        <v>168</v>
      </c>
      <c r="C136" s="33"/>
      <c r="D136" s="69"/>
      <c r="E136" s="69"/>
      <c r="F136" s="69"/>
      <c r="G136" s="69"/>
      <c r="H136" s="69"/>
      <c r="I136" s="69"/>
      <c r="J136" s="69"/>
      <c r="K136" s="69"/>
      <c r="L136" s="69"/>
      <c r="M136" s="69"/>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IA136" s="21">
        <v>11.06</v>
      </c>
      <c r="IB136" s="21" t="s">
        <v>168</v>
      </c>
      <c r="IE136" s="22"/>
      <c r="IF136" s="22"/>
      <c r="IG136" s="22"/>
      <c r="IH136" s="22"/>
      <c r="II136" s="22"/>
    </row>
    <row r="137" spans="1:243" s="21" customFormat="1" ht="28.5">
      <c r="A137" s="57">
        <v>11.07</v>
      </c>
      <c r="B137" s="75" t="s">
        <v>169</v>
      </c>
      <c r="C137" s="33"/>
      <c r="D137" s="33">
        <v>0.5</v>
      </c>
      <c r="E137" s="76" t="s">
        <v>45</v>
      </c>
      <c r="F137" s="77">
        <v>1288.82</v>
      </c>
      <c r="G137" s="43"/>
      <c r="H137" s="37"/>
      <c r="I137" s="38" t="s">
        <v>33</v>
      </c>
      <c r="J137" s="39">
        <f t="shared" si="8"/>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9"/>
        <v>644.41</v>
      </c>
      <c r="BB137" s="51">
        <f t="shared" si="10"/>
        <v>644.41</v>
      </c>
      <c r="BC137" s="56" t="str">
        <f t="shared" si="11"/>
        <v>INR  Six Hundred &amp; Forty Four  and Paise Forty One Only</v>
      </c>
      <c r="IA137" s="21">
        <v>11.07</v>
      </c>
      <c r="IB137" s="21" t="s">
        <v>169</v>
      </c>
      <c r="ID137" s="21">
        <v>0.5</v>
      </c>
      <c r="IE137" s="22" t="s">
        <v>45</v>
      </c>
      <c r="IF137" s="22"/>
      <c r="IG137" s="22"/>
      <c r="IH137" s="22"/>
      <c r="II137" s="22"/>
    </row>
    <row r="138" spans="1:243" s="21" customFormat="1" ht="78.75">
      <c r="A138" s="57">
        <v>11.08</v>
      </c>
      <c r="B138" s="75" t="s">
        <v>170</v>
      </c>
      <c r="C138" s="33"/>
      <c r="D138" s="69"/>
      <c r="E138" s="69"/>
      <c r="F138" s="69"/>
      <c r="G138" s="69"/>
      <c r="H138" s="69"/>
      <c r="I138" s="69"/>
      <c r="J138" s="69"/>
      <c r="K138" s="69"/>
      <c r="L138" s="69"/>
      <c r="M138" s="69"/>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IA138" s="21">
        <v>11.08</v>
      </c>
      <c r="IB138" s="21" t="s">
        <v>170</v>
      </c>
      <c r="IE138" s="22"/>
      <c r="IF138" s="22"/>
      <c r="IG138" s="22"/>
      <c r="IH138" s="22"/>
      <c r="II138" s="22"/>
    </row>
    <row r="139" spans="1:243" s="21" customFormat="1" ht="28.5">
      <c r="A139" s="57">
        <v>11.09</v>
      </c>
      <c r="B139" s="75" t="s">
        <v>171</v>
      </c>
      <c r="C139" s="33"/>
      <c r="D139" s="33">
        <v>4</v>
      </c>
      <c r="E139" s="76" t="s">
        <v>255</v>
      </c>
      <c r="F139" s="77">
        <v>240.68</v>
      </c>
      <c r="G139" s="43"/>
      <c r="H139" s="37"/>
      <c r="I139" s="38" t="s">
        <v>33</v>
      </c>
      <c r="J139" s="39">
        <f t="shared" si="8"/>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9"/>
        <v>962.72</v>
      </c>
      <c r="BB139" s="51">
        <f t="shared" si="10"/>
        <v>962.72</v>
      </c>
      <c r="BC139" s="56" t="str">
        <f t="shared" si="11"/>
        <v>INR  Nine Hundred &amp; Sixty Two  and Paise Seventy Two Only</v>
      </c>
      <c r="IA139" s="21">
        <v>11.09</v>
      </c>
      <c r="IB139" s="21" t="s">
        <v>171</v>
      </c>
      <c r="ID139" s="21">
        <v>4</v>
      </c>
      <c r="IE139" s="22" t="s">
        <v>255</v>
      </c>
      <c r="IF139" s="22"/>
      <c r="IG139" s="22"/>
      <c r="IH139" s="22"/>
      <c r="II139" s="22"/>
    </row>
    <row r="140" spans="1:243" s="21" customFormat="1" ht="63">
      <c r="A140" s="74">
        <v>11.1</v>
      </c>
      <c r="B140" s="75" t="s">
        <v>172</v>
      </c>
      <c r="C140" s="33"/>
      <c r="D140" s="69"/>
      <c r="E140" s="69"/>
      <c r="F140" s="69"/>
      <c r="G140" s="69"/>
      <c r="H140" s="69"/>
      <c r="I140" s="69"/>
      <c r="J140" s="69"/>
      <c r="K140" s="69"/>
      <c r="L140" s="69"/>
      <c r="M140" s="69"/>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IA140" s="21">
        <v>11.1</v>
      </c>
      <c r="IB140" s="21" t="s">
        <v>172</v>
      </c>
      <c r="IE140" s="22"/>
      <c r="IF140" s="22"/>
      <c r="IG140" s="22"/>
      <c r="IH140" s="22"/>
      <c r="II140" s="22"/>
    </row>
    <row r="141" spans="1:243" s="21" customFormat="1" ht="28.5">
      <c r="A141" s="57">
        <v>11.11</v>
      </c>
      <c r="B141" s="75" t="s">
        <v>171</v>
      </c>
      <c r="C141" s="33"/>
      <c r="D141" s="33">
        <v>3</v>
      </c>
      <c r="E141" s="76" t="s">
        <v>255</v>
      </c>
      <c r="F141" s="77">
        <v>93.42</v>
      </c>
      <c r="G141" s="43"/>
      <c r="H141" s="37"/>
      <c r="I141" s="38" t="s">
        <v>33</v>
      </c>
      <c r="J141" s="39">
        <f t="shared" si="8"/>
        <v>1</v>
      </c>
      <c r="K141" s="37" t="s">
        <v>34</v>
      </c>
      <c r="L141" s="37" t="s">
        <v>4</v>
      </c>
      <c r="M141" s="40"/>
      <c r="N141" s="49"/>
      <c r="O141" s="49"/>
      <c r="P141" s="50"/>
      <c r="Q141" s="49"/>
      <c r="R141" s="49"/>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2">
        <f t="shared" si="9"/>
        <v>280.26</v>
      </c>
      <c r="BB141" s="51">
        <f t="shared" si="10"/>
        <v>280.26</v>
      </c>
      <c r="BC141" s="56" t="str">
        <f t="shared" si="11"/>
        <v>INR  Two Hundred &amp; Eighty  and Paise Twenty Six Only</v>
      </c>
      <c r="IA141" s="21">
        <v>11.11</v>
      </c>
      <c r="IB141" s="21" t="s">
        <v>171</v>
      </c>
      <c r="ID141" s="21">
        <v>3</v>
      </c>
      <c r="IE141" s="22" t="s">
        <v>255</v>
      </c>
      <c r="IF141" s="22"/>
      <c r="IG141" s="22"/>
      <c r="IH141" s="22"/>
      <c r="II141" s="22"/>
    </row>
    <row r="142" spans="1:243" s="21" customFormat="1" ht="63">
      <c r="A142" s="57">
        <v>11.12</v>
      </c>
      <c r="B142" s="75" t="s">
        <v>173</v>
      </c>
      <c r="C142" s="33"/>
      <c r="D142" s="69"/>
      <c r="E142" s="69"/>
      <c r="F142" s="69"/>
      <c r="G142" s="69"/>
      <c r="H142" s="69"/>
      <c r="I142" s="69"/>
      <c r="J142" s="69"/>
      <c r="K142" s="69"/>
      <c r="L142" s="69"/>
      <c r="M142" s="69"/>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IA142" s="21">
        <v>11.12</v>
      </c>
      <c r="IB142" s="21" t="s">
        <v>173</v>
      </c>
      <c r="IE142" s="22"/>
      <c r="IF142" s="22"/>
      <c r="IG142" s="22"/>
      <c r="IH142" s="22"/>
      <c r="II142" s="22"/>
    </row>
    <row r="143" spans="1:243" s="21" customFormat="1" ht="42.75">
      <c r="A143" s="57">
        <v>11.13</v>
      </c>
      <c r="B143" s="75" t="s">
        <v>174</v>
      </c>
      <c r="C143" s="33"/>
      <c r="D143" s="33">
        <v>45</v>
      </c>
      <c r="E143" s="76" t="s">
        <v>43</v>
      </c>
      <c r="F143" s="77">
        <v>48.09</v>
      </c>
      <c r="G143" s="43"/>
      <c r="H143" s="37"/>
      <c r="I143" s="38" t="s">
        <v>33</v>
      </c>
      <c r="J143" s="39">
        <f t="shared" si="8"/>
        <v>1</v>
      </c>
      <c r="K143" s="37" t="s">
        <v>34</v>
      </c>
      <c r="L143" s="37" t="s">
        <v>4</v>
      </c>
      <c r="M143" s="40"/>
      <c r="N143" s="49"/>
      <c r="O143" s="49"/>
      <c r="P143" s="50"/>
      <c r="Q143" s="49"/>
      <c r="R143" s="49"/>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2">
        <f t="shared" si="9"/>
        <v>2164.05</v>
      </c>
      <c r="BB143" s="51">
        <f t="shared" si="10"/>
        <v>2164.05</v>
      </c>
      <c r="BC143" s="56" t="str">
        <f t="shared" si="11"/>
        <v>INR  Two Thousand One Hundred &amp; Sixty Four  and Paise Five Only</v>
      </c>
      <c r="IA143" s="21">
        <v>11.13</v>
      </c>
      <c r="IB143" s="21" t="s">
        <v>174</v>
      </c>
      <c r="ID143" s="21">
        <v>45</v>
      </c>
      <c r="IE143" s="22" t="s">
        <v>43</v>
      </c>
      <c r="IF143" s="22"/>
      <c r="IG143" s="22"/>
      <c r="IH143" s="22"/>
      <c r="II143" s="22"/>
    </row>
    <row r="144" spans="1:243" s="21" customFormat="1" ht="78.75">
      <c r="A144" s="57">
        <v>11.14</v>
      </c>
      <c r="B144" s="75" t="s">
        <v>175</v>
      </c>
      <c r="C144" s="33"/>
      <c r="D144" s="33">
        <v>50</v>
      </c>
      <c r="E144" s="76" t="s">
        <v>43</v>
      </c>
      <c r="F144" s="77">
        <v>34.2</v>
      </c>
      <c r="G144" s="43"/>
      <c r="H144" s="37"/>
      <c r="I144" s="38" t="s">
        <v>33</v>
      </c>
      <c r="J144" s="39">
        <f t="shared" si="8"/>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9"/>
        <v>1710</v>
      </c>
      <c r="BB144" s="51">
        <f t="shared" si="10"/>
        <v>1710</v>
      </c>
      <c r="BC144" s="56" t="str">
        <f t="shared" si="11"/>
        <v>INR  One Thousand Seven Hundred &amp; Ten  Only</v>
      </c>
      <c r="IA144" s="21">
        <v>11.14</v>
      </c>
      <c r="IB144" s="21" t="s">
        <v>175</v>
      </c>
      <c r="ID144" s="21">
        <v>50</v>
      </c>
      <c r="IE144" s="22" t="s">
        <v>43</v>
      </c>
      <c r="IF144" s="22"/>
      <c r="IG144" s="22"/>
      <c r="IH144" s="22"/>
      <c r="II144" s="22"/>
    </row>
    <row r="145" spans="1:243" s="21" customFormat="1" ht="141.75">
      <c r="A145" s="57">
        <v>11.15</v>
      </c>
      <c r="B145" s="75" t="s">
        <v>176</v>
      </c>
      <c r="C145" s="33"/>
      <c r="D145" s="33">
        <v>25</v>
      </c>
      <c r="E145" s="76" t="s">
        <v>45</v>
      </c>
      <c r="F145" s="77">
        <v>121.74</v>
      </c>
      <c r="G145" s="43"/>
      <c r="H145" s="37"/>
      <c r="I145" s="38" t="s">
        <v>33</v>
      </c>
      <c r="J145" s="39">
        <f t="shared" si="8"/>
        <v>1</v>
      </c>
      <c r="K145" s="37" t="s">
        <v>34</v>
      </c>
      <c r="L145" s="37" t="s">
        <v>4</v>
      </c>
      <c r="M145" s="40"/>
      <c r="N145" s="49"/>
      <c r="O145" s="49"/>
      <c r="P145" s="50"/>
      <c r="Q145" s="49"/>
      <c r="R145" s="49"/>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2">
        <f t="shared" si="9"/>
        <v>3043.5</v>
      </c>
      <c r="BB145" s="51">
        <f t="shared" si="10"/>
        <v>3043.5</v>
      </c>
      <c r="BC145" s="56" t="str">
        <f t="shared" si="11"/>
        <v>INR  Three Thousand  &amp;Forty Three  and Paise Fifty Only</v>
      </c>
      <c r="IA145" s="21">
        <v>11.15</v>
      </c>
      <c r="IB145" s="21" t="s">
        <v>176</v>
      </c>
      <c r="ID145" s="21">
        <v>25</v>
      </c>
      <c r="IE145" s="22" t="s">
        <v>45</v>
      </c>
      <c r="IF145" s="22"/>
      <c r="IG145" s="22"/>
      <c r="IH145" s="22"/>
      <c r="II145" s="22"/>
    </row>
    <row r="146" spans="1:243" s="21" customFormat="1" ht="15.75">
      <c r="A146" s="57">
        <v>12</v>
      </c>
      <c r="B146" s="75" t="s">
        <v>177</v>
      </c>
      <c r="C146" s="33"/>
      <c r="D146" s="69"/>
      <c r="E146" s="69"/>
      <c r="F146" s="69"/>
      <c r="G146" s="69"/>
      <c r="H146" s="69"/>
      <c r="I146" s="69"/>
      <c r="J146" s="69"/>
      <c r="K146" s="69"/>
      <c r="L146" s="69"/>
      <c r="M146" s="69"/>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IA146" s="21">
        <v>12</v>
      </c>
      <c r="IB146" s="21" t="s">
        <v>177</v>
      </c>
      <c r="IE146" s="22"/>
      <c r="IF146" s="22"/>
      <c r="IG146" s="22"/>
      <c r="IH146" s="22"/>
      <c r="II146" s="22"/>
    </row>
    <row r="147" spans="1:243" s="21" customFormat="1" ht="173.25">
      <c r="A147" s="57">
        <v>12.01</v>
      </c>
      <c r="B147" s="75" t="s">
        <v>178</v>
      </c>
      <c r="C147" s="33"/>
      <c r="D147" s="69"/>
      <c r="E147" s="69"/>
      <c r="F147" s="69"/>
      <c r="G147" s="69"/>
      <c r="H147" s="69"/>
      <c r="I147" s="69"/>
      <c r="J147" s="69"/>
      <c r="K147" s="69"/>
      <c r="L147" s="69"/>
      <c r="M147" s="69"/>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IA147" s="21">
        <v>12.01</v>
      </c>
      <c r="IB147" s="21" t="s">
        <v>178</v>
      </c>
      <c r="IE147" s="22"/>
      <c r="IF147" s="22"/>
      <c r="IG147" s="22"/>
      <c r="IH147" s="22"/>
      <c r="II147" s="22"/>
    </row>
    <row r="148" spans="1:243" s="21" customFormat="1" ht="47.25">
      <c r="A148" s="57">
        <v>12.02</v>
      </c>
      <c r="B148" s="75" t="s">
        <v>179</v>
      </c>
      <c r="C148" s="33"/>
      <c r="D148" s="33">
        <v>2</v>
      </c>
      <c r="E148" s="76" t="s">
        <v>255</v>
      </c>
      <c r="F148" s="77">
        <v>4753.62</v>
      </c>
      <c r="G148" s="43"/>
      <c r="H148" s="37"/>
      <c r="I148" s="38" t="s">
        <v>33</v>
      </c>
      <c r="J148" s="39">
        <f t="shared" si="8"/>
        <v>1</v>
      </c>
      <c r="K148" s="37" t="s">
        <v>34</v>
      </c>
      <c r="L148" s="37" t="s">
        <v>4</v>
      </c>
      <c r="M148" s="40"/>
      <c r="N148" s="49"/>
      <c r="O148" s="49"/>
      <c r="P148" s="50"/>
      <c r="Q148" s="49"/>
      <c r="R148" s="49"/>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2">
        <f t="shared" si="9"/>
        <v>9507.24</v>
      </c>
      <c r="BB148" s="51">
        <f t="shared" si="10"/>
        <v>9507.24</v>
      </c>
      <c r="BC148" s="56" t="str">
        <f t="shared" si="11"/>
        <v>INR  Nine Thousand Five Hundred &amp; Seven  and Paise Twenty Four Only</v>
      </c>
      <c r="IA148" s="21">
        <v>12.02</v>
      </c>
      <c r="IB148" s="21" t="s">
        <v>179</v>
      </c>
      <c r="ID148" s="21">
        <v>2</v>
      </c>
      <c r="IE148" s="22" t="s">
        <v>255</v>
      </c>
      <c r="IF148" s="22"/>
      <c r="IG148" s="22"/>
      <c r="IH148" s="22"/>
      <c r="II148" s="22"/>
    </row>
    <row r="149" spans="1:243" s="21" customFormat="1" ht="173.25">
      <c r="A149" s="57">
        <v>12.03</v>
      </c>
      <c r="B149" s="75" t="s">
        <v>180</v>
      </c>
      <c r="C149" s="33"/>
      <c r="D149" s="69"/>
      <c r="E149" s="69"/>
      <c r="F149" s="69"/>
      <c r="G149" s="69"/>
      <c r="H149" s="69"/>
      <c r="I149" s="69"/>
      <c r="J149" s="69"/>
      <c r="K149" s="69"/>
      <c r="L149" s="69"/>
      <c r="M149" s="69"/>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IA149" s="21">
        <v>12.03</v>
      </c>
      <c r="IB149" s="21" t="s">
        <v>180</v>
      </c>
      <c r="IE149" s="22"/>
      <c r="IF149" s="22"/>
      <c r="IG149" s="22"/>
      <c r="IH149" s="22"/>
      <c r="II149" s="22"/>
    </row>
    <row r="150" spans="1:243" s="21" customFormat="1" ht="42.75">
      <c r="A150" s="57">
        <v>12.04</v>
      </c>
      <c r="B150" s="75" t="s">
        <v>181</v>
      </c>
      <c r="C150" s="33"/>
      <c r="D150" s="33">
        <v>1</v>
      </c>
      <c r="E150" s="76" t="s">
        <v>255</v>
      </c>
      <c r="F150" s="77">
        <v>4507.28</v>
      </c>
      <c r="G150" s="43"/>
      <c r="H150" s="37"/>
      <c r="I150" s="38" t="s">
        <v>33</v>
      </c>
      <c r="J150" s="39">
        <f t="shared" si="8"/>
        <v>1</v>
      </c>
      <c r="K150" s="37" t="s">
        <v>34</v>
      </c>
      <c r="L150" s="37" t="s">
        <v>4</v>
      </c>
      <c r="M150" s="40"/>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9"/>
        <v>4507.28</v>
      </c>
      <c r="BB150" s="51">
        <f t="shared" si="10"/>
        <v>4507.28</v>
      </c>
      <c r="BC150" s="56" t="str">
        <f t="shared" si="11"/>
        <v>INR  Four Thousand Five Hundred &amp; Seven  and Paise Twenty Eight Only</v>
      </c>
      <c r="IA150" s="21">
        <v>12.04</v>
      </c>
      <c r="IB150" s="21" t="s">
        <v>181</v>
      </c>
      <c r="ID150" s="21">
        <v>1</v>
      </c>
      <c r="IE150" s="22" t="s">
        <v>255</v>
      </c>
      <c r="IF150" s="22"/>
      <c r="IG150" s="22"/>
      <c r="IH150" s="22"/>
      <c r="II150" s="22"/>
    </row>
    <row r="151" spans="1:243" s="21" customFormat="1" ht="110.25">
      <c r="A151" s="57">
        <v>12.05</v>
      </c>
      <c r="B151" s="75" t="s">
        <v>182</v>
      </c>
      <c r="C151" s="33"/>
      <c r="D151" s="69"/>
      <c r="E151" s="69"/>
      <c r="F151" s="69"/>
      <c r="G151" s="69"/>
      <c r="H151" s="69"/>
      <c r="I151" s="69"/>
      <c r="J151" s="69"/>
      <c r="K151" s="69"/>
      <c r="L151" s="69"/>
      <c r="M151" s="69"/>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IA151" s="21">
        <v>12.05</v>
      </c>
      <c r="IB151" s="21" t="s">
        <v>182</v>
      </c>
      <c r="IE151" s="22"/>
      <c r="IF151" s="22"/>
      <c r="IG151" s="22"/>
      <c r="IH151" s="22"/>
      <c r="II151" s="22"/>
    </row>
    <row r="152" spans="1:243" s="21" customFormat="1" ht="47.25">
      <c r="A152" s="57">
        <v>12.06</v>
      </c>
      <c r="B152" s="75" t="s">
        <v>183</v>
      </c>
      <c r="C152" s="33"/>
      <c r="D152" s="33">
        <v>1</v>
      </c>
      <c r="E152" s="76" t="s">
        <v>255</v>
      </c>
      <c r="F152" s="77">
        <v>2496.19</v>
      </c>
      <c r="G152" s="43"/>
      <c r="H152" s="37"/>
      <c r="I152" s="38" t="s">
        <v>33</v>
      </c>
      <c r="J152" s="39">
        <f>IF(I152="Less(-)",-1,1)</f>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total_amount_ba($B$2,$D$2,D152,F152,J152,K152,M152)</f>
        <v>2496.19</v>
      </c>
      <c r="BB152" s="51">
        <f>BA152+SUM(N152:AZ152)</f>
        <v>2496.19</v>
      </c>
      <c r="BC152" s="56" t="str">
        <f>SpellNumber(L152,BB152)</f>
        <v>INR  Two Thousand Four Hundred &amp; Ninety Six  and Paise Nineteen Only</v>
      </c>
      <c r="IA152" s="21">
        <v>12.06</v>
      </c>
      <c r="IB152" s="21" t="s">
        <v>183</v>
      </c>
      <c r="ID152" s="21">
        <v>1</v>
      </c>
      <c r="IE152" s="22" t="s">
        <v>255</v>
      </c>
      <c r="IF152" s="22"/>
      <c r="IG152" s="22"/>
      <c r="IH152" s="22"/>
      <c r="II152" s="22"/>
    </row>
    <row r="153" spans="1:243" s="21" customFormat="1" ht="110.25">
      <c r="A153" s="57">
        <v>12.07</v>
      </c>
      <c r="B153" s="75" t="s">
        <v>184</v>
      </c>
      <c r="C153" s="33"/>
      <c r="D153" s="69"/>
      <c r="E153" s="69"/>
      <c r="F153" s="69"/>
      <c r="G153" s="69"/>
      <c r="H153" s="69"/>
      <c r="I153" s="69"/>
      <c r="J153" s="69"/>
      <c r="K153" s="69"/>
      <c r="L153" s="69"/>
      <c r="M153" s="69"/>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IA153" s="21">
        <v>12.07</v>
      </c>
      <c r="IB153" s="21" t="s">
        <v>184</v>
      </c>
      <c r="IE153" s="22"/>
      <c r="IF153" s="22"/>
      <c r="IG153" s="22"/>
      <c r="IH153" s="22"/>
      <c r="II153" s="22"/>
    </row>
    <row r="154" spans="1:243" s="21" customFormat="1" ht="15.75">
      <c r="A154" s="57">
        <v>12.08</v>
      </c>
      <c r="B154" s="75" t="s">
        <v>185</v>
      </c>
      <c r="C154" s="33"/>
      <c r="D154" s="69"/>
      <c r="E154" s="69"/>
      <c r="F154" s="69"/>
      <c r="G154" s="69"/>
      <c r="H154" s="69"/>
      <c r="I154" s="69"/>
      <c r="J154" s="69"/>
      <c r="K154" s="69"/>
      <c r="L154" s="69"/>
      <c r="M154" s="69"/>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IA154" s="21">
        <v>12.08</v>
      </c>
      <c r="IB154" s="21" t="s">
        <v>185</v>
      </c>
      <c r="IE154" s="22"/>
      <c r="IF154" s="22"/>
      <c r="IG154" s="22"/>
      <c r="IH154" s="22"/>
      <c r="II154" s="22"/>
    </row>
    <row r="155" spans="1:243" s="21" customFormat="1" ht="42.75">
      <c r="A155" s="57">
        <v>12.09</v>
      </c>
      <c r="B155" s="75" t="s">
        <v>186</v>
      </c>
      <c r="C155" s="33"/>
      <c r="D155" s="33">
        <v>2</v>
      </c>
      <c r="E155" s="76" t="s">
        <v>255</v>
      </c>
      <c r="F155" s="77">
        <v>4896.19</v>
      </c>
      <c r="G155" s="43"/>
      <c r="H155" s="37"/>
      <c r="I155" s="38" t="s">
        <v>33</v>
      </c>
      <c r="J155" s="39">
        <f>IF(I155="Less(-)",-1,1)</f>
        <v>1</v>
      </c>
      <c r="K155" s="37" t="s">
        <v>34</v>
      </c>
      <c r="L155" s="37" t="s">
        <v>4</v>
      </c>
      <c r="M155" s="40"/>
      <c r="N155" s="49"/>
      <c r="O155" s="49"/>
      <c r="P155" s="50"/>
      <c r="Q155" s="49"/>
      <c r="R155" s="49"/>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2">
        <f>total_amount_ba($B$2,$D$2,D155,F155,J155,K155,M155)</f>
        <v>9792.38</v>
      </c>
      <c r="BB155" s="51">
        <f>BA155+SUM(N155:AZ155)</f>
        <v>9792.38</v>
      </c>
      <c r="BC155" s="56" t="str">
        <f>SpellNumber(L155,BB155)</f>
        <v>INR  Nine Thousand Seven Hundred &amp; Ninety Two  and Paise Thirty Eight Only</v>
      </c>
      <c r="IA155" s="21">
        <v>12.09</v>
      </c>
      <c r="IB155" s="21" t="s">
        <v>186</v>
      </c>
      <c r="ID155" s="21">
        <v>2</v>
      </c>
      <c r="IE155" s="22" t="s">
        <v>255</v>
      </c>
      <c r="IF155" s="22"/>
      <c r="IG155" s="22"/>
      <c r="IH155" s="22"/>
      <c r="II155" s="22"/>
    </row>
    <row r="156" spans="1:243" s="21" customFormat="1" ht="94.5">
      <c r="A156" s="74">
        <v>12.1</v>
      </c>
      <c r="B156" s="75" t="s">
        <v>187</v>
      </c>
      <c r="C156" s="33"/>
      <c r="D156" s="33">
        <v>2</v>
      </c>
      <c r="E156" s="76" t="s">
        <v>255</v>
      </c>
      <c r="F156" s="77">
        <v>260.89</v>
      </c>
      <c r="G156" s="43"/>
      <c r="H156" s="37"/>
      <c r="I156" s="38" t="s">
        <v>33</v>
      </c>
      <c r="J156" s="39">
        <f>IF(I156="Less(-)",-1,1)</f>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total_amount_ba($B$2,$D$2,D156,F156,J156,K156,M156)</f>
        <v>521.78</v>
      </c>
      <c r="BB156" s="51">
        <f>BA156+SUM(N156:AZ156)</f>
        <v>521.78</v>
      </c>
      <c r="BC156" s="56" t="str">
        <f>SpellNumber(L156,BB156)</f>
        <v>INR  Five Hundred &amp; Twenty One  and Paise Seventy Eight Only</v>
      </c>
      <c r="IA156" s="21">
        <v>12.1</v>
      </c>
      <c r="IB156" s="21" t="s">
        <v>187</v>
      </c>
      <c r="ID156" s="21">
        <v>2</v>
      </c>
      <c r="IE156" s="22" t="s">
        <v>255</v>
      </c>
      <c r="IF156" s="22"/>
      <c r="IG156" s="22"/>
      <c r="IH156" s="22"/>
      <c r="II156" s="22"/>
    </row>
    <row r="157" spans="1:243" s="21" customFormat="1" ht="47.25">
      <c r="A157" s="57">
        <v>12.11</v>
      </c>
      <c r="B157" s="75" t="s">
        <v>188</v>
      </c>
      <c r="C157" s="33"/>
      <c r="D157" s="69"/>
      <c r="E157" s="69"/>
      <c r="F157" s="69"/>
      <c r="G157" s="69"/>
      <c r="H157" s="69"/>
      <c r="I157" s="69"/>
      <c r="J157" s="69"/>
      <c r="K157" s="69"/>
      <c r="L157" s="69"/>
      <c r="M157" s="69"/>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IA157" s="21">
        <v>12.11</v>
      </c>
      <c r="IB157" s="21" t="s">
        <v>188</v>
      </c>
      <c r="IE157" s="22"/>
      <c r="IF157" s="22"/>
      <c r="IG157" s="22"/>
      <c r="IH157" s="22"/>
      <c r="II157" s="22"/>
    </row>
    <row r="158" spans="1:243" s="21" customFormat="1" ht="15.75">
      <c r="A158" s="57">
        <v>12.12</v>
      </c>
      <c r="B158" s="75" t="s">
        <v>189</v>
      </c>
      <c r="C158" s="33"/>
      <c r="D158" s="69"/>
      <c r="E158" s="69"/>
      <c r="F158" s="69"/>
      <c r="G158" s="69"/>
      <c r="H158" s="69"/>
      <c r="I158" s="69"/>
      <c r="J158" s="69"/>
      <c r="K158" s="69"/>
      <c r="L158" s="69"/>
      <c r="M158" s="69"/>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IA158" s="21">
        <v>12.12</v>
      </c>
      <c r="IB158" s="21" t="s">
        <v>189</v>
      </c>
      <c r="IE158" s="22"/>
      <c r="IF158" s="22"/>
      <c r="IG158" s="22"/>
      <c r="IH158" s="22"/>
      <c r="II158" s="22"/>
    </row>
    <row r="159" spans="1:243" s="21" customFormat="1" ht="28.5">
      <c r="A159" s="57">
        <v>12.13</v>
      </c>
      <c r="B159" s="75" t="s">
        <v>190</v>
      </c>
      <c r="C159" s="33"/>
      <c r="D159" s="33">
        <v>4</v>
      </c>
      <c r="E159" s="76" t="s">
        <v>255</v>
      </c>
      <c r="F159" s="77">
        <v>88.65</v>
      </c>
      <c r="G159" s="43"/>
      <c r="H159" s="37"/>
      <c r="I159" s="38" t="s">
        <v>33</v>
      </c>
      <c r="J159" s="39">
        <f>IF(I159="Less(-)",-1,1)</f>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total_amount_ba($B$2,$D$2,D159,F159,J159,K159,M159)</f>
        <v>354.6</v>
      </c>
      <c r="BB159" s="51">
        <f>BA159+SUM(N159:AZ159)</f>
        <v>354.6</v>
      </c>
      <c r="BC159" s="56" t="str">
        <f>SpellNumber(L159,BB159)</f>
        <v>INR  Three Hundred &amp; Fifty Four  and Paise Sixty Only</v>
      </c>
      <c r="IA159" s="21">
        <v>12.13</v>
      </c>
      <c r="IB159" s="21" t="s">
        <v>190</v>
      </c>
      <c r="ID159" s="21">
        <v>4</v>
      </c>
      <c r="IE159" s="22" t="s">
        <v>255</v>
      </c>
      <c r="IF159" s="22"/>
      <c r="IG159" s="22"/>
      <c r="IH159" s="22"/>
      <c r="II159" s="22"/>
    </row>
    <row r="160" spans="1:243" s="21" customFormat="1" ht="94.5">
      <c r="A160" s="57">
        <v>12.14</v>
      </c>
      <c r="B160" s="75" t="s">
        <v>191</v>
      </c>
      <c r="C160" s="33"/>
      <c r="D160" s="33">
        <v>2</v>
      </c>
      <c r="E160" s="76" t="s">
        <v>255</v>
      </c>
      <c r="F160" s="77">
        <v>1124.99</v>
      </c>
      <c r="G160" s="43"/>
      <c r="H160" s="37"/>
      <c r="I160" s="38" t="s">
        <v>33</v>
      </c>
      <c r="J160" s="39">
        <f>IF(I160="Less(-)",-1,1)</f>
        <v>1</v>
      </c>
      <c r="K160" s="37" t="s">
        <v>34</v>
      </c>
      <c r="L160" s="37" t="s">
        <v>4</v>
      </c>
      <c r="M160" s="40"/>
      <c r="N160" s="49"/>
      <c r="O160" s="49"/>
      <c r="P160" s="50"/>
      <c r="Q160" s="49"/>
      <c r="R160" s="49"/>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2">
        <f>total_amount_ba($B$2,$D$2,D160,F160,J160,K160,M160)</f>
        <v>2249.98</v>
      </c>
      <c r="BB160" s="51">
        <f>BA160+SUM(N160:AZ160)</f>
        <v>2249.98</v>
      </c>
      <c r="BC160" s="56" t="str">
        <f>SpellNumber(L160,BB160)</f>
        <v>INR  Two Thousand Two Hundred &amp; Forty Nine  and Paise Ninety Eight Only</v>
      </c>
      <c r="IA160" s="21">
        <v>12.14</v>
      </c>
      <c r="IB160" s="21" t="s">
        <v>191</v>
      </c>
      <c r="ID160" s="21">
        <v>2</v>
      </c>
      <c r="IE160" s="22" t="s">
        <v>255</v>
      </c>
      <c r="IF160" s="22"/>
      <c r="IG160" s="22"/>
      <c r="IH160" s="22"/>
      <c r="II160" s="22"/>
    </row>
    <row r="161" spans="1:243" s="21" customFormat="1" ht="31.5">
      <c r="A161" s="57">
        <v>12.15</v>
      </c>
      <c r="B161" s="75" t="s">
        <v>192</v>
      </c>
      <c r="C161" s="33"/>
      <c r="D161" s="69"/>
      <c r="E161" s="69"/>
      <c r="F161" s="69"/>
      <c r="G161" s="69"/>
      <c r="H161" s="69"/>
      <c r="I161" s="69"/>
      <c r="J161" s="69"/>
      <c r="K161" s="69"/>
      <c r="L161" s="69"/>
      <c r="M161" s="69"/>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IA161" s="21">
        <v>12.15</v>
      </c>
      <c r="IB161" s="21" t="s">
        <v>192</v>
      </c>
      <c r="IE161" s="22"/>
      <c r="IF161" s="22"/>
      <c r="IG161" s="22"/>
      <c r="IH161" s="22"/>
      <c r="II161" s="22"/>
    </row>
    <row r="162" spans="1:243" s="21" customFormat="1" ht="15.75">
      <c r="A162" s="57">
        <v>12.16</v>
      </c>
      <c r="B162" s="75" t="s">
        <v>193</v>
      </c>
      <c r="C162" s="33"/>
      <c r="D162" s="69"/>
      <c r="E162" s="69"/>
      <c r="F162" s="69"/>
      <c r="G162" s="69"/>
      <c r="H162" s="69"/>
      <c r="I162" s="69"/>
      <c r="J162" s="69"/>
      <c r="K162" s="69"/>
      <c r="L162" s="69"/>
      <c r="M162" s="69"/>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IA162" s="21">
        <v>12.16</v>
      </c>
      <c r="IB162" s="21" t="s">
        <v>193</v>
      </c>
      <c r="IE162" s="22"/>
      <c r="IF162" s="22"/>
      <c r="IG162" s="22"/>
      <c r="IH162" s="22"/>
      <c r="II162" s="22"/>
    </row>
    <row r="163" spans="1:243" s="21" customFormat="1" ht="31.5">
      <c r="A163" s="57">
        <v>12.17</v>
      </c>
      <c r="B163" s="75" t="s">
        <v>194</v>
      </c>
      <c r="C163" s="33"/>
      <c r="D163" s="33">
        <v>25</v>
      </c>
      <c r="E163" s="76" t="s">
        <v>253</v>
      </c>
      <c r="F163" s="77">
        <v>884</v>
      </c>
      <c r="G163" s="43"/>
      <c r="H163" s="37"/>
      <c r="I163" s="38" t="s">
        <v>33</v>
      </c>
      <c r="J163" s="39">
        <f>IF(I163="Less(-)",-1,1)</f>
        <v>1</v>
      </c>
      <c r="K163" s="37" t="s">
        <v>34</v>
      </c>
      <c r="L163" s="37" t="s">
        <v>4</v>
      </c>
      <c r="M163" s="40"/>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total_amount_ba($B$2,$D$2,D163,F163,J163,K163,M163)</f>
        <v>22100</v>
      </c>
      <c r="BB163" s="51">
        <f>BA163+SUM(N163:AZ163)</f>
        <v>22100</v>
      </c>
      <c r="BC163" s="56" t="str">
        <f>SpellNumber(L163,BB163)</f>
        <v>INR  Twenty Two Thousand One Hundred    Only</v>
      </c>
      <c r="IA163" s="21">
        <v>12.17</v>
      </c>
      <c r="IB163" s="21" t="s">
        <v>194</v>
      </c>
      <c r="ID163" s="21">
        <v>25</v>
      </c>
      <c r="IE163" s="22" t="s">
        <v>253</v>
      </c>
      <c r="IF163" s="22"/>
      <c r="IG163" s="22"/>
      <c r="IH163" s="22"/>
      <c r="II163" s="22"/>
    </row>
    <row r="164" spans="1:243" s="21" customFormat="1" ht="15.75">
      <c r="A164" s="57">
        <v>12.18</v>
      </c>
      <c r="B164" s="75" t="s">
        <v>195</v>
      </c>
      <c r="C164" s="33"/>
      <c r="D164" s="69"/>
      <c r="E164" s="69"/>
      <c r="F164" s="69"/>
      <c r="G164" s="69"/>
      <c r="H164" s="69"/>
      <c r="I164" s="69"/>
      <c r="J164" s="69"/>
      <c r="K164" s="69"/>
      <c r="L164" s="69"/>
      <c r="M164" s="69"/>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IA164" s="21">
        <v>12.18</v>
      </c>
      <c r="IB164" s="21" t="s">
        <v>195</v>
      </c>
      <c r="IE164" s="22"/>
      <c r="IF164" s="22"/>
      <c r="IG164" s="22"/>
      <c r="IH164" s="22"/>
      <c r="II164" s="22"/>
    </row>
    <row r="165" spans="1:243" s="21" customFormat="1" ht="42.75">
      <c r="A165" s="57">
        <v>12.19</v>
      </c>
      <c r="B165" s="75" t="s">
        <v>194</v>
      </c>
      <c r="C165" s="33"/>
      <c r="D165" s="33">
        <v>15</v>
      </c>
      <c r="E165" s="76" t="s">
        <v>253</v>
      </c>
      <c r="F165" s="77">
        <v>809.51</v>
      </c>
      <c r="G165" s="43"/>
      <c r="H165" s="37"/>
      <c r="I165" s="38" t="s">
        <v>33</v>
      </c>
      <c r="J165" s="39">
        <f>IF(I165="Less(-)",-1,1)</f>
        <v>1</v>
      </c>
      <c r="K165" s="37" t="s">
        <v>34</v>
      </c>
      <c r="L165" s="37" t="s">
        <v>4</v>
      </c>
      <c r="M165" s="40"/>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total_amount_ba($B$2,$D$2,D165,F165,J165,K165,M165)</f>
        <v>12142.65</v>
      </c>
      <c r="BB165" s="51">
        <f>BA165+SUM(N165:AZ165)</f>
        <v>12142.65</v>
      </c>
      <c r="BC165" s="56" t="str">
        <f>SpellNumber(L165,BB165)</f>
        <v>INR  Twelve Thousand One Hundred &amp; Forty Two  and Paise Sixty Five Only</v>
      </c>
      <c r="IA165" s="21">
        <v>12.19</v>
      </c>
      <c r="IB165" s="21" t="s">
        <v>194</v>
      </c>
      <c r="ID165" s="21">
        <v>15</v>
      </c>
      <c r="IE165" s="22" t="s">
        <v>253</v>
      </c>
      <c r="IF165" s="22"/>
      <c r="IG165" s="22"/>
      <c r="IH165" s="22"/>
      <c r="II165" s="22"/>
    </row>
    <row r="166" spans="1:243" s="21" customFormat="1" ht="63">
      <c r="A166" s="74">
        <v>12.2</v>
      </c>
      <c r="B166" s="75" t="s">
        <v>196</v>
      </c>
      <c r="C166" s="33"/>
      <c r="D166" s="69"/>
      <c r="E166" s="69"/>
      <c r="F166" s="69"/>
      <c r="G166" s="69"/>
      <c r="H166" s="69"/>
      <c r="I166" s="69"/>
      <c r="J166" s="69"/>
      <c r="K166" s="69"/>
      <c r="L166" s="69"/>
      <c r="M166" s="69"/>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IA166" s="21">
        <v>12.2</v>
      </c>
      <c r="IB166" s="21" t="s">
        <v>196</v>
      </c>
      <c r="IE166" s="22"/>
      <c r="IF166" s="22"/>
      <c r="IG166" s="22"/>
      <c r="IH166" s="22"/>
      <c r="II166" s="22"/>
    </row>
    <row r="167" spans="1:243" s="21" customFormat="1" ht="15.75">
      <c r="A167" s="57">
        <v>12.21</v>
      </c>
      <c r="B167" s="75" t="s">
        <v>193</v>
      </c>
      <c r="C167" s="33"/>
      <c r="D167" s="69"/>
      <c r="E167" s="69"/>
      <c r="F167" s="69"/>
      <c r="G167" s="69"/>
      <c r="H167" s="69"/>
      <c r="I167" s="69"/>
      <c r="J167" s="69"/>
      <c r="K167" s="69"/>
      <c r="L167" s="69"/>
      <c r="M167" s="69"/>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IA167" s="21">
        <v>12.21</v>
      </c>
      <c r="IB167" s="21" t="s">
        <v>193</v>
      </c>
      <c r="IE167" s="22"/>
      <c r="IF167" s="22"/>
      <c r="IG167" s="22"/>
      <c r="IH167" s="22"/>
      <c r="II167" s="22"/>
    </row>
    <row r="168" spans="1:243" s="21" customFormat="1" ht="28.5">
      <c r="A168" s="57">
        <v>12.22</v>
      </c>
      <c r="B168" s="75" t="s">
        <v>197</v>
      </c>
      <c r="C168" s="33"/>
      <c r="D168" s="33">
        <v>2</v>
      </c>
      <c r="E168" s="76" t="s">
        <v>255</v>
      </c>
      <c r="F168" s="77">
        <v>404.78</v>
      </c>
      <c r="G168" s="43"/>
      <c r="H168" s="37"/>
      <c r="I168" s="38" t="s">
        <v>33</v>
      </c>
      <c r="J168" s="39">
        <f>IF(I168="Less(-)",-1,1)</f>
        <v>1</v>
      </c>
      <c r="K168" s="37" t="s">
        <v>34</v>
      </c>
      <c r="L168" s="37" t="s">
        <v>4</v>
      </c>
      <c r="M168" s="40"/>
      <c r="N168" s="49"/>
      <c r="O168" s="49"/>
      <c r="P168" s="50"/>
      <c r="Q168" s="49"/>
      <c r="R168" s="49"/>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2">
        <f>total_amount_ba($B$2,$D$2,D168,F168,J168,K168,M168)</f>
        <v>809.56</v>
      </c>
      <c r="BB168" s="51">
        <f>BA168+SUM(N168:AZ168)</f>
        <v>809.56</v>
      </c>
      <c r="BC168" s="56" t="str">
        <f>SpellNumber(L168,BB168)</f>
        <v>INR  Eight Hundred &amp; Nine  and Paise Fifty Six Only</v>
      </c>
      <c r="IA168" s="21">
        <v>12.22</v>
      </c>
      <c r="IB168" s="21" t="s">
        <v>197</v>
      </c>
      <c r="ID168" s="21">
        <v>2</v>
      </c>
      <c r="IE168" s="22" t="s">
        <v>255</v>
      </c>
      <c r="IF168" s="22"/>
      <c r="IG168" s="22"/>
      <c r="IH168" s="22"/>
      <c r="II168" s="22"/>
    </row>
    <row r="169" spans="1:243" s="21" customFormat="1" ht="31.5">
      <c r="A169" s="74">
        <v>12.23</v>
      </c>
      <c r="B169" s="75" t="s">
        <v>198</v>
      </c>
      <c r="C169" s="33"/>
      <c r="D169" s="69"/>
      <c r="E169" s="69"/>
      <c r="F169" s="69"/>
      <c r="G169" s="69"/>
      <c r="H169" s="69"/>
      <c r="I169" s="69"/>
      <c r="J169" s="69"/>
      <c r="K169" s="69"/>
      <c r="L169" s="69"/>
      <c r="M169" s="69"/>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IA169" s="21">
        <v>12.23</v>
      </c>
      <c r="IB169" s="21" t="s">
        <v>198</v>
      </c>
      <c r="IE169" s="22"/>
      <c r="IF169" s="22"/>
      <c r="IG169" s="22"/>
      <c r="IH169" s="22"/>
      <c r="II169" s="22"/>
    </row>
    <row r="170" spans="1:243" s="21" customFormat="1" ht="15.75">
      <c r="A170" s="57">
        <v>12.24</v>
      </c>
      <c r="B170" s="75" t="s">
        <v>193</v>
      </c>
      <c r="C170" s="33"/>
      <c r="D170" s="69"/>
      <c r="E170" s="69"/>
      <c r="F170" s="69"/>
      <c r="G170" s="69"/>
      <c r="H170" s="69"/>
      <c r="I170" s="69"/>
      <c r="J170" s="69"/>
      <c r="K170" s="69"/>
      <c r="L170" s="69"/>
      <c r="M170" s="69"/>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IA170" s="21">
        <v>12.24</v>
      </c>
      <c r="IB170" s="21" t="s">
        <v>193</v>
      </c>
      <c r="IE170" s="22"/>
      <c r="IF170" s="22"/>
      <c r="IG170" s="22"/>
      <c r="IH170" s="22"/>
      <c r="II170" s="22"/>
    </row>
    <row r="171" spans="1:243" s="21" customFormat="1" ht="42.75">
      <c r="A171" s="57">
        <v>12.25</v>
      </c>
      <c r="B171" s="75" t="s">
        <v>197</v>
      </c>
      <c r="C171" s="33"/>
      <c r="D171" s="33">
        <v>4</v>
      </c>
      <c r="E171" s="76" t="s">
        <v>255</v>
      </c>
      <c r="F171" s="77">
        <v>334.37</v>
      </c>
      <c r="G171" s="43"/>
      <c r="H171" s="37"/>
      <c r="I171" s="38" t="s">
        <v>33</v>
      </c>
      <c r="J171" s="39">
        <f>IF(I171="Less(-)",-1,1)</f>
        <v>1</v>
      </c>
      <c r="K171" s="37" t="s">
        <v>34</v>
      </c>
      <c r="L171" s="37" t="s">
        <v>4</v>
      </c>
      <c r="M171" s="40"/>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total_amount_ba($B$2,$D$2,D171,F171,J171,K171,M171)</f>
        <v>1337.48</v>
      </c>
      <c r="BB171" s="51">
        <f>BA171+SUM(N171:AZ171)</f>
        <v>1337.48</v>
      </c>
      <c r="BC171" s="56" t="str">
        <f>SpellNumber(L171,BB171)</f>
        <v>INR  One Thousand Three Hundred &amp; Thirty Seven  and Paise Forty Eight Only</v>
      </c>
      <c r="IA171" s="21">
        <v>12.25</v>
      </c>
      <c r="IB171" s="21" t="s">
        <v>197</v>
      </c>
      <c r="ID171" s="21">
        <v>4</v>
      </c>
      <c r="IE171" s="22" t="s">
        <v>255</v>
      </c>
      <c r="IF171" s="22"/>
      <c r="IG171" s="22"/>
      <c r="IH171" s="22"/>
      <c r="II171" s="22"/>
    </row>
    <row r="172" spans="1:243" s="21" customFormat="1" ht="15.75">
      <c r="A172" s="74">
        <v>12.26</v>
      </c>
      <c r="B172" s="75" t="s">
        <v>199</v>
      </c>
      <c r="C172" s="33"/>
      <c r="D172" s="69"/>
      <c r="E172" s="69"/>
      <c r="F172" s="69"/>
      <c r="G172" s="69"/>
      <c r="H172" s="69"/>
      <c r="I172" s="69"/>
      <c r="J172" s="69"/>
      <c r="K172" s="69"/>
      <c r="L172" s="69"/>
      <c r="M172" s="69"/>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IA172" s="21">
        <v>12.26</v>
      </c>
      <c r="IB172" s="21" t="s">
        <v>199</v>
      </c>
      <c r="IE172" s="22"/>
      <c r="IF172" s="22"/>
      <c r="IG172" s="22"/>
      <c r="IH172" s="22"/>
      <c r="II172" s="22"/>
    </row>
    <row r="173" spans="1:243" s="21" customFormat="1" ht="15.75">
      <c r="A173" s="57">
        <v>12.27</v>
      </c>
      <c r="B173" s="75" t="s">
        <v>97</v>
      </c>
      <c r="C173" s="33"/>
      <c r="D173" s="69"/>
      <c r="E173" s="69"/>
      <c r="F173" s="69"/>
      <c r="G173" s="69"/>
      <c r="H173" s="69"/>
      <c r="I173" s="69"/>
      <c r="J173" s="69"/>
      <c r="K173" s="69"/>
      <c r="L173" s="69"/>
      <c r="M173" s="69"/>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IA173" s="21">
        <v>12.27</v>
      </c>
      <c r="IB173" s="21" t="s">
        <v>97</v>
      </c>
      <c r="IE173" s="22"/>
      <c r="IF173" s="22"/>
      <c r="IG173" s="22"/>
      <c r="IH173" s="22"/>
      <c r="II173" s="22"/>
    </row>
    <row r="174" spans="1:243" s="21" customFormat="1" ht="28.5">
      <c r="A174" s="57">
        <v>12.28</v>
      </c>
      <c r="B174" s="75" t="s">
        <v>200</v>
      </c>
      <c r="C174" s="33"/>
      <c r="D174" s="33">
        <v>2</v>
      </c>
      <c r="E174" s="76" t="s">
        <v>255</v>
      </c>
      <c r="F174" s="77">
        <v>341.43</v>
      </c>
      <c r="G174" s="43"/>
      <c r="H174" s="37"/>
      <c r="I174" s="38" t="s">
        <v>33</v>
      </c>
      <c r="J174" s="39">
        <f>IF(I174="Less(-)",-1,1)</f>
        <v>1</v>
      </c>
      <c r="K174" s="37" t="s">
        <v>34</v>
      </c>
      <c r="L174" s="37" t="s">
        <v>4</v>
      </c>
      <c r="M174" s="40"/>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total_amount_ba($B$2,$D$2,D174,F174,J174,K174,M174)</f>
        <v>682.86</v>
      </c>
      <c r="BB174" s="51">
        <f>BA174+SUM(N174:AZ174)</f>
        <v>682.86</v>
      </c>
      <c r="BC174" s="56" t="str">
        <f>SpellNumber(L174,BB174)</f>
        <v>INR  Six Hundred &amp; Eighty Two  and Paise Eighty Six Only</v>
      </c>
      <c r="IA174" s="21">
        <v>12.28</v>
      </c>
      <c r="IB174" s="21" t="s">
        <v>200</v>
      </c>
      <c r="ID174" s="21">
        <v>2</v>
      </c>
      <c r="IE174" s="22" t="s">
        <v>255</v>
      </c>
      <c r="IF174" s="22"/>
      <c r="IG174" s="22"/>
      <c r="IH174" s="22"/>
      <c r="II174" s="22"/>
    </row>
    <row r="175" spans="1:243" s="21" customFormat="1" ht="15.75">
      <c r="A175" s="74">
        <v>12.29</v>
      </c>
      <c r="B175" s="75" t="s">
        <v>201</v>
      </c>
      <c r="C175" s="33"/>
      <c r="D175" s="69"/>
      <c r="E175" s="69"/>
      <c r="F175" s="69"/>
      <c r="G175" s="69"/>
      <c r="H175" s="69"/>
      <c r="I175" s="69"/>
      <c r="J175" s="69"/>
      <c r="K175" s="69"/>
      <c r="L175" s="69"/>
      <c r="M175" s="69"/>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IA175" s="21">
        <v>12.29</v>
      </c>
      <c r="IB175" s="21" t="s">
        <v>201</v>
      </c>
      <c r="IE175" s="22"/>
      <c r="IF175" s="22"/>
      <c r="IG175" s="22"/>
      <c r="IH175" s="22"/>
      <c r="II175" s="22"/>
    </row>
    <row r="176" spans="1:243" s="21" customFormat="1" ht="15.75">
      <c r="A176" s="74">
        <v>12.3</v>
      </c>
      <c r="B176" s="75" t="s">
        <v>97</v>
      </c>
      <c r="C176" s="33"/>
      <c r="D176" s="69"/>
      <c r="E176" s="69"/>
      <c r="F176" s="69"/>
      <c r="G176" s="69"/>
      <c r="H176" s="69"/>
      <c r="I176" s="69"/>
      <c r="J176" s="69"/>
      <c r="K176" s="69"/>
      <c r="L176" s="69"/>
      <c r="M176" s="69"/>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IA176" s="21">
        <v>12.3</v>
      </c>
      <c r="IB176" s="21" t="s">
        <v>97</v>
      </c>
      <c r="IE176" s="22"/>
      <c r="IF176" s="22"/>
      <c r="IG176" s="22"/>
      <c r="IH176" s="22"/>
      <c r="II176" s="22"/>
    </row>
    <row r="177" spans="1:243" s="21" customFormat="1" ht="42.75">
      <c r="A177" s="57">
        <v>12.31</v>
      </c>
      <c r="B177" s="75" t="s">
        <v>197</v>
      </c>
      <c r="C177" s="33"/>
      <c r="D177" s="33">
        <v>6</v>
      </c>
      <c r="E177" s="76" t="s">
        <v>255</v>
      </c>
      <c r="F177" s="77">
        <v>320.3</v>
      </c>
      <c r="G177" s="43"/>
      <c r="H177" s="37"/>
      <c r="I177" s="38" t="s">
        <v>33</v>
      </c>
      <c r="J177" s="39">
        <f>IF(I177="Less(-)",-1,1)</f>
        <v>1</v>
      </c>
      <c r="K177" s="37" t="s">
        <v>34</v>
      </c>
      <c r="L177" s="37" t="s">
        <v>4</v>
      </c>
      <c r="M177" s="40"/>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2">
        <f>total_amount_ba($B$2,$D$2,D177,F177,J177,K177,M177)</f>
        <v>1921.8</v>
      </c>
      <c r="BB177" s="51">
        <f>BA177+SUM(N177:AZ177)</f>
        <v>1921.8</v>
      </c>
      <c r="BC177" s="56" t="str">
        <f>SpellNumber(L177,BB177)</f>
        <v>INR  One Thousand Nine Hundred &amp; Twenty One  and Paise Eighty Only</v>
      </c>
      <c r="IA177" s="21">
        <v>12.31</v>
      </c>
      <c r="IB177" s="21" t="s">
        <v>197</v>
      </c>
      <c r="ID177" s="21">
        <v>6</v>
      </c>
      <c r="IE177" s="22" t="s">
        <v>255</v>
      </c>
      <c r="IF177" s="22"/>
      <c r="IG177" s="22"/>
      <c r="IH177" s="22"/>
      <c r="II177" s="22"/>
    </row>
    <row r="178" spans="1:243" s="21" customFormat="1" ht="15.75">
      <c r="A178" s="74">
        <v>12.32</v>
      </c>
      <c r="B178" s="75" t="s">
        <v>202</v>
      </c>
      <c r="C178" s="33"/>
      <c r="D178" s="69"/>
      <c r="E178" s="69"/>
      <c r="F178" s="69"/>
      <c r="G178" s="69"/>
      <c r="H178" s="69"/>
      <c r="I178" s="69"/>
      <c r="J178" s="69"/>
      <c r="K178" s="69"/>
      <c r="L178" s="69"/>
      <c r="M178" s="69"/>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IA178" s="21">
        <v>12.32</v>
      </c>
      <c r="IB178" s="21" t="s">
        <v>202</v>
      </c>
      <c r="IE178" s="22"/>
      <c r="IF178" s="22"/>
      <c r="IG178" s="22"/>
      <c r="IH178" s="22"/>
      <c r="II178" s="22"/>
    </row>
    <row r="179" spans="1:243" s="21" customFormat="1" ht="28.5">
      <c r="A179" s="74">
        <v>12.33</v>
      </c>
      <c r="B179" s="75" t="s">
        <v>197</v>
      </c>
      <c r="C179" s="33"/>
      <c r="D179" s="33">
        <v>4</v>
      </c>
      <c r="E179" s="76" t="s">
        <v>255</v>
      </c>
      <c r="F179" s="77">
        <v>232.97</v>
      </c>
      <c r="G179" s="43"/>
      <c r="H179" s="37"/>
      <c r="I179" s="38" t="s">
        <v>33</v>
      </c>
      <c r="J179" s="39">
        <f>IF(I179="Less(-)",-1,1)</f>
        <v>1</v>
      </c>
      <c r="K179" s="37" t="s">
        <v>34</v>
      </c>
      <c r="L179" s="37" t="s">
        <v>4</v>
      </c>
      <c r="M179" s="40"/>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2">
        <f>total_amount_ba($B$2,$D$2,D179,F179,J179,K179,M179)</f>
        <v>931.88</v>
      </c>
      <c r="BB179" s="51">
        <f>BA179+SUM(N179:AZ179)</f>
        <v>931.88</v>
      </c>
      <c r="BC179" s="56" t="str">
        <f>SpellNumber(L179,BB179)</f>
        <v>INR  Nine Hundred &amp; Thirty One  and Paise Eighty Eight Only</v>
      </c>
      <c r="IA179" s="21">
        <v>12.33</v>
      </c>
      <c r="IB179" s="21" t="s">
        <v>197</v>
      </c>
      <c r="ID179" s="21">
        <v>4</v>
      </c>
      <c r="IE179" s="22" t="s">
        <v>255</v>
      </c>
      <c r="IF179" s="22"/>
      <c r="IG179" s="22"/>
      <c r="IH179" s="22"/>
      <c r="II179" s="22"/>
    </row>
    <row r="180" spans="1:243" s="21" customFormat="1" ht="47.25">
      <c r="A180" s="57">
        <v>12.34</v>
      </c>
      <c r="B180" s="75" t="s">
        <v>203</v>
      </c>
      <c r="C180" s="33"/>
      <c r="D180" s="69"/>
      <c r="E180" s="69"/>
      <c r="F180" s="69"/>
      <c r="G180" s="69"/>
      <c r="H180" s="69"/>
      <c r="I180" s="69"/>
      <c r="J180" s="69"/>
      <c r="K180" s="69"/>
      <c r="L180" s="69"/>
      <c r="M180" s="69"/>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IA180" s="21">
        <v>12.34</v>
      </c>
      <c r="IB180" s="21" t="s">
        <v>203</v>
      </c>
      <c r="IE180" s="22"/>
      <c r="IF180" s="22"/>
      <c r="IG180" s="22"/>
      <c r="IH180" s="22"/>
      <c r="II180" s="22"/>
    </row>
    <row r="181" spans="1:243" s="21" customFormat="1" ht="42.75">
      <c r="A181" s="74">
        <v>12.35</v>
      </c>
      <c r="B181" s="75" t="s">
        <v>97</v>
      </c>
      <c r="C181" s="33"/>
      <c r="D181" s="33">
        <v>20</v>
      </c>
      <c r="E181" s="76" t="s">
        <v>255</v>
      </c>
      <c r="F181" s="77">
        <v>422.14</v>
      </c>
      <c r="G181" s="43"/>
      <c r="H181" s="37"/>
      <c r="I181" s="38" t="s">
        <v>33</v>
      </c>
      <c r="J181" s="39">
        <f>IF(I181="Less(-)",-1,1)</f>
        <v>1</v>
      </c>
      <c r="K181" s="37" t="s">
        <v>34</v>
      </c>
      <c r="L181" s="37" t="s">
        <v>4</v>
      </c>
      <c r="M181" s="40"/>
      <c r="N181" s="49"/>
      <c r="O181" s="49"/>
      <c r="P181" s="50"/>
      <c r="Q181" s="49"/>
      <c r="R181" s="49"/>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2">
        <f>total_amount_ba($B$2,$D$2,D181,F181,J181,K181,M181)</f>
        <v>8442.8</v>
      </c>
      <c r="BB181" s="51">
        <f>BA181+SUM(N181:AZ181)</f>
        <v>8442.8</v>
      </c>
      <c r="BC181" s="56" t="str">
        <f>SpellNumber(L181,BB181)</f>
        <v>INR  Eight Thousand Four Hundred &amp; Forty Two  and Paise Eighty Only</v>
      </c>
      <c r="IA181" s="21">
        <v>12.35</v>
      </c>
      <c r="IB181" s="21" t="s">
        <v>97</v>
      </c>
      <c r="ID181" s="21">
        <v>20</v>
      </c>
      <c r="IE181" s="22" t="s">
        <v>255</v>
      </c>
      <c r="IF181" s="22"/>
      <c r="IG181" s="22"/>
      <c r="IH181" s="22"/>
      <c r="II181" s="22"/>
    </row>
    <row r="182" spans="1:243" s="21" customFormat="1" ht="42.75">
      <c r="A182" s="74">
        <v>12.36</v>
      </c>
      <c r="B182" s="75" t="s">
        <v>202</v>
      </c>
      <c r="C182" s="33"/>
      <c r="D182" s="33">
        <v>10</v>
      </c>
      <c r="E182" s="76" t="s">
        <v>255</v>
      </c>
      <c r="F182" s="77">
        <v>357.65</v>
      </c>
      <c r="G182" s="43"/>
      <c r="H182" s="37"/>
      <c r="I182" s="38" t="s">
        <v>33</v>
      </c>
      <c r="J182" s="39">
        <f>IF(I182="Less(-)",-1,1)</f>
        <v>1</v>
      </c>
      <c r="K182" s="37" t="s">
        <v>34</v>
      </c>
      <c r="L182" s="37" t="s">
        <v>4</v>
      </c>
      <c r="M182" s="40"/>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total_amount_ba($B$2,$D$2,D182,F182,J182,K182,M182)</f>
        <v>3576.5</v>
      </c>
      <c r="BB182" s="51">
        <f>BA182+SUM(N182:AZ182)</f>
        <v>3576.5</v>
      </c>
      <c r="BC182" s="56" t="str">
        <f>SpellNumber(L182,BB182)</f>
        <v>INR  Three Thousand Five Hundred &amp; Seventy Six  and Paise Fifty Only</v>
      </c>
      <c r="IA182" s="21">
        <v>12.36</v>
      </c>
      <c r="IB182" s="21" t="s">
        <v>202</v>
      </c>
      <c r="ID182" s="21">
        <v>10</v>
      </c>
      <c r="IE182" s="22" t="s">
        <v>255</v>
      </c>
      <c r="IF182" s="22"/>
      <c r="IG182" s="22"/>
      <c r="IH182" s="22"/>
      <c r="II182" s="22"/>
    </row>
    <row r="183" spans="1:243" s="21" customFormat="1" ht="63">
      <c r="A183" s="57">
        <v>12.37</v>
      </c>
      <c r="B183" s="75" t="s">
        <v>204</v>
      </c>
      <c r="C183" s="33"/>
      <c r="D183" s="69"/>
      <c r="E183" s="69"/>
      <c r="F183" s="69"/>
      <c r="G183" s="69"/>
      <c r="H183" s="69"/>
      <c r="I183" s="69"/>
      <c r="J183" s="69"/>
      <c r="K183" s="69"/>
      <c r="L183" s="69"/>
      <c r="M183" s="69"/>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IA183" s="21">
        <v>12.37</v>
      </c>
      <c r="IB183" s="21" t="s">
        <v>204</v>
      </c>
      <c r="IE183" s="22"/>
      <c r="IF183" s="22"/>
      <c r="IG183" s="22"/>
      <c r="IH183" s="22"/>
      <c r="II183" s="22"/>
    </row>
    <row r="184" spans="1:243" s="21" customFormat="1" ht="28.5">
      <c r="A184" s="74">
        <v>12.38</v>
      </c>
      <c r="B184" s="75" t="s">
        <v>97</v>
      </c>
      <c r="C184" s="33"/>
      <c r="D184" s="33">
        <v>4</v>
      </c>
      <c r="E184" s="76" t="s">
        <v>255</v>
      </c>
      <c r="F184" s="77">
        <v>110.92</v>
      </c>
      <c r="G184" s="43"/>
      <c r="H184" s="37"/>
      <c r="I184" s="38" t="s">
        <v>33</v>
      </c>
      <c r="J184" s="39">
        <f>IF(I184="Less(-)",-1,1)</f>
        <v>1</v>
      </c>
      <c r="K184" s="37" t="s">
        <v>34</v>
      </c>
      <c r="L184" s="37" t="s">
        <v>4</v>
      </c>
      <c r="M184" s="40"/>
      <c r="N184" s="49"/>
      <c r="O184" s="49"/>
      <c r="P184" s="50"/>
      <c r="Q184" s="49"/>
      <c r="R184" s="49"/>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2">
        <f>total_amount_ba($B$2,$D$2,D184,F184,J184,K184,M184)</f>
        <v>443.68</v>
      </c>
      <c r="BB184" s="51">
        <f>BA184+SUM(N184:AZ184)</f>
        <v>443.68</v>
      </c>
      <c r="BC184" s="56" t="str">
        <f>SpellNumber(L184,BB184)</f>
        <v>INR  Four Hundred &amp; Forty Three  and Paise Sixty Eight Only</v>
      </c>
      <c r="IA184" s="21">
        <v>12.38</v>
      </c>
      <c r="IB184" s="21" t="s">
        <v>97</v>
      </c>
      <c r="ID184" s="21">
        <v>4</v>
      </c>
      <c r="IE184" s="22" t="s">
        <v>255</v>
      </c>
      <c r="IF184" s="22"/>
      <c r="IG184" s="22"/>
      <c r="IH184" s="22"/>
      <c r="II184" s="22"/>
    </row>
    <row r="185" spans="1:243" s="21" customFormat="1" ht="94.5">
      <c r="A185" s="74">
        <v>12.39</v>
      </c>
      <c r="B185" s="75" t="s">
        <v>205</v>
      </c>
      <c r="C185" s="33"/>
      <c r="D185" s="69"/>
      <c r="E185" s="69"/>
      <c r="F185" s="69"/>
      <c r="G185" s="69"/>
      <c r="H185" s="69"/>
      <c r="I185" s="69"/>
      <c r="J185" s="69"/>
      <c r="K185" s="69"/>
      <c r="L185" s="69"/>
      <c r="M185" s="69"/>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IA185" s="21">
        <v>12.39</v>
      </c>
      <c r="IB185" s="21" t="s">
        <v>205</v>
      </c>
      <c r="IE185" s="22"/>
      <c r="IF185" s="22"/>
      <c r="IG185" s="22"/>
      <c r="IH185" s="22"/>
      <c r="II185" s="22"/>
    </row>
    <row r="186" spans="1:243" s="21" customFormat="1" ht="15.75">
      <c r="A186" s="74">
        <v>12.4</v>
      </c>
      <c r="B186" s="75" t="s">
        <v>206</v>
      </c>
      <c r="C186" s="33"/>
      <c r="D186" s="69"/>
      <c r="E186" s="69"/>
      <c r="F186" s="69"/>
      <c r="G186" s="69"/>
      <c r="H186" s="69"/>
      <c r="I186" s="69"/>
      <c r="J186" s="69"/>
      <c r="K186" s="69"/>
      <c r="L186" s="69"/>
      <c r="M186" s="69"/>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IA186" s="21">
        <v>12.4</v>
      </c>
      <c r="IB186" s="21" t="s">
        <v>206</v>
      </c>
      <c r="IE186" s="22"/>
      <c r="IF186" s="22"/>
      <c r="IG186" s="22"/>
      <c r="IH186" s="22"/>
      <c r="II186" s="22"/>
    </row>
    <row r="187" spans="1:243" s="21" customFormat="1" ht="42.75">
      <c r="A187" s="74">
        <v>12.41</v>
      </c>
      <c r="B187" s="75" t="s">
        <v>207</v>
      </c>
      <c r="C187" s="33"/>
      <c r="D187" s="33">
        <v>3</v>
      </c>
      <c r="E187" s="76" t="s">
        <v>255</v>
      </c>
      <c r="F187" s="77">
        <v>1326.22</v>
      </c>
      <c r="G187" s="43"/>
      <c r="H187" s="37"/>
      <c r="I187" s="38" t="s">
        <v>33</v>
      </c>
      <c r="J187" s="39">
        <f>IF(I187="Less(-)",-1,1)</f>
        <v>1</v>
      </c>
      <c r="K187" s="37" t="s">
        <v>34</v>
      </c>
      <c r="L187" s="37" t="s">
        <v>4</v>
      </c>
      <c r="M187" s="40"/>
      <c r="N187" s="49"/>
      <c r="O187" s="49"/>
      <c r="P187" s="50"/>
      <c r="Q187" s="49"/>
      <c r="R187" s="49"/>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2">
        <f>total_amount_ba($B$2,$D$2,D187,F187,J187,K187,M187)</f>
        <v>3978.66</v>
      </c>
      <c r="BB187" s="51">
        <f>BA187+SUM(N187:AZ187)</f>
        <v>3978.66</v>
      </c>
      <c r="BC187" s="56" t="str">
        <f>SpellNumber(L187,BB187)</f>
        <v>INR  Three Thousand Nine Hundred &amp; Seventy Eight  and Paise Sixty Six Only</v>
      </c>
      <c r="IA187" s="21">
        <v>12.41</v>
      </c>
      <c r="IB187" s="21" t="s">
        <v>207</v>
      </c>
      <c r="ID187" s="21">
        <v>3</v>
      </c>
      <c r="IE187" s="22" t="s">
        <v>255</v>
      </c>
      <c r="IF187" s="22"/>
      <c r="IG187" s="22"/>
      <c r="IH187" s="22"/>
      <c r="II187" s="22"/>
    </row>
    <row r="188" spans="1:243" s="21" customFormat="1" ht="15.75">
      <c r="A188" s="74">
        <v>12.42</v>
      </c>
      <c r="B188" s="75" t="s">
        <v>208</v>
      </c>
      <c r="C188" s="33"/>
      <c r="D188" s="69"/>
      <c r="E188" s="69"/>
      <c r="F188" s="69"/>
      <c r="G188" s="69"/>
      <c r="H188" s="69"/>
      <c r="I188" s="69"/>
      <c r="J188" s="69"/>
      <c r="K188" s="69"/>
      <c r="L188" s="69"/>
      <c r="M188" s="69"/>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IA188" s="21">
        <v>12.42</v>
      </c>
      <c r="IB188" s="21" t="s">
        <v>208</v>
      </c>
      <c r="IE188" s="22"/>
      <c r="IF188" s="22"/>
      <c r="IG188" s="22"/>
      <c r="IH188" s="22"/>
      <c r="II188" s="22"/>
    </row>
    <row r="189" spans="1:243" s="21" customFormat="1" ht="42.75">
      <c r="A189" s="57">
        <v>12.43</v>
      </c>
      <c r="B189" s="75" t="s">
        <v>200</v>
      </c>
      <c r="C189" s="33"/>
      <c r="D189" s="33">
        <v>3</v>
      </c>
      <c r="E189" s="76" t="s">
        <v>255</v>
      </c>
      <c r="F189" s="77">
        <v>1384.88</v>
      </c>
      <c r="G189" s="43"/>
      <c r="H189" s="37"/>
      <c r="I189" s="38" t="s">
        <v>33</v>
      </c>
      <c r="J189" s="39">
        <f>IF(I189="Less(-)",-1,1)</f>
        <v>1</v>
      </c>
      <c r="K189" s="37" t="s">
        <v>34</v>
      </c>
      <c r="L189" s="37" t="s">
        <v>4</v>
      </c>
      <c r="M189" s="40"/>
      <c r="N189" s="49"/>
      <c r="O189" s="49"/>
      <c r="P189" s="50"/>
      <c r="Q189" s="49"/>
      <c r="R189" s="49"/>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2">
        <f>total_amount_ba($B$2,$D$2,D189,F189,J189,K189,M189)</f>
        <v>4154.64</v>
      </c>
      <c r="BB189" s="51">
        <f>BA189+SUM(N189:AZ189)</f>
        <v>4154.64</v>
      </c>
      <c r="BC189" s="56" t="str">
        <f>SpellNumber(L189,BB189)</f>
        <v>INR  Four Thousand One Hundred &amp; Fifty Four  and Paise Sixty Four Only</v>
      </c>
      <c r="IA189" s="21">
        <v>12.43</v>
      </c>
      <c r="IB189" s="21" t="s">
        <v>200</v>
      </c>
      <c r="ID189" s="21">
        <v>3</v>
      </c>
      <c r="IE189" s="22" t="s">
        <v>255</v>
      </c>
      <c r="IF189" s="22"/>
      <c r="IG189" s="22"/>
      <c r="IH189" s="22"/>
      <c r="II189" s="22"/>
    </row>
    <row r="190" spans="1:243" s="21" customFormat="1" ht="15.75">
      <c r="A190" s="57">
        <v>13</v>
      </c>
      <c r="B190" s="75" t="s">
        <v>209</v>
      </c>
      <c r="C190" s="33"/>
      <c r="D190" s="69"/>
      <c r="E190" s="69"/>
      <c r="F190" s="69"/>
      <c r="G190" s="69"/>
      <c r="H190" s="69"/>
      <c r="I190" s="69"/>
      <c r="J190" s="69"/>
      <c r="K190" s="69"/>
      <c r="L190" s="69"/>
      <c r="M190" s="69"/>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IA190" s="21">
        <v>13</v>
      </c>
      <c r="IB190" s="21" t="s">
        <v>209</v>
      </c>
      <c r="IE190" s="22"/>
      <c r="IF190" s="22"/>
      <c r="IG190" s="22"/>
      <c r="IH190" s="22"/>
      <c r="II190" s="22"/>
    </row>
    <row r="191" spans="1:243" s="21" customFormat="1" ht="48.75" customHeight="1">
      <c r="A191" s="57">
        <v>13.01</v>
      </c>
      <c r="B191" s="75" t="s">
        <v>210</v>
      </c>
      <c r="C191" s="33"/>
      <c r="D191" s="69"/>
      <c r="E191" s="69"/>
      <c r="F191" s="69"/>
      <c r="G191" s="69"/>
      <c r="H191" s="69"/>
      <c r="I191" s="69"/>
      <c r="J191" s="69"/>
      <c r="K191" s="69"/>
      <c r="L191" s="69"/>
      <c r="M191" s="69"/>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IA191" s="21">
        <v>13.01</v>
      </c>
      <c r="IB191" s="21" t="s">
        <v>210</v>
      </c>
      <c r="IE191" s="22"/>
      <c r="IF191" s="22"/>
      <c r="IG191" s="22"/>
      <c r="IH191" s="22"/>
      <c r="II191" s="22"/>
    </row>
    <row r="192" spans="1:243" s="21" customFormat="1" ht="28.5">
      <c r="A192" s="57">
        <v>13.02</v>
      </c>
      <c r="B192" s="75" t="s">
        <v>211</v>
      </c>
      <c r="C192" s="33"/>
      <c r="D192" s="33">
        <v>5</v>
      </c>
      <c r="E192" s="76" t="s">
        <v>253</v>
      </c>
      <c r="F192" s="77">
        <v>249.8</v>
      </c>
      <c r="G192" s="43"/>
      <c r="H192" s="37"/>
      <c r="I192" s="38" t="s">
        <v>33</v>
      </c>
      <c r="J192" s="39">
        <f>IF(I192="Less(-)",-1,1)</f>
        <v>1</v>
      </c>
      <c r="K192" s="37" t="s">
        <v>34</v>
      </c>
      <c r="L192" s="37" t="s">
        <v>4</v>
      </c>
      <c r="M192" s="40"/>
      <c r="N192" s="49"/>
      <c r="O192" s="49"/>
      <c r="P192" s="50"/>
      <c r="Q192" s="49"/>
      <c r="R192" s="49"/>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2">
        <f>total_amount_ba($B$2,$D$2,D192,F192,J192,K192,M192)</f>
        <v>1249</v>
      </c>
      <c r="BB192" s="51">
        <f>BA192+SUM(N192:AZ192)</f>
        <v>1249</v>
      </c>
      <c r="BC192" s="56" t="str">
        <f>SpellNumber(L192,BB192)</f>
        <v>INR  One Thousand Two Hundred &amp; Forty Nine  Only</v>
      </c>
      <c r="IA192" s="21">
        <v>13.02</v>
      </c>
      <c r="IB192" s="21" t="s">
        <v>211</v>
      </c>
      <c r="ID192" s="21">
        <v>5</v>
      </c>
      <c r="IE192" s="22" t="s">
        <v>253</v>
      </c>
      <c r="IF192" s="22"/>
      <c r="IG192" s="22"/>
      <c r="IH192" s="22"/>
      <c r="II192" s="22"/>
    </row>
    <row r="193" spans="1:243" s="21" customFormat="1" ht="28.5">
      <c r="A193" s="57">
        <v>13.03</v>
      </c>
      <c r="B193" s="75" t="s">
        <v>212</v>
      </c>
      <c r="C193" s="33"/>
      <c r="D193" s="33">
        <v>10</v>
      </c>
      <c r="E193" s="76" t="s">
        <v>253</v>
      </c>
      <c r="F193" s="77">
        <v>301.71</v>
      </c>
      <c r="G193" s="43"/>
      <c r="H193" s="37"/>
      <c r="I193" s="38" t="s">
        <v>33</v>
      </c>
      <c r="J193" s="39">
        <f>IF(I193="Less(-)",-1,1)</f>
        <v>1</v>
      </c>
      <c r="K193" s="37" t="s">
        <v>34</v>
      </c>
      <c r="L193" s="37" t="s">
        <v>4</v>
      </c>
      <c r="M193" s="40"/>
      <c r="N193" s="49"/>
      <c r="O193" s="49"/>
      <c r="P193" s="50"/>
      <c r="Q193" s="49"/>
      <c r="R193" s="49"/>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2">
        <f>total_amount_ba($B$2,$D$2,D193,F193,J193,K193,M193)</f>
        <v>3017.1</v>
      </c>
      <c r="BB193" s="51">
        <f>BA193+SUM(N193:AZ193)</f>
        <v>3017.1</v>
      </c>
      <c r="BC193" s="56" t="str">
        <f>SpellNumber(L193,BB193)</f>
        <v>INR  Three Thousand  &amp;Seventeen  and Paise Ten Only</v>
      </c>
      <c r="IA193" s="21">
        <v>13.03</v>
      </c>
      <c r="IB193" s="21" t="s">
        <v>212</v>
      </c>
      <c r="ID193" s="21">
        <v>10</v>
      </c>
      <c r="IE193" s="22" t="s">
        <v>253</v>
      </c>
      <c r="IF193" s="22"/>
      <c r="IG193" s="22"/>
      <c r="IH193" s="22"/>
      <c r="II193" s="22"/>
    </row>
    <row r="194" spans="1:243" s="21" customFormat="1" ht="110.25">
      <c r="A194" s="57">
        <v>13.04</v>
      </c>
      <c r="B194" s="75" t="s">
        <v>213</v>
      </c>
      <c r="C194" s="33"/>
      <c r="D194" s="69"/>
      <c r="E194" s="69"/>
      <c r="F194" s="69"/>
      <c r="G194" s="69"/>
      <c r="H194" s="69"/>
      <c r="I194" s="69"/>
      <c r="J194" s="69"/>
      <c r="K194" s="69"/>
      <c r="L194" s="69"/>
      <c r="M194" s="69"/>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IA194" s="21">
        <v>13.04</v>
      </c>
      <c r="IB194" s="21" t="s">
        <v>213</v>
      </c>
      <c r="IE194" s="22"/>
      <c r="IF194" s="22"/>
      <c r="IG194" s="22"/>
      <c r="IH194" s="22"/>
      <c r="II194" s="22"/>
    </row>
    <row r="195" spans="1:243" s="21" customFormat="1" ht="42.75">
      <c r="A195" s="57">
        <v>13.05</v>
      </c>
      <c r="B195" s="75" t="s">
        <v>211</v>
      </c>
      <c r="C195" s="33"/>
      <c r="D195" s="33">
        <v>30</v>
      </c>
      <c r="E195" s="76" t="s">
        <v>253</v>
      </c>
      <c r="F195" s="77">
        <v>392.46</v>
      </c>
      <c r="G195" s="43"/>
      <c r="H195" s="37"/>
      <c r="I195" s="38" t="s">
        <v>33</v>
      </c>
      <c r="J195" s="39">
        <f>IF(I195="Less(-)",-1,1)</f>
        <v>1</v>
      </c>
      <c r="K195" s="37" t="s">
        <v>34</v>
      </c>
      <c r="L195" s="37" t="s">
        <v>4</v>
      </c>
      <c r="M195" s="40"/>
      <c r="N195" s="49"/>
      <c r="O195" s="49"/>
      <c r="P195" s="50"/>
      <c r="Q195" s="49"/>
      <c r="R195" s="49"/>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2">
        <f>total_amount_ba($B$2,$D$2,D195,F195,J195,K195,M195)</f>
        <v>11773.8</v>
      </c>
      <c r="BB195" s="51">
        <f>BA195+SUM(N195:AZ195)</f>
        <v>11773.8</v>
      </c>
      <c r="BC195" s="56" t="str">
        <f>SpellNumber(L195,BB195)</f>
        <v>INR  Eleven Thousand Seven Hundred &amp; Seventy Three  and Paise Eighty Only</v>
      </c>
      <c r="IA195" s="21">
        <v>13.05</v>
      </c>
      <c r="IB195" s="21" t="s">
        <v>211</v>
      </c>
      <c r="ID195" s="21">
        <v>30</v>
      </c>
      <c r="IE195" s="22" t="s">
        <v>253</v>
      </c>
      <c r="IF195" s="22"/>
      <c r="IG195" s="22"/>
      <c r="IH195" s="22"/>
      <c r="II195" s="22"/>
    </row>
    <row r="196" spans="1:243" s="21" customFormat="1" ht="31.5">
      <c r="A196" s="57">
        <v>13.06</v>
      </c>
      <c r="B196" s="75" t="s">
        <v>214</v>
      </c>
      <c r="C196" s="33"/>
      <c r="D196" s="69"/>
      <c r="E196" s="69"/>
      <c r="F196" s="69"/>
      <c r="G196" s="69"/>
      <c r="H196" s="69"/>
      <c r="I196" s="69"/>
      <c r="J196" s="69"/>
      <c r="K196" s="69"/>
      <c r="L196" s="69"/>
      <c r="M196" s="69"/>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IA196" s="21">
        <v>13.06</v>
      </c>
      <c r="IB196" s="21" t="s">
        <v>214</v>
      </c>
      <c r="IE196" s="22"/>
      <c r="IF196" s="22"/>
      <c r="IG196" s="22"/>
      <c r="IH196" s="22"/>
      <c r="II196" s="22"/>
    </row>
    <row r="197" spans="1:243" s="21" customFormat="1" ht="15.75">
      <c r="A197" s="57">
        <v>13.07</v>
      </c>
      <c r="B197" s="75" t="s">
        <v>215</v>
      </c>
      <c r="C197" s="33"/>
      <c r="D197" s="69"/>
      <c r="E197" s="69"/>
      <c r="F197" s="69"/>
      <c r="G197" s="69"/>
      <c r="H197" s="69"/>
      <c r="I197" s="69"/>
      <c r="J197" s="69"/>
      <c r="K197" s="69"/>
      <c r="L197" s="69"/>
      <c r="M197" s="69"/>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IA197" s="21">
        <v>13.07</v>
      </c>
      <c r="IB197" s="21" t="s">
        <v>215</v>
      </c>
      <c r="IE197" s="22"/>
      <c r="IF197" s="22"/>
      <c r="IG197" s="22"/>
      <c r="IH197" s="22"/>
      <c r="II197" s="22"/>
    </row>
    <row r="198" spans="1:243" s="21" customFormat="1" ht="28.5">
      <c r="A198" s="57">
        <v>13.08</v>
      </c>
      <c r="B198" s="75" t="s">
        <v>216</v>
      </c>
      <c r="C198" s="33"/>
      <c r="D198" s="33">
        <v>6</v>
      </c>
      <c r="E198" s="76" t="s">
        <v>255</v>
      </c>
      <c r="F198" s="77">
        <v>72.78</v>
      </c>
      <c r="G198" s="43"/>
      <c r="H198" s="37"/>
      <c r="I198" s="38" t="s">
        <v>33</v>
      </c>
      <c r="J198" s="39">
        <f>IF(I198="Less(-)",-1,1)</f>
        <v>1</v>
      </c>
      <c r="K198" s="37" t="s">
        <v>34</v>
      </c>
      <c r="L198" s="37" t="s">
        <v>4</v>
      </c>
      <c r="M198" s="40"/>
      <c r="N198" s="49"/>
      <c r="O198" s="49"/>
      <c r="P198" s="50"/>
      <c r="Q198" s="49"/>
      <c r="R198" s="49"/>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2">
        <f>total_amount_ba($B$2,$D$2,D198,F198,J198,K198,M198)</f>
        <v>436.68</v>
      </c>
      <c r="BB198" s="51">
        <f>BA198+SUM(N198:AZ198)</f>
        <v>436.68</v>
      </c>
      <c r="BC198" s="56" t="str">
        <f>SpellNumber(L198,BB198)</f>
        <v>INR  Four Hundred &amp; Thirty Six  and Paise Sixty Eight Only</v>
      </c>
      <c r="IA198" s="21">
        <v>13.08</v>
      </c>
      <c r="IB198" s="21" t="s">
        <v>216</v>
      </c>
      <c r="ID198" s="21">
        <v>6</v>
      </c>
      <c r="IE198" s="22" t="s">
        <v>255</v>
      </c>
      <c r="IF198" s="22"/>
      <c r="IG198" s="22"/>
      <c r="IH198" s="22"/>
      <c r="II198" s="22"/>
    </row>
    <row r="199" spans="1:243" s="21" customFormat="1" ht="283.5">
      <c r="A199" s="57">
        <v>13.09</v>
      </c>
      <c r="B199" s="75" t="s">
        <v>217</v>
      </c>
      <c r="C199" s="33"/>
      <c r="D199" s="69"/>
      <c r="E199" s="69"/>
      <c r="F199" s="69"/>
      <c r="G199" s="69"/>
      <c r="H199" s="69"/>
      <c r="I199" s="69"/>
      <c r="J199" s="69"/>
      <c r="K199" s="69"/>
      <c r="L199" s="69"/>
      <c r="M199" s="69"/>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IA199" s="21">
        <v>13.09</v>
      </c>
      <c r="IB199" s="21" t="s">
        <v>217</v>
      </c>
      <c r="IE199" s="22"/>
      <c r="IF199" s="22"/>
      <c r="IG199" s="22"/>
      <c r="IH199" s="22"/>
      <c r="II199" s="22"/>
    </row>
    <row r="200" spans="1:243" s="21" customFormat="1" ht="47.25">
      <c r="A200" s="74">
        <v>13.1</v>
      </c>
      <c r="B200" s="75" t="s">
        <v>218</v>
      </c>
      <c r="C200" s="33"/>
      <c r="D200" s="33">
        <v>4</v>
      </c>
      <c r="E200" s="76" t="s">
        <v>255</v>
      </c>
      <c r="F200" s="77">
        <v>1387.51</v>
      </c>
      <c r="G200" s="43"/>
      <c r="H200" s="37"/>
      <c r="I200" s="38" t="s">
        <v>33</v>
      </c>
      <c r="J200" s="39">
        <f>IF(I200="Less(-)",-1,1)</f>
        <v>1</v>
      </c>
      <c r="K200" s="37" t="s">
        <v>34</v>
      </c>
      <c r="L200" s="37" t="s">
        <v>4</v>
      </c>
      <c r="M200" s="40"/>
      <c r="N200" s="49"/>
      <c r="O200" s="49"/>
      <c r="P200" s="50"/>
      <c r="Q200" s="49"/>
      <c r="R200" s="49"/>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2">
        <f>total_amount_ba($B$2,$D$2,D200,F200,J200,K200,M200)</f>
        <v>5550.04</v>
      </c>
      <c r="BB200" s="51">
        <f>BA200+SUM(N200:AZ200)</f>
        <v>5550.04</v>
      </c>
      <c r="BC200" s="56" t="str">
        <f>SpellNumber(L200,BB200)</f>
        <v>INR  Five Thousand Five Hundred &amp; Fifty  and Paise Four Only</v>
      </c>
      <c r="IA200" s="21">
        <v>13.1</v>
      </c>
      <c r="IB200" s="21" t="s">
        <v>218</v>
      </c>
      <c r="ID200" s="21">
        <v>4</v>
      </c>
      <c r="IE200" s="22" t="s">
        <v>255</v>
      </c>
      <c r="IF200" s="22"/>
      <c r="IG200" s="22"/>
      <c r="IH200" s="22"/>
      <c r="II200" s="22"/>
    </row>
    <row r="201" spans="1:243" s="21" customFormat="1" ht="63">
      <c r="A201" s="57">
        <v>13.11</v>
      </c>
      <c r="B201" s="75" t="s">
        <v>219</v>
      </c>
      <c r="C201" s="33"/>
      <c r="D201" s="69"/>
      <c r="E201" s="69"/>
      <c r="F201" s="69"/>
      <c r="G201" s="69"/>
      <c r="H201" s="69"/>
      <c r="I201" s="69"/>
      <c r="J201" s="69"/>
      <c r="K201" s="69"/>
      <c r="L201" s="69"/>
      <c r="M201" s="69"/>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IA201" s="21">
        <v>13.11</v>
      </c>
      <c r="IB201" s="21" t="s">
        <v>219</v>
      </c>
      <c r="IE201" s="22"/>
      <c r="IF201" s="22"/>
      <c r="IG201" s="22"/>
      <c r="IH201" s="22"/>
      <c r="II201" s="22"/>
    </row>
    <row r="202" spans="1:243" s="21" customFormat="1" ht="28.5">
      <c r="A202" s="57">
        <v>13.12</v>
      </c>
      <c r="B202" s="75" t="s">
        <v>216</v>
      </c>
      <c r="C202" s="33"/>
      <c r="D202" s="33">
        <v>4</v>
      </c>
      <c r="E202" s="76" t="s">
        <v>255</v>
      </c>
      <c r="F202" s="77">
        <v>206.71</v>
      </c>
      <c r="G202" s="43"/>
      <c r="H202" s="37"/>
      <c r="I202" s="38" t="s">
        <v>33</v>
      </c>
      <c r="J202" s="39">
        <f>IF(I202="Less(-)",-1,1)</f>
        <v>1</v>
      </c>
      <c r="K202" s="37" t="s">
        <v>34</v>
      </c>
      <c r="L202" s="37" t="s">
        <v>4</v>
      </c>
      <c r="M202" s="40"/>
      <c r="N202" s="49"/>
      <c r="O202" s="49"/>
      <c r="P202" s="50"/>
      <c r="Q202" s="49"/>
      <c r="R202" s="49"/>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2">
        <f>total_amount_ba($B$2,$D$2,D202,F202,J202,K202,M202)</f>
        <v>826.84</v>
      </c>
      <c r="BB202" s="51">
        <f>BA202+SUM(N202:AZ202)</f>
        <v>826.84</v>
      </c>
      <c r="BC202" s="56" t="str">
        <f>SpellNumber(L202,BB202)</f>
        <v>INR  Eight Hundred &amp; Twenty Six  and Paise Eighty Four Only</v>
      </c>
      <c r="IA202" s="21">
        <v>13.12</v>
      </c>
      <c r="IB202" s="21" t="s">
        <v>216</v>
      </c>
      <c r="ID202" s="21">
        <v>4</v>
      </c>
      <c r="IE202" s="22" t="s">
        <v>255</v>
      </c>
      <c r="IF202" s="22"/>
      <c r="IG202" s="22"/>
      <c r="IH202" s="22"/>
      <c r="II202" s="22"/>
    </row>
    <row r="203" spans="1:243" s="21" customFormat="1" ht="28.5">
      <c r="A203" s="57">
        <v>13.13</v>
      </c>
      <c r="B203" s="75" t="s">
        <v>220</v>
      </c>
      <c r="C203" s="33"/>
      <c r="D203" s="33">
        <v>2</v>
      </c>
      <c r="E203" s="76" t="s">
        <v>255</v>
      </c>
      <c r="F203" s="77">
        <v>228.98</v>
      </c>
      <c r="G203" s="43"/>
      <c r="H203" s="37"/>
      <c r="I203" s="38" t="s">
        <v>33</v>
      </c>
      <c r="J203" s="39">
        <f>IF(I203="Less(-)",-1,1)</f>
        <v>1</v>
      </c>
      <c r="K203" s="37" t="s">
        <v>34</v>
      </c>
      <c r="L203" s="37" t="s">
        <v>4</v>
      </c>
      <c r="M203" s="40"/>
      <c r="N203" s="49"/>
      <c r="O203" s="49"/>
      <c r="P203" s="50"/>
      <c r="Q203" s="49"/>
      <c r="R203" s="49"/>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2">
        <f>total_amount_ba($B$2,$D$2,D203,F203,J203,K203,M203)</f>
        <v>457.96</v>
      </c>
      <c r="BB203" s="51">
        <f>BA203+SUM(N203:AZ203)</f>
        <v>457.96</v>
      </c>
      <c r="BC203" s="56" t="str">
        <f>SpellNumber(L203,BB203)</f>
        <v>INR  Four Hundred &amp; Fifty Seven  and Paise Ninety Six Only</v>
      </c>
      <c r="IA203" s="21">
        <v>13.13</v>
      </c>
      <c r="IB203" s="21" t="s">
        <v>220</v>
      </c>
      <c r="ID203" s="21">
        <v>2</v>
      </c>
      <c r="IE203" s="22" t="s">
        <v>255</v>
      </c>
      <c r="IF203" s="22"/>
      <c r="IG203" s="22"/>
      <c r="IH203" s="22"/>
      <c r="II203" s="22"/>
    </row>
    <row r="204" spans="1:243" s="21" customFormat="1" ht="47.25">
      <c r="A204" s="57">
        <v>13.14</v>
      </c>
      <c r="B204" s="75" t="s">
        <v>221</v>
      </c>
      <c r="C204" s="33"/>
      <c r="D204" s="69"/>
      <c r="E204" s="69"/>
      <c r="F204" s="69"/>
      <c r="G204" s="69"/>
      <c r="H204" s="69"/>
      <c r="I204" s="69"/>
      <c r="J204" s="69"/>
      <c r="K204" s="69"/>
      <c r="L204" s="69"/>
      <c r="M204" s="69"/>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IA204" s="21">
        <v>13.14</v>
      </c>
      <c r="IB204" s="21" t="s">
        <v>221</v>
      </c>
      <c r="IE204" s="22"/>
      <c r="IF204" s="22"/>
      <c r="IG204" s="22"/>
      <c r="IH204" s="22"/>
      <c r="II204" s="22"/>
    </row>
    <row r="205" spans="1:243" s="21" customFormat="1" ht="28.5">
      <c r="A205" s="57">
        <v>13.15</v>
      </c>
      <c r="B205" s="75" t="s">
        <v>216</v>
      </c>
      <c r="C205" s="33"/>
      <c r="D205" s="33">
        <v>2</v>
      </c>
      <c r="E205" s="76" t="s">
        <v>255</v>
      </c>
      <c r="F205" s="77">
        <v>367.34</v>
      </c>
      <c r="G205" s="43"/>
      <c r="H205" s="37"/>
      <c r="I205" s="38" t="s">
        <v>33</v>
      </c>
      <c r="J205" s="39">
        <f>IF(I205="Less(-)",-1,1)</f>
        <v>1</v>
      </c>
      <c r="K205" s="37" t="s">
        <v>34</v>
      </c>
      <c r="L205" s="37" t="s">
        <v>4</v>
      </c>
      <c r="M205" s="40"/>
      <c r="N205" s="49"/>
      <c r="O205" s="49"/>
      <c r="P205" s="50"/>
      <c r="Q205" s="49"/>
      <c r="R205" s="49"/>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2">
        <f>total_amount_ba($B$2,$D$2,D205,F205,J205,K205,M205)</f>
        <v>734.68</v>
      </c>
      <c r="BB205" s="51">
        <f>BA205+SUM(N205:AZ205)</f>
        <v>734.68</v>
      </c>
      <c r="BC205" s="56" t="str">
        <f>SpellNumber(L205,BB205)</f>
        <v>INR  Seven Hundred &amp; Thirty Four  and Paise Sixty Eight Only</v>
      </c>
      <c r="IA205" s="21">
        <v>13.15</v>
      </c>
      <c r="IB205" s="21" t="s">
        <v>216</v>
      </c>
      <c r="ID205" s="21">
        <v>2</v>
      </c>
      <c r="IE205" s="22" t="s">
        <v>255</v>
      </c>
      <c r="IF205" s="22"/>
      <c r="IG205" s="22"/>
      <c r="IH205" s="22"/>
      <c r="II205" s="22"/>
    </row>
    <row r="206" spans="1:243" s="21" customFormat="1" ht="63">
      <c r="A206" s="57">
        <v>13.16</v>
      </c>
      <c r="B206" s="75" t="s">
        <v>222</v>
      </c>
      <c r="C206" s="33"/>
      <c r="D206" s="69"/>
      <c r="E206" s="69"/>
      <c r="F206" s="69"/>
      <c r="G206" s="69"/>
      <c r="H206" s="69"/>
      <c r="I206" s="69"/>
      <c r="J206" s="69"/>
      <c r="K206" s="69"/>
      <c r="L206" s="69"/>
      <c r="M206" s="69"/>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IA206" s="21">
        <v>13.16</v>
      </c>
      <c r="IB206" s="21" t="s">
        <v>222</v>
      </c>
      <c r="IE206" s="22"/>
      <c r="IF206" s="22"/>
      <c r="IG206" s="22"/>
      <c r="IH206" s="22"/>
      <c r="II206" s="22"/>
    </row>
    <row r="207" spans="1:243" s="21" customFormat="1" ht="42.75">
      <c r="A207" s="57">
        <v>13.17</v>
      </c>
      <c r="B207" s="75" t="s">
        <v>216</v>
      </c>
      <c r="C207" s="33"/>
      <c r="D207" s="33">
        <v>6</v>
      </c>
      <c r="E207" s="76" t="s">
        <v>255</v>
      </c>
      <c r="F207" s="77">
        <v>484.31</v>
      </c>
      <c r="G207" s="43"/>
      <c r="H207" s="37"/>
      <c r="I207" s="38" t="s">
        <v>33</v>
      </c>
      <c r="J207" s="39">
        <f>IF(I207="Less(-)",-1,1)</f>
        <v>1</v>
      </c>
      <c r="K207" s="37" t="s">
        <v>34</v>
      </c>
      <c r="L207" s="37" t="s">
        <v>4</v>
      </c>
      <c r="M207" s="40"/>
      <c r="N207" s="49"/>
      <c r="O207" s="49"/>
      <c r="P207" s="50"/>
      <c r="Q207" s="49"/>
      <c r="R207" s="49"/>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2">
        <f>total_amount_ba($B$2,$D$2,D207,F207,J207,K207,M207)</f>
        <v>2905.86</v>
      </c>
      <c r="BB207" s="51">
        <f>BA207+SUM(N207:AZ207)</f>
        <v>2905.86</v>
      </c>
      <c r="BC207" s="56" t="str">
        <f>SpellNumber(L207,BB207)</f>
        <v>INR  Two Thousand Nine Hundred &amp; Five  and Paise Eighty Six Only</v>
      </c>
      <c r="IA207" s="21">
        <v>13.17</v>
      </c>
      <c r="IB207" s="21" t="s">
        <v>216</v>
      </c>
      <c r="ID207" s="21">
        <v>6</v>
      </c>
      <c r="IE207" s="22" t="s">
        <v>255</v>
      </c>
      <c r="IF207" s="22"/>
      <c r="IG207" s="22"/>
      <c r="IH207" s="22"/>
      <c r="II207" s="22"/>
    </row>
    <row r="208" spans="1:243" s="21" customFormat="1" ht="63">
      <c r="A208" s="57">
        <v>13.18</v>
      </c>
      <c r="B208" s="75" t="s">
        <v>223</v>
      </c>
      <c r="C208" s="33"/>
      <c r="D208" s="69"/>
      <c r="E208" s="69"/>
      <c r="F208" s="69"/>
      <c r="G208" s="69"/>
      <c r="H208" s="69"/>
      <c r="I208" s="69"/>
      <c r="J208" s="69"/>
      <c r="K208" s="69"/>
      <c r="L208" s="69"/>
      <c r="M208" s="69"/>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IA208" s="21">
        <v>13.18</v>
      </c>
      <c r="IB208" s="21" t="s">
        <v>223</v>
      </c>
      <c r="IE208" s="22"/>
      <c r="IF208" s="22"/>
      <c r="IG208" s="22"/>
      <c r="IH208" s="22"/>
      <c r="II208" s="22"/>
    </row>
    <row r="209" spans="1:243" s="21" customFormat="1" ht="28.5">
      <c r="A209" s="57">
        <v>13.19</v>
      </c>
      <c r="B209" s="75" t="s">
        <v>216</v>
      </c>
      <c r="C209" s="33"/>
      <c r="D209" s="33">
        <v>1</v>
      </c>
      <c r="E209" s="76" t="s">
        <v>255</v>
      </c>
      <c r="F209" s="77">
        <v>531.57</v>
      </c>
      <c r="G209" s="43"/>
      <c r="H209" s="37"/>
      <c r="I209" s="38" t="s">
        <v>33</v>
      </c>
      <c r="J209" s="39">
        <f>IF(I209="Less(-)",-1,1)</f>
        <v>1</v>
      </c>
      <c r="K209" s="37" t="s">
        <v>34</v>
      </c>
      <c r="L209" s="37" t="s">
        <v>4</v>
      </c>
      <c r="M209" s="40"/>
      <c r="N209" s="49"/>
      <c r="O209" s="49"/>
      <c r="P209" s="50"/>
      <c r="Q209" s="49"/>
      <c r="R209" s="49"/>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2">
        <f>total_amount_ba($B$2,$D$2,D209,F209,J209,K209,M209)</f>
        <v>531.57</v>
      </c>
      <c r="BB209" s="51">
        <f>BA209+SUM(N209:AZ209)</f>
        <v>531.57</v>
      </c>
      <c r="BC209" s="56" t="str">
        <f>SpellNumber(L209,BB209)</f>
        <v>INR  Five Hundred &amp; Thirty One  and Paise Fifty Seven Only</v>
      </c>
      <c r="IA209" s="21">
        <v>13.19</v>
      </c>
      <c r="IB209" s="21" t="s">
        <v>216</v>
      </c>
      <c r="ID209" s="21">
        <v>1</v>
      </c>
      <c r="IE209" s="22" t="s">
        <v>255</v>
      </c>
      <c r="IF209" s="22"/>
      <c r="IG209" s="22"/>
      <c r="IH209" s="22"/>
      <c r="II209" s="22"/>
    </row>
    <row r="210" spans="1:243" s="21" customFormat="1" ht="63">
      <c r="A210" s="74">
        <v>13.2</v>
      </c>
      <c r="B210" s="75" t="s">
        <v>224</v>
      </c>
      <c r="C210" s="33"/>
      <c r="D210" s="69"/>
      <c r="E210" s="69"/>
      <c r="F210" s="69"/>
      <c r="G210" s="69"/>
      <c r="H210" s="69"/>
      <c r="I210" s="69"/>
      <c r="J210" s="69"/>
      <c r="K210" s="69"/>
      <c r="L210" s="69"/>
      <c r="M210" s="69"/>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IA210" s="21">
        <v>13.2</v>
      </c>
      <c r="IB210" s="21" t="s">
        <v>224</v>
      </c>
      <c r="IE210" s="22"/>
      <c r="IF210" s="22"/>
      <c r="IG210" s="22"/>
      <c r="IH210" s="22"/>
      <c r="II210" s="22"/>
    </row>
    <row r="211" spans="1:243" s="21" customFormat="1" ht="42.75">
      <c r="A211" s="57">
        <v>13.21</v>
      </c>
      <c r="B211" s="75" t="s">
        <v>225</v>
      </c>
      <c r="C211" s="33"/>
      <c r="D211" s="33">
        <v>8</v>
      </c>
      <c r="E211" s="76" t="s">
        <v>255</v>
      </c>
      <c r="F211" s="77">
        <v>466.46</v>
      </c>
      <c r="G211" s="43"/>
      <c r="H211" s="37"/>
      <c r="I211" s="38" t="s">
        <v>33</v>
      </c>
      <c r="J211" s="39">
        <f>IF(I211="Less(-)",-1,1)</f>
        <v>1</v>
      </c>
      <c r="K211" s="37" t="s">
        <v>34</v>
      </c>
      <c r="L211" s="37" t="s">
        <v>4</v>
      </c>
      <c r="M211" s="40"/>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total_amount_ba($B$2,$D$2,D211,F211,J211,K211,M211)</f>
        <v>3731.68</v>
      </c>
      <c r="BB211" s="51">
        <f>BA211+SUM(N211:AZ211)</f>
        <v>3731.68</v>
      </c>
      <c r="BC211" s="56" t="str">
        <f>SpellNumber(L211,BB211)</f>
        <v>INR  Three Thousand Seven Hundred &amp; Thirty One  and Paise Sixty Eight Only</v>
      </c>
      <c r="IA211" s="21">
        <v>13.21</v>
      </c>
      <c r="IB211" s="21" t="s">
        <v>225</v>
      </c>
      <c r="ID211" s="21">
        <v>8</v>
      </c>
      <c r="IE211" s="22" t="s">
        <v>255</v>
      </c>
      <c r="IF211" s="22"/>
      <c r="IG211" s="22"/>
      <c r="IH211" s="22"/>
      <c r="II211" s="22"/>
    </row>
    <row r="212" spans="1:243" s="21" customFormat="1" ht="63">
      <c r="A212" s="57">
        <v>13.22</v>
      </c>
      <c r="B212" s="75" t="s">
        <v>226</v>
      </c>
      <c r="C212" s="33"/>
      <c r="D212" s="33">
        <v>10</v>
      </c>
      <c r="E212" s="76" t="s">
        <v>255</v>
      </c>
      <c r="F212" s="78">
        <v>53.7</v>
      </c>
      <c r="G212" s="43"/>
      <c r="H212" s="37"/>
      <c r="I212" s="38" t="s">
        <v>33</v>
      </c>
      <c r="J212" s="39">
        <f>IF(I212="Less(-)",-1,1)</f>
        <v>1</v>
      </c>
      <c r="K212" s="37" t="s">
        <v>34</v>
      </c>
      <c r="L212" s="37" t="s">
        <v>4</v>
      </c>
      <c r="M212" s="40"/>
      <c r="N212" s="49"/>
      <c r="O212" s="49"/>
      <c r="P212" s="50"/>
      <c r="Q212" s="49"/>
      <c r="R212" s="49"/>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2">
        <f>total_amount_ba($B$2,$D$2,D212,F212,J212,K212,M212)</f>
        <v>537</v>
      </c>
      <c r="BB212" s="51">
        <f>BA212+SUM(N212:AZ212)</f>
        <v>537</v>
      </c>
      <c r="BC212" s="56" t="str">
        <f>SpellNumber(L212,BB212)</f>
        <v>INR  Five Hundred &amp; Thirty Seven  Only</v>
      </c>
      <c r="IA212" s="21">
        <v>13.22</v>
      </c>
      <c r="IB212" s="21" t="s">
        <v>226</v>
      </c>
      <c r="ID212" s="21">
        <v>10</v>
      </c>
      <c r="IE212" s="22" t="s">
        <v>255</v>
      </c>
      <c r="IF212" s="22"/>
      <c r="IG212" s="22"/>
      <c r="IH212" s="22"/>
      <c r="II212" s="22"/>
    </row>
    <row r="213" spans="1:243" s="21" customFormat="1" ht="63">
      <c r="A213" s="57">
        <v>13.23</v>
      </c>
      <c r="B213" s="75" t="s">
        <v>227</v>
      </c>
      <c r="C213" s="33"/>
      <c r="D213" s="33">
        <v>30</v>
      </c>
      <c r="E213" s="76" t="s">
        <v>253</v>
      </c>
      <c r="F213" s="77">
        <v>135.16</v>
      </c>
      <c r="G213" s="43"/>
      <c r="H213" s="37"/>
      <c r="I213" s="38" t="s">
        <v>33</v>
      </c>
      <c r="J213" s="39">
        <f>IF(I213="Less(-)",-1,1)</f>
        <v>1</v>
      </c>
      <c r="K213" s="37" t="s">
        <v>34</v>
      </c>
      <c r="L213" s="37" t="s">
        <v>4</v>
      </c>
      <c r="M213" s="40"/>
      <c r="N213" s="49"/>
      <c r="O213" s="49"/>
      <c r="P213" s="50"/>
      <c r="Q213" s="49"/>
      <c r="R213" s="49"/>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2">
        <f>total_amount_ba($B$2,$D$2,D213,F213,J213,K213,M213)</f>
        <v>4054.8</v>
      </c>
      <c r="BB213" s="51">
        <f>BA213+SUM(N213:AZ213)</f>
        <v>4054.8</v>
      </c>
      <c r="BC213" s="56" t="str">
        <f>SpellNumber(L213,BB213)</f>
        <v>INR  Four Thousand  &amp;Fifty Four  and Paise Eighty Only</v>
      </c>
      <c r="IA213" s="21">
        <v>13.23</v>
      </c>
      <c r="IB213" s="21" t="s">
        <v>227</v>
      </c>
      <c r="ID213" s="21">
        <v>30</v>
      </c>
      <c r="IE213" s="22" t="s">
        <v>253</v>
      </c>
      <c r="IF213" s="22"/>
      <c r="IG213" s="22"/>
      <c r="IH213" s="22"/>
      <c r="II213" s="22"/>
    </row>
    <row r="214" spans="1:243" s="21" customFormat="1" ht="15.75">
      <c r="A214" s="57">
        <v>14</v>
      </c>
      <c r="B214" s="75" t="s">
        <v>228</v>
      </c>
      <c r="C214" s="33"/>
      <c r="D214" s="69"/>
      <c r="E214" s="69"/>
      <c r="F214" s="69"/>
      <c r="G214" s="69"/>
      <c r="H214" s="69"/>
      <c r="I214" s="69"/>
      <c r="J214" s="69"/>
      <c r="K214" s="69"/>
      <c r="L214" s="69"/>
      <c r="M214" s="69"/>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IA214" s="21">
        <v>14</v>
      </c>
      <c r="IB214" s="21" t="s">
        <v>228</v>
      </c>
      <c r="IE214" s="22"/>
      <c r="IF214" s="22"/>
      <c r="IG214" s="22"/>
      <c r="IH214" s="22"/>
      <c r="II214" s="22"/>
    </row>
    <row r="215" spans="1:243" s="21" customFormat="1" ht="94.5">
      <c r="A215" s="57">
        <v>14.01</v>
      </c>
      <c r="B215" s="75" t="s">
        <v>229</v>
      </c>
      <c r="C215" s="33"/>
      <c r="D215" s="69"/>
      <c r="E215" s="69"/>
      <c r="F215" s="69"/>
      <c r="G215" s="69"/>
      <c r="H215" s="69"/>
      <c r="I215" s="69"/>
      <c r="J215" s="69"/>
      <c r="K215" s="69"/>
      <c r="L215" s="69"/>
      <c r="M215" s="69"/>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IA215" s="21">
        <v>14.01</v>
      </c>
      <c r="IB215" s="21" t="s">
        <v>229</v>
      </c>
      <c r="IE215" s="22"/>
      <c r="IF215" s="22"/>
      <c r="IG215" s="22"/>
      <c r="IH215" s="22"/>
      <c r="II215" s="22"/>
    </row>
    <row r="216" spans="1:243" s="21" customFormat="1" ht="42.75">
      <c r="A216" s="57">
        <v>14.02</v>
      </c>
      <c r="B216" s="75" t="s">
        <v>230</v>
      </c>
      <c r="C216" s="33"/>
      <c r="D216" s="33">
        <v>12</v>
      </c>
      <c r="E216" s="76" t="s">
        <v>253</v>
      </c>
      <c r="F216" s="77">
        <v>277.99</v>
      </c>
      <c r="G216" s="43"/>
      <c r="H216" s="37"/>
      <c r="I216" s="38" t="s">
        <v>33</v>
      </c>
      <c r="J216" s="39">
        <f aca="true" t="shared" si="12" ref="J215:J239">IF(I216="Less(-)",-1,1)</f>
        <v>1</v>
      </c>
      <c r="K216" s="37" t="s">
        <v>34</v>
      </c>
      <c r="L216" s="37" t="s">
        <v>4</v>
      </c>
      <c r="M216" s="40"/>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aca="true" t="shared" si="13" ref="BA215:BA239">total_amount_ba($B$2,$D$2,D216,F216,J216,K216,M216)</f>
        <v>3335.88</v>
      </c>
      <c r="BB216" s="51">
        <f aca="true" t="shared" si="14" ref="BB215:BB239">BA216+SUM(N216:AZ216)</f>
        <v>3335.88</v>
      </c>
      <c r="BC216" s="56" t="str">
        <f aca="true" t="shared" si="15" ref="BC215:BC239">SpellNumber(L216,BB216)</f>
        <v>INR  Three Thousand Three Hundred &amp; Thirty Five  and Paise Eighty Eight Only</v>
      </c>
      <c r="IA216" s="21">
        <v>14.02</v>
      </c>
      <c r="IB216" s="21" t="s">
        <v>230</v>
      </c>
      <c r="ID216" s="21">
        <v>12</v>
      </c>
      <c r="IE216" s="22" t="s">
        <v>253</v>
      </c>
      <c r="IF216" s="22"/>
      <c r="IG216" s="22"/>
      <c r="IH216" s="22"/>
      <c r="II216" s="22"/>
    </row>
    <row r="217" spans="1:243" s="21" customFormat="1" ht="94.5">
      <c r="A217" s="57">
        <v>14.03</v>
      </c>
      <c r="B217" s="75" t="s">
        <v>231</v>
      </c>
      <c r="C217" s="33"/>
      <c r="D217" s="69"/>
      <c r="E217" s="69"/>
      <c r="F217" s="69"/>
      <c r="G217" s="69"/>
      <c r="H217" s="69"/>
      <c r="I217" s="69"/>
      <c r="J217" s="69"/>
      <c r="K217" s="69"/>
      <c r="L217" s="69"/>
      <c r="M217" s="69"/>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IA217" s="21">
        <v>14.03</v>
      </c>
      <c r="IB217" s="21" t="s">
        <v>231</v>
      </c>
      <c r="IE217" s="22"/>
      <c r="IF217" s="22"/>
      <c r="IG217" s="22"/>
      <c r="IH217" s="22"/>
      <c r="II217" s="22"/>
    </row>
    <row r="218" spans="1:243" s="21" customFormat="1" ht="42.75">
      <c r="A218" s="57">
        <v>14.04</v>
      </c>
      <c r="B218" s="75" t="s">
        <v>232</v>
      </c>
      <c r="C218" s="33"/>
      <c r="D218" s="33">
        <v>12</v>
      </c>
      <c r="E218" s="76" t="s">
        <v>253</v>
      </c>
      <c r="F218" s="77">
        <v>716.35</v>
      </c>
      <c r="G218" s="43"/>
      <c r="H218" s="37"/>
      <c r="I218" s="38" t="s">
        <v>33</v>
      </c>
      <c r="J218" s="39">
        <f t="shared" si="12"/>
        <v>1</v>
      </c>
      <c r="K218" s="37" t="s">
        <v>34</v>
      </c>
      <c r="L218" s="37" t="s">
        <v>4</v>
      </c>
      <c r="M218" s="40"/>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2">
        <f t="shared" si="13"/>
        <v>8596.2</v>
      </c>
      <c r="BB218" s="51">
        <f t="shared" si="14"/>
        <v>8596.2</v>
      </c>
      <c r="BC218" s="56" t="str">
        <f t="shared" si="15"/>
        <v>INR  Eight Thousand Five Hundred &amp; Ninety Six  and Paise Twenty Only</v>
      </c>
      <c r="IA218" s="21">
        <v>14.04</v>
      </c>
      <c r="IB218" s="21" t="s">
        <v>232</v>
      </c>
      <c r="ID218" s="21">
        <v>12</v>
      </c>
      <c r="IE218" s="22" t="s">
        <v>253</v>
      </c>
      <c r="IF218" s="22"/>
      <c r="IG218" s="22"/>
      <c r="IH218" s="22"/>
      <c r="II218" s="22"/>
    </row>
    <row r="219" spans="1:243" s="21" customFormat="1" ht="141.75">
      <c r="A219" s="57">
        <v>14.05</v>
      </c>
      <c r="B219" s="75" t="s">
        <v>233</v>
      </c>
      <c r="C219" s="33"/>
      <c r="D219" s="69"/>
      <c r="E219" s="69"/>
      <c r="F219" s="69"/>
      <c r="G219" s="69"/>
      <c r="H219" s="69"/>
      <c r="I219" s="69"/>
      <c r="J219" s="69"/>
      <c r="K219" s="69"/>
      <c r="L219" s="69"/>
      <c r="M219" s="69"/>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IA219" s="21">
        <v>14.05</v>
      </c>
      <c r="IB219" s="21" t="s">
        <v>233</v>
      </c>
      <c r="IE219" s="22"/>
      <c r="IF219" s="22"/>
      <c r="IG219" s="22"/>
      <c r="IH219" s="22"/>
      <c r="II219" s="22"/>
    </row>
    <row r="220" spans="1:243" s="21" customFormat="1" ht="15.75">
      <c r="A220" s="57">
        <v>14.06</v>
      </c>
      <c r="B220" s="75" t="s">
        <v>234</v>
      </c>
      <c r="C220" s="33"/>
      <c r="D220" s="69"/>
      <c r="E220" s="69"/>
      <c r="F220" s="69"/>
      <c r="G220" s="69"/>
      <c r="H220" s="69"/>
      <c r="I220" s="69"/>
      <c r="J220" s="69"/>
      <c r="K220" s="69"/>
      <c r="L220" s="69"/>
      <c r="M220" s="69"/>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IA220" s="21">
        <v>14.06</v>
      </c>
      <c r="IB220" s="21" t="s">
        <v>234</v>
      </c>
      <c r="IE220" s="22"/>
      <c r="IF220" s="22"/>
      <c r="IG220" s="22"/>
      <c r="IH220" s="22"/>
      <c r="II220" s="22"/>
    </row>
    <row r="221" spans="1:243" s="21" customFormat="1" ht="47.25">
      <c r="A221" s="57">
        <v>14.07</v>
      </c>
      <c r="B221" s="75" t="s">
        <v>235</v>
      </c>
      <c r="C221" s="33"/>
      <c r="D221" s="33">
        <v>4</v>
      </c>
      <c r="E221" s="76" t="s">
        <v>255</v>
      </c>
      <c r="F221" s="77">
        <v>2022.8</v>
      </c>
      <c r="G221" s="43"/>
      <c r="H221" s="37"/>
      <c r="I221" s="38" t="s">
        <v>33</v>
      </c>
      <c r="J221" s="39">
        <f t="shared" si="12"/>
        <v>1</v>
      </c>
      <c r="K221" s="37" t="s">
        <v>34</v>
      </c>
      <c r="L221" s="37" t="s">
        <v>4</v>
      </c>
      <c r="M221" s="40"/>
      <c r="N221" s="49"/>
      <c r="O221" s="49"/>
      <c r="P221" s="50"/>
      <c r="Q221" s="49"/>
      <c r="R221" s="49"/>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2">
        <f t="shared" si="13"/>
        <v>8091.2</v>
      </c>
      <c r="BB221" s="51">
        <f t="shared" si="14"/>
        <v>8091.2</v>
      </c>
      <c r="BC221" s="56" t="str">
        <f t="shared" si="15"/>
        <v>INR  Eight Thousand  &amp;Ninety One  and Paise Twenty Only</v>
      </c>
      <c r="IA221" s="21">
        <v>14.07</v>
      </c>
      <c r="IB221" s="21" t="s">
        <v>235</v>
      </c>
      <c r="ID221" s="21">
        <v>4</v>
      </c>
      <c r="IE221" s="22" t="s">
        <v>255</v>
      </c>
      <c r="IF221" s="22"/>
      <c r="IG221" s="22"/>
      <c r="IH221" s="22"/>
      <c r="II221" s="22"/>
    </row>
    <row r="222" spans="1:243" s="21" customFormat="1" ht="189">
      <c r="A222" s="57">
        <v>14.08</v>
      </c>
      <c r="B222" s="75" t="s">
        <v>236</v>
      </c>
      <c r="C222" s="33"/>
      <c r="D222" s="69"/>
      <c r="E222" s="69"/>
      <c r="F222" s="69"/>
      <c r="G222" s="69"/>
      <c r="H222" s="69"/>
      <c r="I222" s="69"/>
      <c r="J222" s="69"/>
      <c r="K222" s="69"/>
      <c r="L222" s="69"/>
      <c r="M222" s="69"/>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IA222" s="21">
        <v>14.08</v>
      </c>
      <c r="IB222" s="21" t="s">
        <v>236</v>
      </c>
      <c r="IE222" s="22"/>
      <c r="IF222" s="22"/>
      <c r="IG222" s="22"/>
      <c r="IH222" s="22"/>
      <c r="II222" s="22"/>
    </row>
    <row r="223" spans="1:243" s="21" customFormat="1" ht="42.75">
      <c r="A223" s="57">
        <v>14.09</v>
      </c>
      <c r="B223" s="75" t="s">
        <v>237</v>
      </c>
      <c r="C223" s="33"/>
      <c r="D223" s="33">
        <v>5</v>
      </c>
      <c r="E223" s="76" t="s">
        <v>255</v>
      </c>
      <c r="F223" s="77">
        <v>546.69</v>
      </c>
      <c r="G223" s="43"/>
      <c r="H223" s="37"/>
      <c r="I223" s="38" t="s">
        <v>33</v>
      </c>
      <c r="J223" s="39">
        <f t="shared" si="12"/>
        <v>1</v>
      </c>
      <c r="K223" s="37" t="s">
        <v>34</v>
      </c>
      <c r="L223" s="37" t="s">
        <v>4</v>
      </c>
      <c r="M223" s="40"/>
      <c r="N223" s="49"/>
      <c r="O223" s="49"/>
      <c r="P223" s="50"/>
      <c r="Q223" s="49"/>
      <c r="R223" s="49"/>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2">
        <f t="shared" si="13"/>
        <v>2733.45</v>
      </c>
      <c r="BB223" s="51">
        <f t="shared" si="14"/>
        <v>2733.45</v>
      </c>
      <c r="BC223" s="56" t="str">
        <f t="shared" si="15"/>
        <v>INR  Two Thousand Seven Hundred &amp; Thirty Three  and Paise Forty Five Only</v>
      </c>
      <c r="IA223" s="21">
        <v>14.09</v>
      </c>
      <c r="IB223" s="21" t="s">
        <v>237</v>
      </c>
      <c r="ID223" s="21">
        <v>5</v>
      </c>
      <c r="IE223" s="22" t="s">
        <v>255</v>
      </c>
      <c r="IF223" s="22"/>
      <c r="IG223" s="22"/>
      <c r="IH223" s="22"/>
      <c r="II223" s="22"/>
    </row>
    <row r="224" spans="1:243" s="21" customFormat="1" ht="15.75">
      <c r="A224" s="57">
        <v>15</v>
      </c>
      <c r="B224" s="75" t="s">
        <v>238</v>
      </c>
      <c r="C224" s="33"/>
      <c r="D224" s="69"/>
      <c r="E224" s="69"/>
      <c r="F224" s="69"/>
      <c r="G224" s="69"/>
      <c r="H224" s="69"/>
      <c r="I224" s="69"/>
      <c r="J224" s="69"/>
      <c r="K224" s="69"/>
      <c r="L224" s="69"/>
      <c r="M224" s="69"/>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IA224" s="21">
        <v>15</v>
      </c>
      <c r="IB224" s="21" t="s">
        <v>238</v>
      </c>
      <c r="IE224" s="22"/>
      <c r="IF224" s="22"/>
      <c r="IG224" s="22"/>
      <c r="IH224" s="22"/>
      <c r="II224" s="22"/>
    </row>
    <row r="225" spans="1:243" s="21" customFormat="1" ht="315">
      <c r="A225" s="57">
        <v>15.01</v>
      </c>
      <c r="B225" s="75" t="s">
        <v>239</v>
      </c>
      <c r="C225" s="33"/>
      <c r="D225" s="33">
        <v>7</v>
      </c>
      <c r="E225" s="76" t="s">
        <v>43</v>
      </c>
      <c r="F225" s="77">
        <v>408.24</v>
      </c>
      <c r="G225" s="43"/>
      <c r="H225" s="37"/>
      <c r="I225" s="38" t="s">
        <v>33</v>
      </c>
      <c r="J225" s="39">
        <f t="shared" si="12"/>
        <v>1</v>
      </c>
      <c r="K225" s="37" t="s">
        <v>34</v>
      </c>
      <c r="L225" s="37" t="s">
        <v>4</v>
      </c>
      <c r="M225" s="40"/>
      <c r="N225" s="49"/>
      <c r="O225" s="49"/>
      <c r="P225" s="50"/>
      <c r="Q225" s="49"/>
      <c r="R225" s="49"/>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2">
        <f t="shared" si="13"/>
        <v>2857.68</v>
      </c>
      <c r="BB225" s="51">
        <f t="shared" si="14"/>
        <v>2857.68</v>
      </c>
      <c r="BC225" s="56" t="str">
        <f t="shared" si="15"/>
        <v>INR  Two Thousand Eight Hundred &amp; Fifty Seven  and Paise Sixty Eight Only</v>
      </c>
      <c r="IA225" s="21">
        <v>15.01</v>
      </c>
      <c r="IB225" s="21" t="s">
        <v>239</v>
      </c>
      <c r="ID225" s="21">
        <v>7</v>
      </c>
      <c r="IE225" s="22" t="s">
        <v>43</v>
      </c>
      <c r="IF225" s="22"/>
      <c r="IG225" s="22"/>
      <c r="IH225" s="22"/>
      <c r="II225" s="22"/>
    </row>
    <row r="226" spans="1:243" s="21" customFormat="1" ht="31.5">
      <c r="A226" s="57">
        <v>16</v>
      </c>
      <c r="B226" s="75" t="s">
        <v>240</v>
      </c>
      <c r="C226" s="33"/>
      <c r="D226" s="69"/>
      <c r="E226" s="69"/>
      <c r="F226" s="69"/>
      <c r="G226" s="69"/>
      <c r="H226" s="69"/>
      <c r="I226" s="69"/>
      <c r="J226" s="69"/>
      <c r="K226" s="69"/>
      <c r="L226" s="69"/>
      <c r="M226" s="69"/>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IA226" s="21">
        <v>16</v>
      </c>
      <c r="IB226" s="21" t="s">
        <v>240</v>
      </c>
      <c r="IE226" s="22"/>
      <c r="IF226" s="22"/>
      <c r="IG226" s="22"/>
      <c r="IH226" s="22"/>
      <c r="II226" s="22"/>
    </row>
    <row r="227" spans="1:243" s="21" customFormat="1" ht="94.5">
      <c r="A227" s="57">
        <v>16.01</v>
      </c>
      <c r="B227" s="75" t="s">
        <v>241</v>
      </c>
      <c r="C227" s="33"/>
      <c r="D227" s="69"/>
      <c r="E227" s="69"/>
      <c r="F227" s="69"/>
      <c r="G227" s="69"/>
      <c r="H227" s="69"/>
      <c r="I227" s="69"/>
      <c r="J227" s="69"/>
      <c r="K227" s="69"/>
      <c r="L227" s="69"/>
      <c r="M227" s="69"/>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IA227" s="21">
        <v>16.01</v>
      </c>
      <c r="IB227" s="21" t="s">
        <v>241</v>
      </c>
      <c r="IE227" s="22"/>
      <c r="IF227" s="22"/>
      <c r="IG227" s="22"/>
      <c r="IH227" s="22"/>
      <c r="II227" s="22"/>
    </row>
    <row r="228" spans="1:243" s="21" customFormat="1" ht="47.25">
      <c r="A228" s="57">
        <v>16.02</v>
      </c>
      <c r="B228" s="75" t="s">
        <v>242</v>
      </c>
      <c r="C228" s="33"/>
      <c r="D228" s="33">
        <v>6</v>
      </c>
      <c r="E228" s="76" t="s">
        <v>43</v>
      </c>
      <c r="F228" s="77">
        <v>340.64</v>
      </c>
      <c r="G228" s="43"/>
      <c r="H228" s="37"/>
      <c r="I228" s="38" t="s">
        <v>33</v>
      </c>
      <c r="J228" s="39">
        <f t="shared" si="12"/>
        <v>1</v>
      </c>
      <c r="K228" s="37" t="s">
        <v>34</v>
      </c>
      <c r="L228" s="37" t="s">
        <v>4</v>
      </c>
      <c r="M228" s="40"/>
      <c r="N228" s="49"/>
      <c r="O228" s="49"/>
      <c r="P228" s="50"/>
      <c r="Q228" s="49"/>
      <c r="R228" s="49"/>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2">
        <f t="shared" si="13"/>
        <v>2043.84</v>
      </c>
      <c r="BB228" s="51">
        <f t="shared" si="14"/>
        <v>2043.84</v>
      </c>
      <c r="BC228" s="56" t="str">
        <f t="shared" si="15"/>
        <v>INR  Two Thousand  &amp;Forty Three  and Paise Eighty Four Only</v>
      </c>
      <c r="IA228" s="21">
        <v>16.02</v>
      </c>
      <c r="IB228" s="21" t="s">
        <v>242</v>
      </c>
      <c r="ID228" s="21">
        <v>6</v>
      </c>
      <c r="IE228" s="22" t="s">
        <v>43</v>
      </c>
      <c r="IF228" s="22"/>
      <c r="IG228" s="22"/>
      <c r="IH228" s="22"/>
      <c r="II228" s="22"/>
    </row>
    <row r="229" spans="1:243" s="21" customFormat="1" ht="15.75">
      <c r="A229" s="57">
        <v>17</v>
      </c>
      <c r="B229" s="75" t="s">
        <v>243</v>
      </c>
      <c r="C229" s="33"/>
      <c r="D229" s="69"/>
      <c r="E229" s="69"/>
      <c r="F229" s="69"/>
      <c r="G229" s="69"/>
      <c r="H229" s="69"/>
      <c r="I229" s="69"/>
      <c r="J229" s="69"/>
      <c r="K229" s="69"/>
      <c r="L229" s="69"/>
      <c r="M229" s="69"/>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IA229" s="21">
        <v>17</v>
      </c>
      <c r="IB229" s="21" t="s">
        <v>243</v>
      </c>
      <c r="IE229" s="22"/>
      <c r="IF229" s="22"/>
      <c r="IG229" s="22"/>
      <c r="IH229" s="22"/>
      <c r="II229" s="22"/>
    </row>
    <row r="230" spans="1:243" s="21" customFormat="1" ht="129.75" customHeight="1">
      <c r="A230" s="57">
        <v>17.01</v>
      </c>
      <c r="B230" s="75" t="s">
        <v>54</v>
      </c>
      <c r="C230" s="33"/>
      <c r="D230" s="33">
        <v>15</v>
      </c>
      <c r="E230" s="76" t="s">
        <v>56</v>
      </c>
      <c r="F230" s="77">
        <v>4942.04</v>
      </c>
      <c r="G230" s="43"/>
      <c r="H230" s="37"/>
      <c r="I230" s="38" t="s">
        <v>33</v>
      </c>
      <c r="J230" s="39">
        <f t="shared" si="12"/>
        <v>1</v>
      </c>
      <c r="K230" s="37" t="s">
        <v>34</v>
      </c>
      <c r="L230" s="37" t="s">
        <v>4</v>
      </c>
      <c r="M230" s="40"/>
      <c r="N230" s="49"/>
      <c r="O230" s="49"/>
      <c r="P230" s="50"/>
      <c r="Q230" s="49"/>
      <c r="R230" s="49"/>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2">
        <f t="shared" si="13"/>
        <v>74130.6</v>
      </c>
      <c r="BB230" s="51">
        <f t="shared" si="14"/>
        <v>74130.6</v>
      </c>
      <c r="BC230" s="56" t="str">
        <f t="shared" si="15"/>
        <v>INR  Seventy Four Thousand One Hundred &amp; Thirty  and Paise Sixty Only</v>
      </c>
      <c r="IA230" s="21">
        <v>17.01</v>
      </c>
      <c r="IB230" s="59" t="s">
        <v>54</v>
      </c>
      <c r="ID230" s="21">
        <v>15</v>
      </c>
      <c r="IE230" s="22" t="s">
        <v>56</v>
      </c>
      <c r="IF230" s="22"/>
      <c r="IG230" s="22"/>
      <c r="IH230" s="22"/>
      <c r="II230" s="22"/>
    </row>
    <row r="231" spans="1:243" s="21" customFormat="1" ht="78.75">
      <c r="A231" s="57">
        <v>17.02</v>
      </c>
      <c r="B231" s="75" t="s">
        <v>244</v>
      </c>
      <c r="C231" s="33"/>
      <c r="D231" s="33">
        <v>2</v>
      </c>
      <c r="E231" s="76" t="s">
        <v>256</v>
      </c>
      <c r="F231" s="77">
        <v>422.32</v>
      </c>
      <c r="G231" s="43"/>
      <c r="H231" s="37"/>
      <c r="I231" s="38" t="s">
        <v>33</v>
      </c>
      <c r="J231" s="39">
        <f t="shared" si="12"/>
        <v>1</v>
      </c>
      <c r="K231" s="37" t="s">
        <v>34</v>
      </c>
      <c r="L231" s="37" t="s">
        <v>4</v>
      </c>
      <c r="M231" s="40"/>
      <c r="N231" s="49"/>
      <c r="O231" s="49"/>
      <c r="P231" s="50"/>
      <c r="Q231" s="49"/>
      <c r="R231" s="49"/>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2">
        <f t="shared" si="13"/>
        <v>844.64</v>
      </c>
      <c r="BB231" s="51">
        <f t="shared" si="14"/>
        <v>844.64</v>
      </c>
      <c r="BC231" s="56" t="str">
        <f t="shared" si="15"/>
        <v>INR  Eight Hundred &amp; Forty Four  and Paise Sixty Four Only</v>
      </c>
      <c r="IA231" s="21">
        <v>17.02</v>
      </c>
      <c r="IB231" s="21" t="s">
        <v>244</v>
      </c>
      <c r="ID231" s="21">
        <v>2</v>
      </c>
      <c r="IE231" s="22" t="s">
        <v>256</v>
      </c>
      <c r="IF231" s="22"/>
      <c r="IG231" s="22"/>
      <c r="IH231" s="22"/>
      <c r="II231" s="22"/>
    </row>
    <row r="232" spans="1:243" s="21" customFormat="1" ht="63">
      <c r="A232" s="57">
        <v>17.03</v>
      </c>
      <c r="B232" s="75" t="s">
        <v>245</v>
      </c>
      <c r="C232" s="33"/>
      <c r="D232" s="33">
        <v>8</v>
      </c>
      <c r="E232" s="76" t="s">
        <v>256</v>
      </c>
      <c r="F232" s="77">
        <v>58.66</v>
      </c>
      <c r="G232" s="43"/>
      <c r="H232" s="37"/>
      <c r="I232" s="38" t="s">
        <v>33</v>
      </c>
      <c r="J232" s="39">
        <f t="shared" si="12"/>
        <v>1</v>
      </c>
      <c r="K232" s="37" t="s">
        <v>34</v>
      </c>
      <c r="L232" s="37" t="s">
        <v>4</v>
      </c>
      <c r="M232" s="40"/>
      <c r="N232" s="49"/>
      <c r="O232" s="49"/>
      <c r="P232" s="50"/>
      <c r="Q232" s="49"/>
      <c r="R232" s="49"/>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2">
        <f t="shared" si="13"/>
        <v>469.28</v>
      </c>
      <c r="BB232" s="51">
        <f t="shared" si="14"/>
        <v>469.28</v>
      </c>
      <c r="BC232" s="56" t="str">
        <f t="shared" si="15"/>
        <v>INR  Four Hundred &amp; Sixty Nine  and Paise Twenty Eight Only</v>
      </c>
      <c r="IA232" s="21">
        <v>17.03</v>
      </c>
      <c r="IB232" s="21" t="s">
        <v>245</v>
      </c>
      <c r="ID232" s="21">
        <v>8</v>
      </c>
      <c r="IE232" s="22" t="s">
        <v>256</v>
      </c>
      <c r="IF232" s="22"/>
      <c r="IG232" s="22"/>
      <c r="IH232" s="22"/>
      <c r="II232" s="22"/>
    </row>
    <row r="233" spans="1:243" s="21" customFormat="1" ht="42.75">
      <c r="A233" s="57">
        <v>17.04</v>
      </c>
      <c r="B233" s="75" t="s">
        <v>246</v>
      </c>
      <c r="C233" s="33"/>
      <c r="D233" s="33">
        <v>18</v>
      </c>
      <c r="E233" s="76" t="s">
        <v>256</v>
      </c>
      <c r="F233" s="77">
        <v>29.33</v>
      </c>
      <c r="G233" s="43"/>
      <c r="H233" s="37"/>
      <c r="I233" s="38" t="s">
        <v>33</v>
      </c>
      <c r="J233" s="39">
        <f t="shared" si="12"/>
        <v>1</v>
      </c>
      <c r="K233" s="37" t="s">
        <v>34</v>
      </c>
      <c r="L233" s="37" t="s">
        <v>4</v>
      </c>
      <c r="M233" s="40"/>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2">
        <f t="shared" si="13"/>
        <v>527.94</v>
      </c>
      <c r="BB233" s="51">
        <f t="shared" si="14"/>
        <v>527.94</v>
      </c>
      <c r="BC233" s="56" t="str">
        <f t="shared" si="15"/>
        <v>INR  Five Hundred &amp; Twenty Seven  and Paise Ninety Four Only</v>
      </c>
      <c r="IA233" s="21">
        <v>17.04</v>
      </c>
      <c r="IB233" s="21" t="s">
        <v>246</v>
      </c>
      <c r="ID233" s="21">
        <v>18</v>
      </c>
      <c r="IE233" s="22" t="s">
        <v>256</v>
      </c>
      <c r="IF233" s="22"/>
      <c r="IG233" s="22"/>
      <c r="IH233" s="22"/>
      <c r="II233" s="22"/>
    </row>
    <row r="234" spans="1:243" s="21" customFormat="1" ht="63">
      <c r="A234" s="57">
        <v>17.05</v>
      </c>
      <c r="B234" s="75" t="s">
        <v>247</v>
      </c>
      <c r="C234" s="33"/>
      <c r="D234" s="33">
        <v>2</v>
      </c>
      <c r="E234" s="76" t="s">
        <v>256</v>
      </c>
      <c r="F234" s="77">
        <v>504.44</v>
      </c>
      <c r="G234" s="43"/>
      <c r="H234" s="37"/>
      <c r="I234" s="38" t="s">
        <v>33</v>
      </c>
      <c r="J234" s="39">
        <f t="shared" si="12"/>
        <v>1</v>
      </c>
      <c r="K234" s="37" t="s">
        <v>34</v>
      </c>
      <c r="L234" s="37" t="s">
        <v>4</v>
      </c>
      <c r="M234" s="40"/>
      <c r="N234" s="49"/>
      <c r="O234" s="49"/>
      <c r="P234" s="50"/>
      <c r="Q234" s="49"/>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2">
        <f t="shared" si="13"/>
        <v>1008.88</v>
      </c>
      <c r="BB234" s="51">
        <f t="shared" si="14"/>
        <v>1008.88</v>
      </c>
      <c r="BC234" s="56" t="str">
        <f t="shared" si="15"/>
        <v>INR  One Thousand  &amp;Eight  and Paise Eighty Eight Only</v>
      </c>
      <c r="IA234" s="21">
        <v>17.05</v>
      </c>
      <c r="IB234" s="21" t="s">
        <v>247</v>
      </c>
      <c r="ID234" s="21">
        <v>2</v>
      </c>
      <c r="IE234" s="22" t="s">
        <v>256</v>
      </c>
      <c r="IF234" s="22"/>
      <c r="IG234" s="22"/>
      <c r="IH234" s="22"/>
      <c r="II234" s="22"/>
    </row>
    <row r="235" spans="1:243" s="21" customFormat="1" ht="47.25">
      <c r="A235" s="57">
        <v>17.06</v>
      </c>
      <c r="B235" s="75" t="s">
        <v>248</v>
      </c>
      <c r="C235" s="33"/>
      <c r="D235" s="33">
        <v>1</v>
      </c>
      <c r="E235" s="76" t="s">
        <v>256</v>
      </c>
      <c r="F235" s="77">
        <v>281.46</v>
      </c>
      <c r="G235" s="43"/>
      <c r="H235" s="37"/>
      <c r="I235" s="38" t="s">
        <v>33</v>
      </c>
      <c r="J235" s="39">
        <f t="shared" si="12"/>
        <v>1</v>
      </c>
      <c r="K235" s="37" t="s">
        <v>34</v>
      </c>
      <c r="L235" s="37" t="s">
        <v>4</v>
      </c>
      <c r="M235" s="40"/>
      <c r="N235" s="49"/>
      <c r="O235" s="49"/>
      <c r="P235" s="50"/>
      <c r="Q235" s="49"/>
      <c r="R235" s="49"/>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2">
        <f t="shared" si="13"/>
        <v>281.46</v>
      </c>
      <c r="BB235" s="51">
        <f t="shared" si="14"/>
        <v>281.46</v>
      </c>
      <c r="BC235" s="56" t="str">
        <f t="shared" si="15"/>
        <v>INR  Two Hundred &amp; Eighty One  and Paise Forty Six Only</v>
      </c>
      <c r="IA235" s="21">
        <v>17.06</v>
      </c>
      <c r="IB235" s="21" t="s">
        <v>248</v>
      </c>
      <c r="ID235" s="21">
        <v>1</v>
      </c>
      <c r="IE235" s="22" t="s">
        <v>256</v>
      </c>
      <c r="IF235" s="22"/>
      <c r="IG235" s="22"/>
      <c r="IH235" s="22"/>
      <c r="II235" s="22"/>
    </row>
    <row r="236" spans="1:243" s="21" customFormat="1" ht="144.75" customHeight="1">
      <c r="A236" s="57">
        <v>17.07</v>
      </c>
      <c r="B236" s="75" t="s">
        <v>249</v>
      </c>
      <c r="C236" s="33"/>
      <c r="D236" s="33">
        <v>4</v>
      </c>
      <c r="E236" s="76" t="s">
        <v>55</v>
      </c>
      <c r="F236" s="77">
        <v>1945.33</v>
      </c>
      <c r="G236" s="43"/>
      <c r="H236" s="37"/>
      <c r="I236" s="38" t="s">
        <v>33</v>
      </c>
      <c r="J236" s="39">
        <f t="shared" si="12"/>
        <v>1</v>
      </c>
      <c r="K236" s="37" t="s">
        <v>34</v>
      </c>
      <c r="L236" s="37" t="s">
        <v>4</v>
      </c>
      <c r="M236" s="40"/>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2">
        <f t="shared" si="13"/>
        <v>7781.32</v>
      </c>
      <c r="BB236" s="51">
        <f t="shared" si="14"/>
        <v>7781.32</v>
      </c>
      <c r="BC236" s="56" t="str">
        <f t="shared" si="15"/>
        <v>INR  Seven Thousand Seven Hundred &amp; Eighty One  and Paise Thirty Two Only</v>
      </c>
      <c r="IA236" s="21">
        <v>17.07</v>
      </c>
      <c r="IB236" s="59" t="s">
        <v>249</v>
      </c>
      <c r="ID236" s="21">
        <v>4</v>
      </c>
      <c r="IE236" s="22" t="s">
        <v>55</v>
      </c>
      <c r="IF236" s="22"/>
      <c r="IG236" s="22"/>
      <c r="IH236" s="22"/>
      <c r="II236" s="22"/>
    </row>
    <row r="237" spans="1:243" s="21" customFormat="1" ht="64.5" customHeight="1">
      <c r="A237" s="57">
        <v>17.08</v>
      </c>
      <c r="B237" s="75" t="s">
        <v>250</v>
      </c>
      <c r="C237" s="33"/>
      <c r="D237" s="33">
        <v>2</v>
      </c>
      <c r="E237" s="76" t="s">
        <v>256</v>
      </c>
      <c r="F237" s="77">
        <v>1484</v>
      </c>
      <c r="G237" s="43"/>
      <c r="H237" s="37"/>
      <c r="I237" s="38" t="s">
        <v>33</v>
      </c>
      <c r="J237" s="39">
        <f t="shared" si="12"/>
        <v>1</v>
      </c>
      <c r="K237" s="37" t="s">
        <v>34</v>
      </c>
      <c r="L237" s="37" t="s">
        <v>4</v>
      </c>
      <c r="M237" s="40"/>
      <c r="N237" s="49"/>
      <c r="O237" s="49"/>
      <c r="P237" s="50"/>
      <c r="Q237" s="49"/>
      <c r="R237" s="49"/>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2">
        <f t="shared" si="13"/>
        <v>2968</v>
      </c>
      <c r="BB237" s="51">
        <f t="shared" si="14"/>
        <v>2968</v>
      </c>
      <c r="BC237" s="56" t="str">
        <f t="shared" si="15"/>
        <v>INR  Two Thousand Nine Hundred &amp; Sixty Eight  Only</v>
      </c>
      <c r="IA237" s="21">
        <v>17.08</v>
      </c>
      <c r="IB237" s="59" t="s">
        <v>250</v>
      </c>
      <c r="ID237" s="21">
        <v>2</v>
      </c>
      <c r="IE237" s="22" t="s">
        <v>256</v>
      </c>
      <c r="IF237" s="22"/>
      <c r="IG237" s="22"/>
      <c r="IH237" s="22"/>
      <c r="II237" s="22"/>
    </row>
    <row r="238" spans="1:243" s="21" customFormat="1" ht="47.25">
      <c r="A238" s="57">
        <v>17.09</v>
      </c>
      <c r="B238" s="75" t="s">
        <v>251</v>
      </c>
      <c r="C238" s="33"/>
      <c r="D238" s="33">
        <v>2</v>
      </c>
      <c r="E238" s="76" t="s">
        <v>256</v>
      </c>
      <c r="F238" s="77">
        <v>1014.91</v>
      </c>
      <c r="G238" s="43"/>
      <c r="H238" s="37"/>
      <c r="I238" s="38" t="s">
        <v>33</v>
      </c>
      <c r="J238" s="39">
        <f t="shared" si="12"/>
        <v>1</v>
      </c>
      <c r="K238" s="37" t="s">
        <v>34</v>
      </c>
      <c r="L238" s="37" t="s">
        <v>4</v>
      </c>
      <c r="M238" s="40"/>
      <c r="N238" s="49"/>
      <c r="O238" s="49"/>
      <c r="P238" s="50"/>
      <c r="Q238" s="49"/>
      <c r="R238" s="49"/>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2">
        <f t="shared" si="13"/>
        <v>2029.82</v>
      </c>
      <c r="BB238" s="51">
        <f t="shared" si="14"/>
        <v>2029.82</v>
      </c>
      <c r="BC238" s="56" t="str">
        <f t="shared" si="15"/>
        <v>INR  Two Thousand  &amp;Twenty Nine  and Paise Eighty Two Only</v>
      </c>
      <c r="IA238" s="21">
        <v>17.09</v>
      </c>
      <c r="IB238" s="21" t="s">
        <v>251</v>
      </c>
      <c r="ID238" s="21">
        <v>2</v>
      </c>
      <c r="IE238" s="22" t="s">
        <v>256</v>
      </c>
      <c r="IF238" s="22"/>
      <c r="IG238" s="22"/>
      <c r="IH238" s="22"/>
      <c r="II238" s="22"/>
    </row>
    <row r="239" spans="1:243" s="21" customFormat="1" ht="47.25" customHeight="1">
      <c r="A239" s="74">
        <v>17.1</v>
      </c>
      <c r="B239" s="75" t="s">
        <v>252</v>
      </c>
      <c r="C239" s="33"/>
      <c r="D239" s="33">
        <v>2</v>
      </c>
      <c r="E239" s="76" t="s">
        <v>256</v>
      </c>
      <c r="F239" s="77">
        <v>1014.91</v>
      </c>
      <c r="G239" s="43"/>
      <c r="H239" s="37"/>
      <c r="I239" s="38" t="s">
        <v>33</v>
      </c>
      <c r="J239" s="39">
        <f t="shared" si="12"/>
        <v>1</v>
      </c>
      <c r="K239" s="37" t="s">
        <v>34</v>
      </c>
      <c r="L239" s="37" t="s">
        <v>4</v>
      </c>
      <c r="M239" s="40"/>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2">
        <f t="shared" si="13"/>
        <v>2029.82</v>
      </c>
      <c r="BB239" s="51">
        <f t="shared" si="14"/>
        <v>2029.82</v>
      </c>
      <c r="BC239" s="56" t="str">
        <f t="shared" si="15"/>
        <v>INR  Two Thousand  &amp;Twenty Nine  and Paise Eighty Two Only</v>
      </c>
      <c r="IA239" s="21">
        <v>17.1</v>
      </c>
      <c r="IB239" s="59" t="s">
        <v>252</v>
      </c>
      <c r="ID239" s="21">
        <v>2</v>
      </c>
      <c r="IE239" s="22" t="s">
        <v>256</v>
      </c>
      <c r="IF239" s="22"/>
      <c r="IG239" s="22"/>
      <c r="IH239" s="22"/>
      <c r="II239" s="22"/>
    </row>
    <row r="240" spans="1:55" ht="42.75">
      <c r="A240" s="44" t="s">
        <v>35</v>
      </c>
      <c r="B240" s="45"/>
      <c r="C240" s="46"/>
      <c r="D240" s="63"/>
      <c r="E240" s="63"/>
      <c r="F240" s="63"/>
      <c r="G240" s="34"/>
      <c r="H240" s="47"/>
      <c r="I240" s="47"/>
      <c r="J240" s="47"/>
      <c r="K240" s="47"/>
      <c r="L240" s="48"/>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55">
        <f>SUM(BA13:BA239)</f>
        <v>1291666.96</v>
      </c>
      <c r="BB240" s="55">
        <f>SUM(BB13:BB239)</f>
        <v>1291666.96</v>
      </c>
      <c r="BC240" s="58" t="str">
        <f>SpellNumber($E$2,BB240)</f>
        <v>INR  Twelve Lakh Ninety One Thousand Six Hundred &amp; Sixty Six  and Paise Ninety Six Only</v>
      </c>
    </row>
    <row r="241" spans="1:55" ht="46.5" customHeight="1">
      <c r="A241" s="24" t="s">
        <v>36</v>
      </c>
      <c r="B241" s="25"/>
      <c r="C241" s="26"/>
      <c r="D241" s="60"/>
      <c r="E241" s="61" t="s">
        <v>44</v>
      </c>
      <c r="F241" s="62"/>
      <c r="G241" s="27"/>
      <c r="H241" s="28"/>
      <c r="I241" s="28"/>
      <c r="J241" s="28"/>
      <c r="K241" s="29"/>
      <c r="L241" s="30"/>
      <c r="M241" s="31"/>
      <c r="N241" s="32"/>
      <c r="O241" s="21"/>
      <c r="P241" s="21"/>
      <c r="Q241" s="21"/>
      <c r="R241" s="21"/>
      <c r="S241" s="21"/>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53">
        <f>IF(ISBLANK(F241),0,IF(E241="Excess (+)",ROUND(BA240+(BA240*F241),2),IF(E241="Less (-)",ROUND(BA240+(BA240*F241*(-1)),2),IF(E241="At Par",BA240,0))))</f>
        <v>0</v>
      </c>
      <c r="BB241" s="54">
        <f>ROUND(BA241,0)</f>
        <v>0</v>
      </c>
      <c r="BC241" s="36" t="str">
        <f>SpellNumber($E$2,BB241)</f>
        <v>INR Zero Only</v>
      </c>
    </row>
    <row r="242" spans="1:55" ht="45.75" customHeight="1">
      <c r="A242" s="23" t="s">
        <v>37</v>
      </c>
      <c r="B242" s="23"/>
      <c r="C242" s="64" t="str">
        <f>SpellNumber($E$2,BB241)</f>
        <v>INR Zero Only</v>
      </c>
      <c r="D242" s="64"/>
      <c r="E242" s="64"/>
      <c r="F242" s="64"/>
      <c r="G242" s="64"/>
      <c r="H242" s="64"/>
      <c r="I242" s="64"/>
      <c r="J242" s="64"/>
      <c r="K242" s="64"/>
      <c r="L242" s="64"/>
      <c r="M242" s="64"/>
      <c r="N242" s="64"/>
      <c r="O242" s="64"/>
      <c r="P242" s="64"/>
      <c r="Q242" s="64"/>
      <c r="R242" s="64"/>
      <c r="S242" s="64"/>
      <c r="T242" s="64"/>
      <c r="U242" s="64"/>
      <c r="V242" s="64"/>
      <c r="W242" s="64"/>
      <c r="X242" s="64"/>
      <c r="Y242" s="64"/>
      <c r="Z242" s="64"/>
      <c r="AA242" s="64"/>
      <c r="AB242" s="64"/>
      <c r="AC242" s="64"/>
      <c r="AD242" s="64"/>
      <c r="AE242" s="64"/>
      <c r="AF242" s="64"/>
      <c r="AG242" s="64"/>
      <c r="AH242" s="64"/>
      <c r="AI242" s="64"/>
      <c r="AJ242" s="64"/>
      <c r="AK242" s="64"/>
      <c r="AL242" s="64"/>
      <c r="AM242" s="64"/>
      <c r="AN242" s="64"/>
      <c r="AO242" s="64"/>
      <c r="AP242" s="64"/>
      <c r="AQ242" s="64"/>
      <c r="AR242" s="64"/>
      <c r="AS242" s="64"/>
      <c r="AT242" s="64"/>
      <c r="AU242" s="64"/>
      <c r="AV242" s="64"/>
      <c r="AW242" s="64"/>
      <c r="AX242" s="64"/>
      <c r="AY242" s="64"/>
      <c r="AZ242" s="64"/>
      <c r="BA242" s="64"/>
      <c r="BB242" s="64"/>
      <c r="BC242" s="64"/>
    </row>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6" ht="15"/>
    <row r="1887" ht="15"/>
    <row r="1888" ht="15"/>
    <row r="1889" ht="15"/>
    <row r="1890" ht="15"/>
    <row r="1891" ht="15"/>
    <row r="1893" ht="15"/>
    <row r="1894" ht="15"/>
    <row r="1895" ht="15"/>
    <row r="1896" ht="15"/>
    <row r="1897" ht="15"/>
    <row r="1898"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20" ht="15"/>
    <row r="1921" ht="15"/>
    <row r="1922" ht="15"/>
    <row r="1924" ht="15"/>
    <row r="1925" ht="15"/>
    <row r="1926" ht="15"/>
    <row r="1927" ht="15"/>
    <row r="1929"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1" ht="15"/>
    <row r="1952" ht="15"/>
    <row r="1953" ht="15"/>
    <row r="1954" ht="15"/>
    <row r="1955" ht="15"/>
    <row r="1956" ht="15"/>
    <row r="1957" ht="15"/>
    <row r="1959" ht="15"/>
    <row r="1960" ht="15"/>
    <row r="1961" ht="15"/>
    <row r="1962" ht="15"/>
    <row r="1963" ht="15"/>
    <row r="1964" ht="15"/>
    <row r="1966" ht="15"/>
    <row r="1967" ht="15"/>
    <row r="1968" ht="15"/>
    <row r="1969" ht="15"/>
    <row r="1970" ht="15"/>
    <row r="1972" ht="15"/>
    <row r="1973" ht="15"/>
    <row r="1975" ht="15"/>
    <row r="1976" ht="15"/>
    <row r="1977" ht="15"/>
    <row r="1979" ht="15"/>
    <row r="1980" ht="15"/>
    <row r="1981" ht="15"/>
    <row r="1982" ht="15"/>
    <row r="1984" ht="15"/>
    <row r="1985" ht="15"/>
    <row r="1986" ht="15"/>
    <row r="1987" ht="15"/>
    <row r="1988" ht="15"/>
    <row r="1989" ht="15"/>
    <row r="1991" ht="15"/>
    <row r="1992" ht="15"/>
    <row r="1993" ht="15"/>
    <row r="1994" ht="15"/>
    <row r="1996" ht="15"/>
    <row r="1998" ht="15"/>
    <row r="1999" ht="15"/>
    <row r="2000" ht="15"/>
    <row r="2002" ht="15"/>
    <row r="2003" ht="15"/>
    <row r="2004" ht="15"/>
    <row r="2005" ht="15"/>
    <row r="2007" ht="15"/>
    <row r="2008" ht="15"/>
    <row r="2009" ht="15"/>
    <row r="2011" ht="15"/>
    <row r="2012" ht="15"/>
    <row r="2013" ht="15"/>
    <row r="2014" ht="15"/>
    <row r="2015" ht="15"/>
    <row r="2016" ht="15"/>
    <row r="2017" ht="15"/>
    <row r="2019" ht="15"/>
    <row r="2020" ht="15"/>
    <row r="2021" ht="15"/>
    <row r="2022" ht="15"/>
    <row r="2023" ht="15"/>
    <row r="2024" ht="15"/>
    <row r="2025" ht="15"/>
    <row r="2026" ht="15"/>
    <row r="2027" ht="15"/>
    <row r="2028" ht="15"/>
    <row r="2029" ht="15"/>
    <row r="2030" ht="15"/>
    <row r="2031"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7" ht="15"/>
    <row r="2068" ht="15"/>
    <row r="2070" ht="15"/>
    <row r="2071" ht="15"/>
    <row r="2072" ht="15"/>
    <row r="2073" ht="15"/>
    <row r="2074" ht="15"/>
    <row r="2075" ht="15"/>
    <row r="2077" ht="15"/>
    <row r="2078" ht="15"/>
    <row r="2079" ht="15"/>
    <row r="2080" ht="15"/>
    <row r="2081" ht="15"/>
    <row r="2082" ht="15"/>
    <row r="2083" ht="15"/>
    <row r="2084" ht="15"/>
    <row r="2086" ht="15"/>
    <row r="2087" ht="15"/>
    <row r="2088" ht="15"/>
    <row r="2089" ht="15"/>
    <row r="2090" ht="15"/>
    <row r="2091" ht="15"/>
    <row r="2092" ht="15"/>
    <row r="2093" ht="15"/>
    <row r="2094" ht="15"/>
    <row r="2095" ht="15"/>
    <row r="2096" ht="15"/>
    <row r="2097" ht="15"/>
    <row r="2098" ht="15"/>
    <row r="2099" ht="15"/>
    <row r="2100" ht="15"/>
    <row r="2101" ht="15"/>
    <row r="2103" ht="15"/>
    <row r="2104" ht="15"/>
    <row r="2105" ht="15"/>
    <row r="2106" ht="15"/>
    <row r="2107" ht="15"/>
    <row r="2109" ht="15"/>
    <row r="2110" ht="15"/>
    <row r="2111" ht="15"/>
    <row r="2112" ht="15"/>
    <row r="2113" ht="15"/>
    <row r="2114" ht="15"/>
    <row r="2115" ht="15"/>
    <row r="2117" ht="15"/>
    <row r="2118" ht="15"/>
    <row r="2119" ht="15"/>
    <row r="2120" ht="15"/>
    <row r="2122" ht="15"/>
    <row r="2124" ht="15"/>
    <row r="2125" ht="15"/>
    <row r="2126" ht="15"/>
    <row r="2127" ht="15"/>
    <row r="2128" ht="15"/>
    <row r="2129" ht="15"/>
    <row r="2130" ht="15"/>
    <row r="2131" ht="15"/>
    <row r="2132" ht="15"/>
    <row r="2133" ht="15"/>
    <row r="2134" ht="15"/>
    <row r="2136" ht="15"/>
    <row r="2137" ht="15"/>
    <row r="2138" ht="15"/>
    <row r="2139" ht="15"/>
    <row r="2140" ht="15"/>
    <row r="2141" ht="15"/>
    <row r="2142" ht="15"/>
    <row r="2143" ht="15"/>
    <row r="2144" ht="15"/>
    <row r="2145" ht="15"/>
    <row r="2146" ht="15"/>
    <row r="2147" ht="15"/>
    <row r="2149" ht="15"/>
    <row r="2150" ht="15"/>
    <row r="2151" ht="15"/>
    <row r="2152" ht="15"/>
    <row r="2153" ht="15"/>
    <row r="2154" ht="15"/>
    <row r="2155" ht="15"/>
    <row r="2156" ht="15"/>
    <row r="2157" ht="15"/>
    <row r="2158" ht="15"/>
    <row r="2160" ht="15"/>
    <row r="2161" ht="15"/>
    <row r="2162" ht="15"/>
    <row r="2163" ht="15"/>
    <row r="2164" ht="15"/>
    <row r="2166" ht="15"/>
    <row r="2167" ht="15"/>
    <row r="2168" ht="15"/>
    <row r="2169" ht="15"/>
    <row r="2170" ht="15"/>
    <row r="2171" ht="15"/>
    <row r="2172" ht="15"/>
    <row r="2173" ht="15"/>
    <row r="2174" ht="15"/>
    <row r="2175" ht="15"/>
    <row r="2176" ht="15"/>
    <row r="2177" ht="15"/>
    <row r="2179" ht="15"/>
    <row r="2180" ht="15"/>
    <row r="2182" ht="15"/>
    <row r="2183" ht="15"/>
    <row r="2184" ht="15"/>
    <row r="2186" ht="15"/>
    <row r="2187" ht="15"/>
    <row r="2188" ht="15"/>
    <row r="2189" ht="15"/>
    <row r="2190" ht="15"/>
    <row r="2191" ht="15"/>
    <row r="2192" ht="15"/>
    <row r="2193" ht="15"/>
    <row r="2194" ht="15"/>
    <row r="2195" ht="15"/>
    <row r="2197" ht="15"/>
    <row r="2198" ht="15"/>
    <row r="2200" ht="15"/>
    <row r="2201" ht="15"/>
    <row r="2202" ht="15"/>
    <row r="2204" ht="15"/>
    <row r="2205" ht="15"/>
    <row r="2207" ht="15"/>
    <row r="2208" ht="15"/>
    <row r="2209" ht="15"/>
    <row r="2210" ht="15"/>
    <row r="2211" ht="15"/>
    <row r="2212" ht="15"/>
    <row r="2213" ht="15"/>
    <row r="2215" ht="15"/>
    <row r="2216" ht="15"/>
    <row r="2217" ht="15"/>
    <row r="2218" ht="15"/>
    <row r="2220" ht="15"/>
    <row r="2221" ht="15"/>
    <row r="2223" ht="15"/>
    <row r="2224" ht="15"/>
    <row r="2225" ht="15"/>
    <row r="2226" ht="15"/>
    <row r="2227" ht="15"/>
    <row r="2228" ht="15"/>
    <row r="2229" ht="15"/>
    <row r="2231" ht="15"/>
    <row r="2232" ht="15"/>
    <row r="2234" ht="15"/>
    <row r="2235" ht="15"/>
    <row r="2236" ht="15"/>
    <row r="2237" ht="15"/>
    <row r="2239" ht="15"/>
    <row r="2240" ht="15"/>
    <row r="2241" ht="15"/>
    <row r="2242" ht="15"/>
    <row r="2243" ht="15"/>
    <row r="2244" ht="15"/>
    <row r="2246" ht="15"/>
    <row r="2247" ht="15"/>
    <row r="2248" ht="15"/>
    <row r="2249" ht="15"/>
    <row r="2251" ht="15"/>
    <row r="2252" ht="15"/>
    <row r="2253" ht="15"/>
    <row r="2254" ht="15"/>
    <row r="2255" ht="15"/>
    <row r="2256" ht="15"/>
    <row r="2258" ht="15"/>
    <row r="2259" ht="15"/>
    <row r="2260" ht="15"/>
    <row r="2261" ht="15"/>
    <row r="2262" ht="15"/>
    <row r="2263" ht="15"/>
    <row r="2264" ht="15"/>
    <row r="2265" ht="15"/>
    <row r="2266" ht="15"/>
    <row r="2268" ht="15"/>
    <row r="2269" ht="15"/>
    <row r="2270" ht="15"/>
    <row r="2271" ht="15"/>
    <row r="2272" ht="15"/>
    <row r="2273" ht="15"/>
    <row r="2274" ht="15"/>
    <row r="2275" ht="15"/>
    <row r="2276" ht="15"/>
    <row r="2277" ht="15"/>
    <row r="2278" ht="15"/>
    <row r="2279" ht="15"/>
    <row r="2281" ht="15"/>
    <row r="2283" ht="15"/>
    <row r="2285" ht="15"/>
    <row r="2286" ht="15"/>
    <row r="2287" ht="15"/>
    <row r="2288" ht="15"/>
    <row r="2289" ht="15"/>
    <row r="2290" ht="15"/>
    <row r="2291" ht="15"/>
    <row r="2292" ht="15"/>
    <row r="2293" ht="15"/>
    <row r="2294" ht="15"/>
    <row r="2296" ht="15"/>
    <row r="2297" ht="15"/>
    <row r="2298" ht="15"/>
    <row r="2300" ht="15"/>
    <row r="2302" ht="15"/>
    <row r="2304" ht="15"/>
    <row r="2305" ht="15"/>
    <row r="2306" ht="15"/>
    <row r="2307" ht="15"/>
    <row r="2308" ht="15"/>
    <row r="2309" ht="15"/>
    <row r="2310" ht="15"/>
    <row r="2311" ht="15"/>
    <row r="2312" ht="15"/>
    <row r="2313" ht="15"/>
    <row r="2315" ht="15"/>
    <row r="2316" ht="15"/>
    <row r="2317" ht="15"/>
    <row r="2318" ht="15"/>
    <row r="2319" ht="15"/>
    <row r="2320" ht="15"/>
    <row r="2322" ht="15"/>
    <row r="2323" ht="15"/>
    <row r="2324" ht="15"/>
    <row r="2325" ht="15"/>
    <row r="2326" ht="15"/>
    <row r="2328" ht="15"/>
    <row r="2329" ht="15"/>
    <row r="2330" ht="15"/>
    <row r="2331" ht="15"/>
    <row r="2332" ht="15"/>
    <row r="2334" ht="15"/>
    <row r="2335" ht="15"/>
    <row r="2337" ht="15"/>
    <row r="2339" ht="15"/>
    <row r="2340" ht="15"/>
    <row r="2341" ht="15"/>
    <row r="2342" ht="15"/>
    <row r="2343" ht="15"/>
    <row r="2344" ht="15"/>
    <row r="2345" ht="15"/>
    <row r="2346" ht="15"/>
    <row r="2347" ht="15"/>
    <row r="2348" ht="15"/>
    <row r="2349" ht="15"/>
    <row r="2351" ht="15"/>
    <row r="2352" ht="15"/>
    <row r="2353" ht="15"/>
    <row r="2354" ht="15"/>
    <row r="2355" ht="15"/>
    <row r="2356" ht="15"/>
    <row r="2357" ht="15"/>
    <row r="2358" ht="15"/>
    <row r="2359" ht="15"/>
    <row r="2360" ht="15"/>
    <row r="2362" ht="15"/>
    <row r="2363" ht="15"/>
    <row r="2364" ht="15"/>
    <row r="2365" ht="15"/>
    <row r="2366" ht="15"/>
    <row r="2367" ht="15"/>
    <row r="2368" ht="15"/>
    <row r="2369" ht="15"/>
    <row r="2370" ht="15"/>
    <row r="2371" ht="15"/>
    <row r="2373" ht="15"/>
    <row r="2374" ht="15"/>
    <row r="2375" ht="15"/>
    <row r="2376" ht="15"/>
    <row r="2377" ht="15"/>
    <row r="2378" ht="15"/>
    <row r="2379" ht="15"/>
    <row r="2380" ht="15"/>
    <row r="2381" ht="15"/>
    <row r="2382" ht="15"/>
    <row r="2383" ht="15"/>
    <row r="2384" ht="15"/>
    <row r="2386" ht="15"/>
    <row r="2388" ht="15"/>
    <row r="2389" ht="15"/>
    <row r="2390" ht="15"/>
    <row r="2391" ht="15"/>
    <row r="2392" ht="15"/>
    <row r="2393" ht="15"/>
    <row r="2394" ht="15"/>
    <row r="2395" ht="15"/>
    <row r="2396" ht="15"/>
    <row r="2399" ht="15"/>
    <row r="2400" ht="15"/>
    <row r="2401" ht="15"/>
    <row r="2402" ht="15"/>
    <row r="2403" ht="15"/>
    <row r="2404" ht="15"/>
    <row r="2405" ht="15"/>
    <row r="2407" ht="15"/>
    <row r="2408" ht="15"/>
    <row r="2410" ht="15"/>
    <row r="2411" ht="15"/>
    <row r="2412" ht="15"/>
    <row r="2413" ht="15"/>
    <row r="2414" ht="15"/>
    <row r="2416" ht="15"/>
    <row r="2417" ht="15"/>
    <row r="2418" ht="15"/>
    <row r="2419" ht="15"/>
    <row r="2420" ht="15"/>
    <row r="2422" ht="15"/>
    <row r="2423" ht="15"/>
    <row r="2424" ht="15"/>
    <row r="2426" ht="15"/>
    <row r="2427" ht="15"/>
    <row r="2428" ht="15"/>
    <row r="2430" ht="15"/>
    <row r="2431" ht="15"/>
    <row r="2433" ht="15"/>
    <row r="2434" ht="15"/>
    <row r="2436" ht="15"/>
    <row r="2437" ht="15"/>
    <row r="2439" ht="15"/>
    <row r="2440" ht="15"/>
    <row r="2441" ht="15"/>
    <row r="2443" ht="15"/>
    <row r="2444" ht="15"/>
    <row r="2445" ht="15"/>
    <row r="2446" ht="15"/>
    <row r="2447" ht="15"/>
    <row r="2448" ht="15"/>
    <row r="2449" ht="15"/>
    <row r="2450" ht="15"/>
    <row r="2452" ht="15"/>
    <row r="2453" ht="15"/>
    <row r="2455" ht="15"/>
    <row r="2456" ht="15"/>
    <row r="2457" ht="15"/>
    <row r="2458" ht="15"/>
    <row r="2460" ht="15"/>
    <row r="2461" ht="15"/>
    <row r="2463" ht="15"/>
    <row r="2464" ht="15"/>
    <row r="2465" ht="15"/>
    <row r="2467" ht="15"/>
    <row r="2468" ht="15"/>
    <row r="2469" ht="15"/>
    <row r="2470" ht="15"/>
    <row r="2471" ht="15"/>
    <row r="2472" ht="15"/>
    <row r="2473" ht="15"/>
    <row r="2474" ht="15"/>
    <row r="2476" ht="15"/>
    <row r="2477" ht="15"/>
    <row r="2479" ht="15"/>
    <row r="2480" ht="15"/>
    <row r="2481" ht="15"/>
    <row r="2482" ht="15"/>
    <row r="2483" ht="15"/>
    <row r="2484" ht="15"/>
    <row r="2485" ht="15"/>
    <row r="2486" ht="15"/>
    <row r="2487" ht="15"/>
    <row r="2488" ht="15"/>
    <row r="2489" ht="15"/>
    <row r="2490" ht="15"/>
    <row r="2491" ht="15"/>
    <row r="2492" ht="15"/>
    <row r="2493" ht="15"/>
    <row r="2495" ht="15"/>
    <row r="2496" ht="15"/>
    <row r="2497" ht="15"/>
    <row r="2499" ht="15"/>
    <row r="2500" ht="15"/>
    <row r="2501" ht="15"/>
    <row r="2503" ht="15"/>
    <row r="2504" ht="15"/>
    <row r="2505" ht="15"/>
    <row r="2507" ht="15"/>
    <row r="2508" ht="15"/>
    <row r="2509" ht="15"/>
    <row r="2510" ht="15"/>
    <row r="2512" ht="15"/>
    <row r="2513" ht="15"/>
    <row r="2514" ht="15"/>
    <row r="2515" ht="15"/>
    <row r="2517" ht="15"/>
    <row r="2518" ht="15"/>
    <row r="2520" ht="15"/>
    <row r="2522" ht="15"/>
    <row r="2523" ht="15"/>
    <row r="2524" ht="15"/>
    <row r="2525" ht="15"/>
    <row r="2526" ht="15"/>
    <row r="2527" ht="15"/>
    <row r="2529" ht="15"/>
    <row r="2530" ht="15"/>
    <row r="2531" ht="15"/>
    <row r="2532" ht="15"/>
    <row r="2533" ht="15"/>
    <row r="2534" ht="15"/>
    <row r="2535" ht="15"/>
    <row r="2537" ht="15"/>
    <row r="2538" ht="15"/>
    <row r="2539" ht="15"/>
    <row r="2540" ht="15"/>
    <row r="2541" ht="15"/>
    <row r="2542" ht="15"/>
    <row r="2543" ht="15"/>
    <row r="2544" ht="15"/>
    <row r="2545" ht="15"/>
    <row r="2546" ht="15"/>
    <row r="2547" ht="15"/>
    <row r="2548" ht="15"/>
    <row r="2549" ht="15"/>
    <row r="2551" ht="15"/>
    <row r="2552" ht="15"/>
    <row r="2553" ht="15"/>
    <row r="2555" ht="15"/>
    <row r="2556" ht="15"/>
    <row r="2557" ht="15"/>
    <row r="2558" ht="15"/>
    <row r="2559" ht="15"/>
    <row r="2560" ht="15"/>
    <row r="2561" ht="15"/>
    <row r="2562" ht="15"/>
    <row r="2563" ht="15"/>
    <row r="2564"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6" ht="15"/>
    <row r="2587" ht="15"/>
    <row r="2588" ht="15"/>
    <row r="2589" ht="15"/>
    <row r="2591" ht="15"/>
    <row r="2593" ht="15"/>
    <row r="2594" ht="15"/>
    <row r="2595" ht="15"/>
    <row r="2596" ht="15"/>
    <row r="2597" ht="15"/>
    <row r="2598" ht="15"/>
    <row r="2599" ht="15"/>
    <row r="2600" ht="15"/>
    <row r="2602" ht="15"/>
    <row r="2603" ht="15"/>
    <row r="2604" ht="15"/>
    <row r="2606" ht="15"/>
    <row r="2607" ht="15"/>
    <row r="2608" ht="15"/>
    <row r="2609" ht="15"/>
    <row r="2611" ht="15"/>
    <row r="2613" ht="15"/>
    <row r="2614" ht="15"/>
    <row r="2616" ht="15"/>
    <row r="2618" ht="15"/>
    <row r="2619" ht="15"/>
    <row r="2620" ht="15"/>
    <row r="2621" ht="15"/>
    <row r="2622" ht="15"/>
    <row r="2623" ht="15"/>
    <row r="2624" ht="15"/>
    <row r="2625" ht="15"/>
    <row r="2626" ht="15"/>
    <row r="2628" ht="15"/>
    <row r="2629" ht="15"/>
    <row r="2630" ht="15"/>
  </sheetData>
  <sheetProtection password="8F23" sheet="1"/>
  <mergeCells count="118">
    <mergeCell ref="D224:BC224"/>
    <mergeCell ref="D226:BC226"/>
    <mergeCell ref="D227:BC227"/>
    <mergeCell ref="D229:BC229"/>
    <mergeCell ref="D64:BC64"/>
    <mergeCell ref="D65:BC65"/>
    <mergeCell ref="D214:BC214"/>
    <mergeCell ref="D215:BC215"/>
    <mergeCell ref="D217:BC217"/>
    <mergeCell ref="D219:BC219"/>
    <mergeCell ref="D220:BC220"/>
    <mergeCell ref="D222:BC222"/>
    <mergeCell ref="D199:BC199"/>
    <mergeCell ref="D201:BC201"/>
    <mergeCell ref="D204:BC204"/>
    <mergeCell ref="D206:BC206"/>
    <mergeCell ref="D208:BC208"/>
    <mergeCell ref="D210:BC210"/>
    <mergeCell ref="D188:BC188"/>
    <mergeCell ref="D190:BC190"/>
    <mergeCell ref="D191:BC191"/>
    <mergeCell ref="D194:BC194"/>
    <mergeCell ref="D197:BC197"/>
    <mergeCell ref="D196:BC196"/>
    <mergeCell ref="D176:BC176"/>
    <mergeCell ref="D178:BC178"/>
    <mergeCell ref="D180:BC180"/>
    <mergeCell ref="D183:BC183"/>
    <mergeCell ref="D185:BC185"/>
    <mergeCell ref="D186:BC186"/>
    <mergeCell ref="D167:BC167"/>
    <mergeCell ref="D169:BC169"/>
    <mergeCell ref="D170:BC170"/>
    <mergeCell ref="D172:BC172"/>
    <mergeCell ref="D173:BC173"/>
    <mergeCell ref="D175:BC175"/>
    <mergeCell ref="D157:BC157"/>
    <mergeCell ref="D158:BC158"/>
    <mergeCell ref="D161:BC161"/>
    <mergeCell ref="D162:BC162"/>
    <mergeCell ref="D164:BC164"/>
    <mergeCell ref="D166:BC166"/>
    <mergeCell ref="D146:BC146"/>
    <mergeCell ref="D147:BC147"/>
    <mergeCell ref="D149:BC149"/>
    <mergeCell ref="D151:BC151"/>
    <mergeCell ref="D153:BC153"/>
    <mergeCell ref="D154:BC154"/>
    <mergeCell ref="D131:BC131"/>
    <mergeCell ref="D130:BC130"/>
    <mergeCell ref="D136:BC136"/>
    <mergeCell ref="D138:BC138"/>
    <mergeCell ref="D140:BC140"/>
    <mergeCell ref="D142:BC142"/>
    <mergeCell ref="D115:BC115"/>
    <mergeCell ref="D118:BC118"/>
    <mergeCell ref="D120:BC120"/>
    <mergeCell ref="D123:BC123"/>
    <mergeCell ref="D122:BC122"/>
    <mergeCell ref="D125:BC125"/>
    <mergeCell ref="D102:BC102"/>
    <mergeCell ref="D104:BC104"/>
    <mergeCell ref="D106:BC106"/>
    <mergeCell ref="D108:BC108"/>
    <mergeCell ref="D110:BC110"/>
    <mergeCell ref="D113:BC113"/>
    <mergeCell ref="D92:BC92"/>
    <mergeCell ref="D93:BC93"/>
    <mergeCell ref="D95:BC95"/>
    <mergeCell ref="D97:BC97"/>
    <mergeCell ref="D99:BC99"/>
    <mergeCell ref="D100:BC100"/>
    <mergeCell ref="D79:BC79"/>
    <mergeCell ref="D81:BC81"/>
    <mergeCell ref="D84:BC84"/>
    <mergeCell ref="D86:BC86"/>
    <mergeCell ref="D89:BC89"/>
    <mergeCell ref="D90:BC90"/>
    <mergeCell ref="D68:BC68"/>
    <mergeCell ref="D70:BC70"/>
    <mergeCell ref="D72:BC72"/>
    <mergeCell ref="D74:BC74"/>
    <mergeCell ref="D76:BC76"/>
    <mergeCell ref="D77:BC77"/>
    <mergeCell ref="D51:BC51"/>
    <mergeCell ref="D55:BC55"/>
    <mergeCell ref="D58:BC58"/>
    <mergeCell ref="D60:BC60"/>
    <mergeCell ref="D62:BC62"/>
    <mergeCell ref="D66:BC66"/>
    <mergeCell ref="D38:BC38"/>
    <mergeCell ref="D40:BC40"/>
    <mergeCell ref="D42:BC42"/>
    <mergeCell ref="D44:BC44"/>
    <mergeCell ref="D47:BC47"/>
    <mergeCell ref="D49:BC49"/>
    <mergeCell ref="D27:BC27"/>
    <mergeCell ref="D30:BC30"/>
    <mergeCell ref="D29:BC29"/>
    <mergeCell ref="D31:BC31"/>
    <mergeCell ref="D33:BC33"/>
    <mergeCell ref="D37:BC37"/>
    <mergeCell ref="D16:BC16"/>
    <mergeCell ref="D18:BC18"/>
    <mergeCell ref="D20:BC20"/>
    <mergeCell ref="D22:BC22"/>
    <mergeCell ref="D24:BC24"/>
    <mergeCell ref="D25:BC25"/>
    <mergeCell ref="C242:BC242"/>
    <mergeCell ref="A1:L1"/>
    <mergeCell ref="A4:BC4"/>
    <mergeCell ref="A5:BC5"/>
    <mergeCell ref="A6:BC6"/>
    <mergeCell ref="A7:BC7"/>
    <mergeCell ref="A9:BC9"/>
    <mergeCell ref="D13:BC13"/>
    <mergeCell ref="B8:BC8"/>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41">
      <formula1>IF(E241="Select",-1,IF(E241="At Par",0,0))</formula1>
      <formula2>IF(E241="Select",-1,IF(E241="At Par",0,0.99))</formula2>
    </dataValidation>
    <dataValidation type="list" allowBlank="1" showErrorMessage="1" sqref="E24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4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41">
      <formula1>0</formula1>
      <formula2>IF(#REF!&lt;&gt;"Select",99.9,0)</formula2>
    </dataValidation>
    <dataValidation allowBlank="1" showInputMessage="1" showErrorMessage="1" promptTitle="Units" prompt="Please enter Units in text" sqref="D15:E15 D17:E17 D19:E19 D21:E21 D23:E23 D26:E26 D28:E28 D32:E32 D34:E36 D39:E39 D41:E41 D43:E43 D45:E46 D48:E48 D50:E50 D52:E54 D56:E57 D59:E59 D61:E61 D230:E239 D67:E67 D69:E69 D71:E71 D73:E73 D75:E75 D78:E78 D80:E80 D82:E83 D85:E85 D87:E88 D91:E91 D94:E94 D96:E96 D98:E98 D101:E101 D103:E103 D105:E105 D107:E107 D109:E109 D111:E112 D114:E114 D116:E117 D119:E119 D121:E121 D124:E124 D126:E129 D132:E135 D137:E137 D139:E139 D141:E141 D143:E145 D148:E148 D150:E150 D152:E152 D155:E156 D159:E160 D163:E163 D165:E165 D168:E168 D171:E171 D174:E174 D177:E177 D179:E179 D181:E182 D184:E184 D187:E187 D189:E189 D192:E193 D195:E195 D198:E198 D200:E200 D202:E203 D205:E205 D207:E207 D209:E209 D211:E213 D216:E216 D218:E218 D221:E221 D223:E223 D225:E225 D228:E228 D63:E63">
      <formula1>0</formula1>
      <formula2>0</formula2>
    </dataValidation>
    <dataValidation type="decimal" allowBlank="1" showInputMessage="1" showErrorMessage="1" promptTitle="Quantity" prompt="Please enter the Quantity for this item. " errorTitle="Invalid Entry" error="Only Numeric Values are allowed. " sqref="F15 F17 F19 F21 F23 F26 F28 F32 F34:F36 F39 F41 F43 F45:F46 F48 F50 F52:F54 F56:F57 F59 F61 F230:F239 F67 F69 F71 F73 F75 F78 F80 F82:F83 F85 F87:F88 F91 F94 F96 F98 F101 F103 F105 F107 F109 F111:F112 F114 F116:F117 F119 F121 F124 F126:F129 F132:F135 F137 F139 F141 F143:F145 F148 F150 F152 F155:F156 F159:F160 F163 F165 F168 F171 F174 F177 F179 F181:F182 F184 F187 F189 F192:F193 F195 F198 F200 F202:F203 F205 F207 F209 F211:F213 F216 F218 F221 F223 F225 F228 F63">
      <formula1>0</formula1>
      <formula2>999999999999999</formula2>
    </dataValidation>
    <dataValidation type="list" allowBlank="1" showErrorMessage="1" sqref="D13:D14 K15 D16 K17 D18 K19 D20 K21 D22 K23 D24:D25 K26 D27 D29:D31 K28 K32 D33 K34:K36 D37:D38 K39 D40 K41 D42 K43 D44 K45:K46 D47 K48 D49 K50 D51 K52:K54 D55 K56:K57 D58 K59 D60 K61 D62 D229 K67 D68 K69 D70 K71 D72 K73 D74 K75 D76:D77 K78 D79 K80 D81 K82:K83 D84 K85 D86 K87:K88 D89:D90 K91 D92:D93 K94 D95 K96 D97 K98 D99:D100 K101 D102 K103 D104 K105 D106 K107 D108 K109 D110 K111:K112 D113 K114 D115 K116:K117 D118 K119 D120 D122:D123 K121 K124 D125 D130:D131 K126:K129 K132:K135 D136 K137 D138 K139 D140 K141 D142">
      <formula1>"Partial Conversion,Full Conversion"</formula1>
      <formula2>0</formula2>
    </dataValidation>
    <dataValidation type="list" allowBlank="1" showErrorMessage="1" sqref="K143:K145 D146:D147 K148 D149 K150 D151 K152 D153:D154 K155:K156 D157:D158 K159:K160 D161:D162 K163 D164 K165 D166:D167 K168 D169:D170 K171 D172:D173 K174 D175:D176 K177 D178 K179 D180 K181:K182 D183 K184 D185:D186 K187 D188 K189 D190:D191 K192:K193 D194 D196:D197 K195 K198 D199 K200 D201 K202:K203 D204 K205 D206 K207 D208 K209 D210 K211:K213 D214:D215 K216 D217 K218 D219:D220 K221 D222 K223 D224 K225 D226:D227 K228 K230:K239 K63 D64:D6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3:H23 G26:H26 G28:H28 G32:H32 G34:H36 G39:H39 G41:H41 G43:H43 G45:H46 G48:H48 G50:H50 G52:H54 G56:H57 G59:H59 G61:H61 G230:H239 G67:H67 G69:H69 G71:H71 G73:H73 G75:H75 G78:H78 G80:H80 G82:H83 G85:H85 G87:H88 G91:H91 G94:H94 G96:H96 G98:H98 G101:H101 G103:H103 G105:H105 G107:H107 G109:H109 G111:H112 G114:H114 G116:H117 G119:H119 G121:H121 G124:H124 G126:H129 G132:H135 G137:H137 G139:H139 G141:H141 G143:H145 G148:H148 G150:H150 G152:H152 G155:H156 G159:H160 G163:H163 G165:H165 G168:H168 G171:H171 G174:H174 G177:H177 G179:H179 G181:H182 G184:H184 G187:H187 G189:H189 G192:H193 G195:H195 G198:H198 G200:H200 G202:H203 G205:H205 G207:H207 G209:H209 G211:H213 G216:H216 G218:H218 G221:H221 G223:H223 G225:H225 G228:H228 G63:H63">
      <formula1>0</formula1>
      <formula2>999999999999999</formula2>
    </dataValidation>
    <dataValidation allowBlank="1" showInputMessage="1" showErrorMessage="1" promptTitle="Addition / Deduction" prompt="Please Choose the correct One" sqref="J15 J17 J19 J21 J23 J26 J28 J32 J34:J36 J39 J41 J43 J45:J46 J48 J50 J52:J54 J56:J57 J59 J61 J230:J239 J67 J69 J71 J73 J75 J78 J80 J82:J83 J85 J87:J88 J91 J94 J96 J98 J101 J103 J105 J107 J109 J111:J112 J114 J116:J117 J119 J121 J124 J126:J129 J132:J135 J137 J139 J141 J143:J145 J148 J150 J152 J155:J156 J159:J160 J163 J165 J168 J171 J174 J177 J179 J181:J182 J184 J187 J189 J192:J193 J195 J198 J200 J202:J203 J205 J207 J209 J211:J213 J216 J218 J221 J223 J225 J228 J63">
      <formula1>0</formula1>
      <formula2>0</formula2>
    </dataValidation>
    <dataValidation type="list" showErrorMessage="1" sqref="I15 I17 I19 I21 I23 I26 I28 I32 I34:I36 I39 I41 I43 I45:I46 I48 I50 I52:I54 I56:I57 I59 I61 I230:I239 I67 I69 I71 I73 I75 I78 I80 I82:I83 I85 I87:I88 I91 I94 I96 I98 I101 I103 I105 I107 I109 I111:I112 I114 I116:I117 I119 I121 I124 I126:I129 I132:I135 I137 I139 I141 I143:I145 I148 I150 I152 I155:I156 I159:I160 I163 I165 I168 I171 I174 I177 I179 I181:I182 I184 I187 I189 I192:I193 I195 I198 I200 I202:I203 I205 I207 I209 I211:I213 I216 I218 I221 I223 I225 I228 I6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3:O23 N26:O26 N28:O28 N32:O32 N34:O36 N39:O39 N41:O41 N43:O43 N45:O46 N48:O48 N50:O50 N52:O54 N56:O57 N59:O59 N61:O61 N230:O239 N67:O67 N69:O69 N71:O71 N73:O73 N75:O75 N78:O78 N80:O80 N82:O83 N85:O85 N87:O88 N91:O91 N94:O94 N96:O96 N98:O98 N101:O101 N103:O103 N105:O105 N107:O107 N109:O109 N111:O112 N114:O114 N116:O117 N119:O119 N121:O121 N124:O124 N126:O129 N132:O135 N137:O137 N139:O139 N141:O141 N143:O145 N148:O148 N150:O150 N152:O152 N155:O156 N159:O160 N163:O163 N165:O165 N168:O168 N171:O171 N174:O174 N177:O177 N179:O179 N181:O182 N184:O184 N187:O187 N189:O189 N192:O193 N195:O195 N198:O198 N200:O200 N202:O203 N205:O205 N207:O207 N209:O209 N211:O213 N216:O216 N218:O218 N221:O221 N223:O223 N225:O225 N228:O228 N63:O6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3 R26 R28 R32 R34:R36 R39 R41 R43 R45:R46 R48 R50 R52:R54 R56:R57 R59 R61 R230:R239 R67 R69 R71 R73 R75 R78 R80 R82:R83 R85 R87:R88 R91 R94 R96 R98 R101 R103 R105 R107 R109 R111:R112 R114 R116:R117 R119 R121 R124 R126:R129 R132:R135 R137 R139 R141 R143:R145 R148 R150 R152 R155:R156 R159:R160 R163 R165 R168 R171 R174 R177 R179 R181:R182 R184 R187 R189 R192:R193 R195 R198 R200 R202:R203 R205 R207 R209 R211:R213 R216 R218 R221 R223 R225 R228 R6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3 Q26 Q28 Q32 Q34:Q36 Q39 Q41 Q43 Q45:Q46 Q48 Q50 Q52:Q54 Q56:Q57 Q59 Q61 Q230:Q239 Q67 Q69 Q71 Q73 Q75 Q78 Q80 Q82:Q83 Q85 Q87:Q88 Q91 Q94 Q96 Q98 Q101 Q103 Q105 Q107 Q109 Q111:Q112 Q114 Q116:Q117 Q119 Q121 Q124 Q126:Q129 Q132:Q135 Q137 Q139 Q141 Q143:Q145 Q148 Q150 Q152 Q155:Q156 Q159:Q160 Q163 Q165 Q168 Q171 Q174 Q177 Q179 Q181:Q182 Q184 Q187 Q189 Q192:Q193 Q195 Q198 Q200 Q202:Q203 Q205 Q207 Q209 Q211:Q213 Q216 Q218 Q221 Q223 Q225 Q228 Q6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3 M26 M28 M32 M34:M36 M39 M41 M43 M45:M46 M48 M50 M52:M54 M56:M57 M59 M61 M230:M239 M67 M69 M71 M73 M75 M78 M80 M82:M83 M85 M87:M88 M91 M94 M96 M98 M101 M103 M105 M107 M109 M111:M112 M114 M116:M117 M119 M121 M124 M126:M129 M132:M135 M137 M139 M141 M143:M145 M148 M150 M152 M155:M156 M159:M160 M163 M165 M168 M171 M174 M177 M179 M181:M182 M184 M187 M189 M192:M193 M195 M198 M200 M202:M203 M205 M207 M209 M211:M213 M216 M218 M221 M223 M225 M228 M63">
      <formula1>0</formula1>
      <formula2>999999999999999</formula2>
    </dataValidation>
    <dataValidation type="list" allowBlank="1" showInputMessage="1" showErrorMessage="1" sqref="L23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L211">
      <formula1>"INR"</formula1>
    </dataValidation>
    <dataValidation type="list" allowBlank="1" showInputMessage="1" showErrorMessage="1" sqref="L212 L213 L214 L215 L216 L217 L218 L219 L220 L221 L222 L223 L224 L225 L226 L227 L228 L229 L230 L231 L232 L233 L234 L235 L236 L239 L23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39">
      <formula1>0</formula1>
      <formula2>0</formula2>
    </dataValidation>
    <dataValidation type="decimal" allowBlank="1" showErrorMessage="1" errorTitle="Invalid Entry" error="Only Numeric Values are allowed. " sqref="A13:A239">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2021-10-20T05:19:22Z</cp:lastPrinted>
  <dcterms:created xsi:type="dcterms:W3CDTF">2009-01-30T06:42:42Z</dcterms:created>
  <dcterms:modified xsi:type="dcterms:W3CDTF">2021-11-12T06:29:35Z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