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<sst xmlns="http://schemas.openxmlformats.org/spreadsheetml/2006/main" count="649" uniqueCount="166">
  <si>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</si>
  <si>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</si>
  <si>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</si>
  <si>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</si>
  <si>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</si>
  <si>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</si>
  <si>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</si>
  <si>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</si>
  <si>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</si>
  <si>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</si>
  <si>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</si>
  <si>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</si>
  <si>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</si>
  <si>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</si>
  <si>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</si>
  <si>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</si>
  <si>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</si>
  <si>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</si>
  <si>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</si>
  <si>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</si>
  <si>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</si>
  <si>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</si>
  <si>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</si>
  <si>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</si>
  <si>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</si>
  <si>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</si>
  <si>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</si>
  <si>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</si>
  <si>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</si>
  <si>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</si>
  <si>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</si>
  <si>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</si>
  <si>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</si>
  <si>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</si>
  <si>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</si>
  <si>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</si>
  <si>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</si>
  <si>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</si>
  <si>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</si>
  <si>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</si>
  <si>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</si>
  <si>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</si>
  <si>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</si>
  <si>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</si>
  <si>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</si>
  <si>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</si>
  <si>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</si>
  <si>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</si>
  <si>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</si>
  <si>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</si>
  <si>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</si>
  <si>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</si>
  <si>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</si>
  <si>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</si>
  <si>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</si>
  <si>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</si>
  <si>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</si>
  <si>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</si>
  <si>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</si>
  <si>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</si>
  <si>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</si>
  <si>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Under 20 cm wide</t>
  </si>
  <si>
    <t>Cement mortar 1:6 (1 cement : 6 coarse sand)</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</si>
  <si>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</si>
  <si>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</si>
  <si>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</si>
  <si>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</si>
  <si>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</si>
  <si>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Fixed to openings /wooden frames with rawl plugs screws etc.</t>
  </si>
  <si>
    <t>150x10 mm</t>
  </si>
  <si>
    <t>100x10 mm</t>
  </si>
  <si>
    <t>100 mm</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</si>
  <si>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</si>
  <si>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</si>
  <si>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</si>
  <si>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</si>
  <si>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</si>
  <si>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</si>
  <si>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Window chowkhats</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</si>
  <si>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</si>
  <si>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</si>
  <si>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</si>
  <si>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</si>
  <si>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</si>
  <si>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21/C/D3/2021-22/01</t>
  </si>
  <si>
    <t>Name of Work: Renovation of house no.2021</t>
  </si>
  <si>
    <t>Providing and laying in position cement concrete of specified grade excluding the cost of centering and shuttering - All work up to plinth level :</t>
  </si>
  <si>
    <t>REINFORCED CEMENT CONCRETE</t>
  </si>
  <si>
    <t>Centering and shuttering including strutting, propping etc. and removal of form for</t>
  </si>
  <si>
    <t>Shelves (Cast in situ)</t>
  </si>
  <si>
    <t>Edges of slabs and breaks in floors and walls</t>
  </si>
  <si>
    <t>Steel reinforcement for R.C.C. work including straightening, cutting, bending, placing in position and binding all complete upto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</si>
  <si>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</si>
  <si>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</si>
  <si>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</si>
  <si>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</si>
  <si>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</si>
  <si>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</si>
  <si>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</si>
  <si>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</si>
  <si>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</si>
  <si>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</si>
  <si>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</si>
  <si>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</si>
  <si>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</si>
  <si>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</si>
  <si>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</si>
  <si>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</si>
  <si>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</si>
  <si>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</si>
  <si>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</si>
  <si>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</si>
  <si>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</si>
  <si>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</si>
  <si>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</si>
  <si>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</si>
  <si>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</si>
  <si>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</si>
  <si>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</si>
  <si>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</si>
  <si>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riveted, bolted or welded in built up sections, trusses and framed work, including cutting, hoisting, fixing in position and applying a priming coat of approved steel primer all complete.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</si>
  <si>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</si>
  <si>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</si>
  <si>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</si>
  <si>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</si>
  <si>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</si>
  <si>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</si>
  <si>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</si>
  <si>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</si>
  <si>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</si>
  <si>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</si>
  <si>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</si>
  <si>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</si>
  <si>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</si>
  <si>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</si>
  <si>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</si>
  <si>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</si>
  <si>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</si>
  <si>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</si>
  <si>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</si>
  <si>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</si>
  <si>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</si>
  <si>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</si>
  <si>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</si>
  <si>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</si>
  <si>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</si>
  <si>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</si>
  <si>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</si>
  <si>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</si>
  <si>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</si>
  <si>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</si>
  <si>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</si>
  <si>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</si>
  <si>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</si>
  <si>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tile work in floors and roofs laid in cement mortar including stacking material within 50 metres lead.</t>
  </si>
  <si>
    <t>WATER SUPPLY</t>
  </si>
  <si>
    <t>Making chases up to 7.5x7.5 cm in walls including making good and finishing with matching surface after housing G.I. pipe etc.</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</si>
  <si>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</si>
  <si>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</si>
  <si>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</si>
  <si>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</si>
  <si>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</si>
  <si>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</si>
  <si>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</si>
  <si>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Cum</t>
  </si>
  <si>
    <t>Each</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</si>
</sst>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5" xfId="59" applyNumberFormat="1" applyFont="1" applyFill="1" applyBorder="1" applyAlignment="1">
      <alignment horizontal="justify" vertical="top" wrapText="1"/>
      <protection/>
    </xf>
    <xf numFmtId="0" fontId="57" fillId="0" borderId="15" xfId="0" applyFont="1" applyFill="1" applyBorder="1" applyAlignment="1">
      <alignment vertical="top"/>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5"/>
  <sheetViews>
    <sheetView showGridLines="0" view="pageBreakPreview" zoomScaleNormal="85" zoomScaleSheetLayoutView="100" zoomScalePageLayoutView="0" workbookViewId="0" topLeftCell="A131">
      <selection activeCell="D133" sqref="D13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7" t="s">
        <v>42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75" customHeight="1">
      <c r="A5" s="67" t="s">
        <v>85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84</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72" customHeight="1">
      <c r="A8" s="11"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9" t="s">
        <v>50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63</v>
      </c>
      <c r="C13" s="34"/>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63</v>
      </c>
      <c r="IE13" s="22"/>
      <c r="IF13" s="22"/>
      <c r="IG13" s="22"/>
      <c r="IH13" s="22"/>
      <c r="II13" s="22"/>
    </row>
    <row r="14" spans="1:243" s="21" customFormat="1" ht="51" customHeight="1">
      <c r="A14" s="60">
        <v>1.01</v>
      </c>
      <c r="B14" s="61" t="s">
        <v>86</v>
      </c>
      <c r="C14" s="34"/>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86</v>
      </c>
      <c r="IE14" s="22"/>
      <c r="IF14" s="22"/>
      <c r="IG14" s="22"/>
      <c r="IH14" s="22"/>
      <c r="II14" s="22"/>
    </row>
    <row r="15" spans="1:243" s="21" customFormat="1" ht="78.75">
      <c r="A15" s="60">
        <v>1.02</v>
      </c>
      <c r="B15" s="61" t="s">
        <v>52</v>
      </c>
      <c r="C15" s="34"/>
      <c r="D15" s="34">
        <v>0.5</v>
      </c>
      <c r="E15" s="62" t="s">
        <v>46</v>
      </c>
      <c r="F15" s="63">
        <v>5952.3</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2976.15</v>
      </c>
      <c r="BB15" s="54">
        <f>BA15+SUM(N15:AZ15)</f>
        <v>2976.15</v>
      </c>
      <c r="BC15" s="59" t="str">
        <f>SpellNumber(L15,BB15)</f>
        <v>INR  Two Thousand Nine Hundred &amp; Seventy Six  and Paise Fifteen Only</v>
      </c>
      <c r="IA15" s="21">
        <v>1.02</v>
      </c>
      <c r="IB15" s="21" t="s">
        <v>52</v>
      </c>
      <c r="ID15" s="21">
        <v>0.5</v>
      </c>
      <c r="IE15" s="22" t="s">
        <v>46</v>
      </c>
      <c r="IF15" s="22"/>
      <c r="IG15" s="22"/>
      <c r="IH15" s="22"/>
      <c r="II15" s="22"/>
    </row>
    <row r="16" spans="1:243" s="21" customFormat="1" ht="15.75">
      <c r="A16" s="60">
        <v>2</v>
      </c>
      <c r="B16" s="61" t="s">
        <v>87</v>
      </c>
      <c r="C16" s="34"/>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1">
        <v>2</v>
      </c>
      <c r="IB16" s="21" t="s">
        <v>87</v>
      </c>
      <c r="IE16" s="22"/>
      <c r="IF16" s="22"/>
      <c r="IG16" s="22"/>
      <c r="IH16" s="22"/>
      <c r="II16" s="22"/>
    </row>
    <row r="17" spans="1:243" s="21" customFormat="1" ht="220.5">
      <c r="A17" s="60">
        <v>2.01</v>
      </c>
      <c r="B17" s="61" t="s">
        <v>53</v>
      </c>
      <c r="C17" s="34"/>
      <c r="D17" s="34">
        <v>0.5</v>
      </c>
      <c r="E17" s="62" t="s">
        <v>46</v>
      </c>
      <c r="F17" s="76">
        <v>8560.98</v>
      </c>
      <c r="G17" s="46"/>
      <c r="H17" s="40"/>
      <c r="I17" s="41" t="s">
        <v>33</v>
      </c>
      <c r="J17" s="42">
        <f aca="true" t="shared" si="0" ref="J16:J23">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 aca="true" t="shared" si="1" ref="BA16:BA23">total_amount_ba($B$2,$D$2,D17,F17,J17,K17,M17)</f>
        <v>4280.49</v>
      </c>
      <c r="BB17" s="54">
        <f aca="true" t="shared" si="2" ref="BB16:BB23">BA17+SUM(N17:AZ17)</f>
        <v>4280.49</v>
      </c>
      <c r="BC17" s="59" t="str">
        <f aca="true" t="shared" si="3" ref="BC16:BC23">SpellNumber(L17,BB17)</f>
        <v>INR  Four Thousand Two Hundred &amp; Eighty  and Paise Forty Nine Only</v>
      </c>
      <c r="IA17" s="21">
        <v>2.01</v>
      </c>
      <c r="IB17" s="21" t="s">
        <v>53</v>
      </c>
      <c r="ID17" s="21">
        <v>0.5</v>
      </c>
      <c r="IE17" s="22" t="s">
        <v>46</v>
      </c>
      <c r="IF17" s="22"/>
      <c r="IG17" s="22"/>
      <c r="IH17" s="22"/>
      <c r="II17" s="22"/>
    </row>
    <row r="18" spans="1:243" s="21" customFormat="1" ht="31.5" customHeight="1">
      <c r="A18" s="60">
        <v>2.02</v>
      </c>
      <c r="B18" s="61" t="s">
        <v>88</v>
      </c>
      <c r="C18" s="34"/>
      <c r="D18" s="70"/>
      <c r="E18" s="70"/>
      <c r="F18" s="70"/>
      <c r="G18" s="70"/>
      <c r="H18" s="70"/>
      <c r="I18" s="70"/>
      <c r="J18" s="70"/>
      <c r="K18" s="70"/>
      <c r="L18" s="70"/>
      <c r="M18" s="70"/>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IA18" s="21">
        <v>2.02</v>
      </c>
      <c r="IB18" s="21" t="s">
        <v>88</v>
      </c>
      <c r="IE18" s="22"/>
      <c r="IF18" s="22"/>
      <c r="IG18" s="22"/>
      <c r="IH18" s="22"/>
      <c r="II18" s="22"/>
    </row>
    <row r="19" spans="1:243" s="21" customFormat="1" ht="29.25" customHeight="1">
      <c r="A19" s="60">
        <v>2.03</v>
      </c>
      <c r="B19" s="61" t="s">
        <v>89</v>
      </c>
      <c r="C19" s="34"/>
      <c r="D19" s="34">
        <v>2</v>
      </c>
      <c r="E19" s="62" t="s">
        <v>43</v>
      </c>
      <c r="F19" s="76">
        <v>607.67</v>
      </c>
      <c r="G19" s="46"/>
      <c r="H19" s="40"/>
      <c r="I19" s="41" t="s">
        <v>33</v>
      </c>
      <c r="J19" s="42">
        <f t="shared" si="0"/>
        <v>1</v>
      </c>
      <c r="K19" s="40" t="s">
        <v>34</v>
      </c>
      <c r="L19" s="40" t="s">
        <v>4</v>
      </c>
      <c r="M19" s="43"/>
      <c r="N19" s="52"/>
      <c r="O19" s="52"/>
      <c r="P19" s="53"/>
      <c r="Q19" s="52"/>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 t="shared" si="1"/>
        <v>1215.34</v>
      </c>
      <c r="BB19" s="54">
        <f t="shared" si="2"/>
        <v>1215.34</v>
      </c>
      <c r="BC19" s="59" t="str">
        <f t="shared" si="3"/>
        <v>INR  One Thousand Two Hundred &amp; Fifteen  and Paise Thirty Four Only</v>
      </c>
      <c r="IA19" s="21">
        <v>2.03</v>
      </c>
      <c r="IB19" s="21" t="s">
        <v>89</v>
      </c>
      <c r="ID19" s="21">
        <v>2</v>
      </c>
      <c r="IE19" s="22" t="s">
        <v>43</v>
      </c>
      <c r="IF19" s="22"/>
      <c r="IG19" s="22"/>
      <c r="IH19" s="22"/>
      <c r="II19" s="22"/>
    </row>
    <row r="20" spans="1:243" s="21" customFormat="1" ht="16.5" customHeight="1">
      <c r="A20" s="60">
        <v>2.04</v>
      </c>
      <c r="B20" s="61" t="s">
        <v>90</v>
      </c>
      <c r="C20" s="34"/>
      <c r="D20" s="70"/>
      <c r="E20" s="70"/>
      <c r="F20" s="70"/>
      <c r="G20" s="70"/>
      <c r="H20" s="70"/>
      <c r="I20" s="70"/>
      <c r="J20" s="70"/>
      <c r="K20" s="70"/>
      <c r="L20" s="70"/>
      <c r="M20" s="70"/>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A20" s="21">
        <v>2.04</v>
      </c>
      <c r="IB20" s="21" t="s">
        <v>90</v>
      </c>
      <c r="IE20" s="22"/>
      <c r="IF20" s="22"/>
      <c r="IG20" s="22"/>
      <c r="IH20" s="22"/>
      <c r="II20" s="22"/>
    </row>
    <row r="21" spans="1:243" s="21" customFormat="1" ht="28.5" customHeight="1">
      <c r="A21" s="60">
        <v>2.05</v>
      </c>
      <c r="B21" s="61" t="s">
        <v>61</v>
      </c>
      <c r="C21" s="34"/>
      <c r="D21" s="34">
        <v>3</v>
      </c>
      <c r="E21" s="62" t="s">
        <v>44</v>
      </c>
      <c r="F21" s="76">
        <v>151.91</v>
      </c>
      <c r="G21" s="46"/>
      <c r="H21" s="40"/>
      <c r="I21" s="41" t="s">
        <v>33</v>
      </c>
      <c r="J21" s="42">
        <f t="shared" si="0"/>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 t="shared" si="1"/>
        <v>455.73</v>
      </c>
      <c r="BB21" s="54">
        <f t="shared" si="2"/>
        <v>455.73</v>
      </c>
      <c r="BC21" s="59" t="str">
        <f t="shared" si="3"/>
        <v>INR  Four Hundred &amp; Fifty Five  and Paise Seventy Three Only</v>
      </c>
      <c r="IA21" s="21">
        <v>2.05</v>
      </c>
      <c r="IB21" s="21" t="s">
        <v>61</v>
      </c>
      <c r="ID21" s="21">
        <v>3</v>
      </c>
      <c r="IE21" s="22" t="s">
        <v>44</v>
      </c>
      <c r="IF21" s="22"/>
      <c r="IG21" s="22"/>
      <c r="IH21" s="22"/>
      <c r="II21" s="22"/>
    </row>
    <row r="22" spans="1:243" s="21" customFormat="1" ht="18" customHeight="1">
      <c r="A22" s="60">
        <v>2.06</v>
      </c>
      <c r="B22" s="61" t="s">
        <v>91</v>
      </c>
      <c r="C22" s="34"/>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IA22" s="21">
        <v>2.06</v>
      </c>
      <c r="IB22" s="21" t="s">
        <v>91</v>
      </c>
      <c r="IE22" s="22"/>
      <c r="IF22" s="22"/>
      <c r="IG22" s="22"/>
      <c r="IH22" s="22"/>
      <c r="II22" s="22"/>
    </row>
    <row r="23" spans="1:243" s="21" customFormat="1" ht="30.75" customHeight="1">
      <c r="A23" s="60">
        <v>2.07</v>
      </c>
      <c r="B23" s="61" t="s">
        <v>54</v>
      </c>
      <c r="C23" s="34"/>
      <c r="D23" s="34">
        <v>15</v>
      </c>
      <c r="E23" s="62" t="s">
        <v>59</v>
      </c>
      <c r="F23" s="76">
        <v>73.21</v>
      </c>
      <c r="G23" s="46"/>
      <c r="H23" s="40"/>
      <c r="I23" s="41" t="s">
        <v>33</v>
      </c>
      <c r="J23" s="42">
        <f t="shared" si="0"/>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 t="shared" si="1"/>
        <v>1098.15</v>
      </c>
      <c r="BB23" s="54">
        <f t="shared" si="2"/>
        <v>1098.15</v>
      </c>
      <c r="BC23" s="59" t="str">
        <f t="shared" si="3"/>
        <v>INR  One Thousand  &amp;Ninety Eight  and Paise Fifteen Only</v>
      </c>
      <c r="IA23" s="21">
        <v>2.07</v>
      </c>
      <c r="IB23" s="21" t="s">
        <v>54</v>
      </c>
      <c r="ID23" s="21">
        <v>15</v>
      </c>
      <c r="IE23" s="22" t="s">
        <v>59</v>
      </c>
      <c r="IF23" s="22"/>
      <c r="IG23" s="22"/>
      <c r="IH23" s="22"/>
      <c r="II23" s="22"/>
    </row>
    <row r="24" spans="1:243" s="21" customFormat="1" ht="16.5" customHeight="1">
      <c r="A24" s="60">
        <v>3</v>
      </c>
      <c r="B24" s="61" t="s">
        <v>92</v>
      </c>
      <c r="C24" s="34"/>
      <c r="D24" s="70"/>
      <c r="E24" s="70"/>
      <c r="F24" s="70"/>
      <c r="G24" s="70"/>
      <c r="H24" s="70"/>
      <c r="I24" s="70"/>
      <c r="J24" s="70"/>
      <c r="K24" s="70"/>
      <c r="L24" s="70"/>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IA24" s="21">
        <v>3</v>
      </c>
      <c r="IB24" s="21" t="s">
        <v>92</v>
      </c>
      <c r="IE24" s="22"/>
      <c r="IF24" s="22"/>
      <c r="IG24" s="22"/>
      <c r="IH24" s="22"/>
      <c r="II24" s="22"/>
    </row>
    <row r="25" spans="1:243" s="21" customFormat="1" ht="31.5" customHeight="1">
      <c r="A25" s="60">
        <v>3.01</v>
      </c>
      <c r="B25" s="61" t="s">
        <v>93</v>
      </c>
      <c r="C25" s="34"/>
      <c r="D25" s="70"/>
      <c r="E25" s="70"/>
      <c r="F25" s="70"/>
      <c r="G25" s="70"/>
      <c r="H25" s="70"/>
      <c r="I25" s="70"/>
      <c r="J25" s="70"/>
      <c r="K25" s="70"/>
      <c r="L25" s="70"/>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IA25" s="21">
        <v>3.01</v>
      </c>
      <c r="IB25" s="21" t="s">
        <v>93</v>
      </c>
      <c r="IE25" s="22"/>
      <c r="IF25" s="22"/>
      <c r="IG25" s="22"/>
      <c r="IH25" s="22"/>
      <c r="II25" s="22"/>
    </row>
    <row r="26" spans="1:243" s="21" customFormat="1" ht="31.5" customHeight="1">
      <c r="A26" s="60">
        <v>3.02</v>
      </c>
      <c r="B26" s="61" t="s">
        <v>62</v>
      </c>
      <c r="C26" s="34"/>
      <c r="D26" s="34">
        <v>0.1</v>
      </c>
      <c r="E26" s="62" t="s">
        <v>46</v>
      </c>
      <c r="F26" s="76">
        <v>6655.37</v>
      </c>
      <c r="G26" s="46"/>
      <c r="H26" s="40"/>
      <c r="I26" s="41" t="s">
        <v>33</v>
      </c>
      <c r="J26" s="42">
        <f>IF(I26="Less(-)",-1,1)</f>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total_amount_ba($B$2,$D$2,D26,F26,J26,K26,M26)</f>
        <v>665.54</v>
      </c>
      <c r="BB26" s="54">
        <f>BA26+SUM(N26:AZ26)</f>
        <v>665.54</v>
      </c>
      <c r="BC26" s="59" t="str">
        <f>SpellNumber(L26,BB26)</f>
        <v>INR  Six Hundred &amp; Sixty Five  and Paise Fifty Four Only</v>
      </c>
      <c r="IA26" s="21">
        <v>3.02</v>
      </c>
      <c r="IB26" s="21" t="s">
        <v>62</v>
      </c>
      <c r="ID26" s="21">
        <v>0.1</v>
      </c>
      <c r="IE26" s="22" t="s">
        <v>46</v>
      </c>
      <c r="IF26" s="22"/>
      <c r="IG26" s="22"/>
      <c r="IH26" s="22"/>
      <c r="II26" s="22"/>
    </row>
    <row r="27" spans="1:243" s="21" customFormat="1" ht="31.5" customHeight="1">
      <c r="A27" s="60">
        <v>3.03</v>
      </c>
      <c r="B27" s="61" t="s">
        <v>94</v>
      </c>
      <c r="C27" s="34"/>
      <c r="D27" s="70"/>
      <c r="E27" s="70"/>
      <c r="F27" s="70"/>
      <c r="G27" s="70"/>
      <c r="H27" s="70"/>
      <c r="I27" s="70"/>
      <c r="J27" s="70"/>
      <c r="K27" s="70"/>
      <c r="L27" s="70"/>
      <c r="M27" s="70"/>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IA27" s="21">
        <v>3.03</v>
      </c>
      <c r="IB27" s="21" t="s">
        <v>94</v>
      </c>
      <c r="IE27" s="22"/>
      <c r="IF27" s="22"/>
      <c r="IG27" s="22"/>
      <c r="IH27" s="22"/>
      <c r="II27" s="22"/>
    </row>
    <row r="28" spans="1:243" s="21" customFormat="1" ht="18" customHeight="1">
      <c r="A28" s="60">
        <v>3.04</v>
      </c>
      <c r="B28" s="61" t="s">
        <v>55</v>
      </c>
      <c r="C28" s="34"/>
      <c r="D28" s="34">
        <v>1</v>
      </c>
      <c r="E28" s="62" t="s">
        <v>43</v>
      </c>
      <c r="F28" s="76">
        <v>817.27</v>
      </c>
      <c r="G28" s="46"/>
      <c r="H28" s="40"/>
      <c r="I28" s="41" t="s">
        <v>33</v>
      </c>
      <c r="J28" s="42">
        <f>IF(I28="Less(-)",-1,1)</f>
        <v>1</v>
      </c>
      <c r="K28" s="40" t="s">
        <v>34</v>
      </c>
      <c r="L28" s="40" t="s">
        <v>4</v>
      </c>
      <c r="M28" s="43"/>
      <c r="N28" s="52"/>
      <c r="O28" s="52"/>
      <c r="P28" s="53"/>
      <c r="Q28" s="52"/>
      <c r="R28" s="52"/>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5">
        <f>total_amount_ba($B$2,$D$2,D28,F28,J28,K28,M28)</f>
        <v>817.27</v>
      </c>
      <c r="BB28" s="54">
        <f>BA28+SUM(N28:AZ28)</f>
        <v>817.27</v>
      </c>
      <c r="BC28" s="59" t="str">
        <f>SpellNumber(L28,BB28)</f>
        <v>INR  Eight Hundred &amp; Seventeen  and Paise Twenty Seven Only</v>
      </c>
      <c r="IA28" s="21">
        <v>3.04</v>
      </c>
      <c r="IB28" s="21" t="s">
        <v>55</v>
      </c>
      <c r="ID28" s="21">
        <v>1</v>
      </c>
      <c r="IE28" s="22" t="s">
        <v>43</v>
      </c>
      <c r="IF28" s="22"/>
      <c r="IG28" s="22"/>
      <c r="IH28" s="22"/>
      <c r="II28" s="22"/>
    </row>
    <row r="29" spans="1:243" s="21" customFormat="1" ht="16.5" customHeight="1">
      <c r="A29" s="64">
        <v>4</v>
      </c>
      <c r="B29" s="61" t="s">
        <v>95</v>
      </c>
      <c r="C29" s="34"/>
      <c r="D29" s="70"/>
      <c r="E29" s="70"/>
      <c r="F29" s="70"/>
      <c r="G29" s="70"/>
      <c r="H29" s="70"/>
      <c r="I29" s="70"/>
      <c r="J29" s="70"/>
      <c r="K29" s="70"/>
      <c r="L29" s="70"/>
      <c r="M29" s="70"/>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IA29" s="21">
        <v>4</v>
      </c>
      <c r="IB29" s="21" t="s">
        <v>95</v>
      </c>
      <c r="IE29" s="22"/>
      <c r="IF29" s="22"/>
      <c r="IG29" s="22"/>
      <c r="IH29" s="22"/>
      <c r="II29" s="22"/>
    </row>
    <row r="30" spans="1:243" s="21" customFormat="1" ht="31.5" customHeight="1">
      <c r="A30" s="60">
        <v>4.01</v>
      </c>
      <c r="B30" s="61" t="s">
        <v>96</v>
      </c>
      <c r="C30" s="34"/>
      <c r="D30" s="70"/>
      <c r="E30" s="70"/>
      <c r="F30" s="70"/>
      <c r="G30" s="70"/>
      <c r="H30" s="70"/>
      <c r="I30" s="70"/>
      <c r="J30" s="70"/>
      <c r="K30" s="70"/>
      <c r="L30" s="70"/>
      <c r="M30" s="70"/>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IA30" s="21">
        <v>4.01</v>
      </c>
      <c r="IB30" s="21" t="s">
        <v>96</v>
      </c>
      <c r="IE30" s="22"/>
      <c r="IF30" s="22"/>
      <c r="IG30" s="22"/>
      <c r="IH30" s="22"/>
      <c r="II30" s="22"/>
    </row>
    <row r="31" spans="1:243" s="21" customFormat="1" ht="31.5" customHeight="1">
      <c r="A31" s="60">
        <v>4.02</v>
      </c>
      <c r="B31" s="61" t="s">
        <v>97</v>
      </c>
      <c r="C31" s="34"/>
      <c r="D31" s="70"/>
      <c r="E31" s="70"/>
      <c r="F31" s="70"/>
      <c r="G31" s="70"/>
      <c r="H31" s="70"/>
      <c r="I31" s="70"/>
      <c r="J31" s="70"/>
      <c r="K31" s="70"/>
      <c r="L31" s="70"/>
      <c r="M31" s="70"/>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IA31" s="21">
        <v>4.02</v>
      </c>
      <c r="IB31" s="21" t="s">
        <v>97</v>
      </c>
      <c r="IE31" s="22"/>
      <c r="IF31" s="22"/>
      <c r="IG31" s="22"/>
      <c r="IH31" s="22"/>
      <c r="II31" s="22"/>
    </row>
    <row r="32" spans="1:243" s="21" customFormat="1" ht="31.5" customHeight="1">
      <c r="A32" s="60">
        <v>4.03</v>
      </c>
      <c r="B32" s="61" t="s">
        <v>98</v>
      </c>
      <c r="C32" s="34"/>
      <c r="D32" s="34">
        <v>2</v>
      </c>
      <c r="E32" s="62" t="s">
        <v>43</v>
      </c>
      <c r="F32" s="76">
        <v>2238.19</v>
      </c>
      <c r="G32" s="46"/>
      <c r="H32" s="40"/>
      <c r="I32" s="41" t="s">
        <v>33</v>
      </c>
      <c r="J32" s="42">
        <f>IF(I32="Less(-)",-1,1)</f>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total_amount_ba($B$2,$D$2,D32,F32,J32,K32,M32)</f>
        <v>4476.38</v>
      </c>
      <c r="BB32" s="54">
        <f>BA32+SUM(N32:AZ32)</f>
        <v>4476.38</v>
      </c>
      <c r="BC32" s="59" t="str">
        <f>SpellNumber(L32,BB32)</f>
        <v>INR  Four Thousand Four Hundred &amp; Seventy Six  and Paise Thirty Eight Only</v>
      </c>
      <c r="IA32" s="21">
        <v>4.03</v>
      </c>
      <c r="IB32" s="21" t="s">
        <v>98</v>
      </c>
      <c r="ID32" s="21">
        <v>2</v>
      </c>
      <c r="IE32" s="22" t="s">
        <v>43</v>
      </c>
      <c r="IF32" s="22"/>
      <c r="IG32" s="22"/>
      <c r="IH32" s="22"/>
      <c r="II32" s="22"/>
    </row>
    <row r="33" spans="1:243" s="21" customFormat="1" ht="78" customHeight="1">
      <c r="A33" s="60">
        <v>4.04</v>
      </c>
      <c r="B33" s="61" t="s">
        <v>99</v>
      </c>
      <c r="C33" s="34"/>
      <c r="D33" s="70"/>
      <c r="E33" s="70"/>
      <c r="F33" s="70"/>
      <c r="G33" s="70"/>
      <c r="H33" s="70"/>
      <c r="I33" s="70"/>
      <c r="J33" s="70"/>
      <c r="K33" s="70"/>
      <c r="L33" s="70"/>
      <c r="M33" s="70"/>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IA33" s="21">
        <v>4.04</v>
      </c>
      <c r="IB33" s="21" t="s">
        <v>99</v>
      </c>
      <c r="IE33" s="22"/>
      <c r="IF33" s="22"/>
      <c r="IG33" s="22"/>
      <c r="IH33" s="22"/>
      <c r="II33" s="22"/>
    </row>
    <row r="34" spans="1:243" s="21" customFormat="1" ht="31.5" customHeight="1">
      <c r="A34" s="60">
        <v>4.05</v>
      </c>
      <c r="B34" s="61" t="s">
        <v>100</v>
      </c>
      <c r="C34" s="34"/>
      <c r="D34" s="34">
        <v>3</v>
      </c>
      <c r="E34" s="62" t="s">
        <v>44</v>
      </c>
      <c r="F34" s="76">
        <v>193.2</v>
      </c>
      <c r="G34" s="46"/>
      <c r="H34" s="40"/>
      <c r="I34" s="41" t="s">
        <v>33</v>
      </c>
      <c r="J34" s="42">
        <f>IF(I34="Less(-)",-1,1)</f>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total_amount_ba($B$2,$D$2,D34,F34,J34,K34,M34)</f>
        <v>579.6</v>
      </c>
      <c r="BB34" s="54">
        <f>BA34+SUM(N34:AZ34)</f>
        <v>579.6</v>
      </c>
      <c r="BC34" s="59" t="str">
        <f>SpellNumber(L34,BB34)</f>
        <v>INR  Five Hundred &amp; Seventy Nine  and Paise Sixty Only</v>
      </c>
      <c r="IA34" s="21">
        <v>4.05</v>
      </c>
      <c r="IB34" s="21" t="s">
        <v>100</v>
      </c>
      <c r="ID34" s="21">
        <v>3</v>
      </c>
      <c r="IE34" s="22" t="s">
        <v>44</v>
      </c>
      <c r="IF34" s="22"/>
      <c r="IG34" s="22"/>
      <c r="IH34" s="22"/>
      <c r="II34" s="22"/>
    </row>
    <row r="35" spans="1:243" s="21" customFormat="1" ht="31.5" customHeight="1">
      <c r="A35" s="60">
        <v>4.06</v>
      </c>
      <c r="B35" s="61" t="s">
        <v>64</v>
      </c>
      <c r="C35" s="34"/>
      <c r="D35" s="34">
        <v>12</v>
      </c>
      <c r="E35" s="62" t="s">
        <v>43</v>
      </c>
      <c r="F35" s="76">
        <v>903.38</v>
      </c>
      <c r="G35" s="46"/>
      <c r="H35" s="40"/>
      <c r="I35" s="41" t="s">
        <v>33</v>
      </c>
      <c r="J35" s="42">
        <f>IF(I35="Less(-)",-1,1)</f>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total_amount_ba($B$2,$D$2,D35,F35,J35,K35,M35)</f>
        <v>10840.56</v>
      </c>
      <c r="BB35" s="54">
        <f>BA35+SUM(N35:AZ35)</f>
        <v>10840.56</v>
      </c>
      <c r="BC35" s="59" t="str">
        <f>SpellNumber(L35,BB35)</f>
        <v>INR  Ten Thousand Eight Hundred &amp; Forty  and Paise Fifty Six Only</v>
      </c>
      <c r="IA35" s="21">
        <v>4.06</v>
      </c>
      <c r="IB35" s="21" t="s">
        <v>64</v>
      </c>
      <c r="ID35" s="21">
        <v>12</v>
      </c>
      <c r="IE35" s="22" t="s">
        <v>43</v>
      </c>
      <c r="IF35" s="22"/>
      <c r="IG35" s="22"/>
      <c r="IH35" s="22"/>
      <c r="II35" s="22"/>
    </row>
    <row r="36" spans="1:243" s="21" customFormat="1" ht="15.75">
      <c r="A36" s="60">
        <v>5</v>
      </c>
      <c r="B36" s="61" t="s">
        <v>101</v>
      </c>
      <c r="C36" s="34"/>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IA36" s="21">
        <v>5</v>
      </c>
      <c r="IB36" s="21" t="s">
        <v>101</v>
      </c>
      <c r="IE36" s="22"/>
      <c r="IF36" s="22"/>
      <c r="IG36" s="22"/>
      <c r="IH36" s="22"/>
      <c r="II36" s="22"/>
    </row>
    <row r="37" spans="1:243" s="21" customFormat="1" ht="31.5" customHeight="1">
      <c r="A37" s="60">
        <v>5.01</v>
      </c>
      <c r="B37" s="61" t="s">
        <v>102</v>
      </c>
      <c r="C37" s="34"/>
      <c r="D37" s="70"/>
      <c r="E37" s="70"/>
      <c r="F37" s="70"/>
      <c r="G37" s="70"/>
      <c r="H37" s="70"/>
      <c r="I37" s="70"/>
      <c r="J37" s="70"/>
      <c r="K37" s="70"/>
      <c r="L37" s="70"/>
      <c r="M37" s="70"/>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IA37" s="21">
        <v>5.01</v>
      </c>
      <c r="IB37" s="21" t="s">
        <v>102</v>
      </c>
      <c r="IE37" s="22"/>
      <c r="IF37" s="22"/>
      <c r="IG37" s="22"/>
      <c r="IH37" s="22"/>
      <c r="II37" s="22"/>
    </row>
    <row r="38" spans="1:243" s="21" customFormat="1" ht="31.5" customHeight="1">
      <c r="A38" s="60">
        <v>5.02</v>
      </c>
      <c r="B38" s="61" t="s">
        <v>65</v>
      </c>
      <c r="C38" s="34"/>
      <c r="D38" s="34">
        <v>0.19</v>
      </c>
      <c r="E38" s="62" t="s">
        <v>46</v>
      </c>
      <c r="F38" s="76">
        <v>92351.78</v>
      </c>
      <c r="G38" s="46"/>
      <c r="H38" s="40"/>
      <c r="I38" s="41" t="s">
        <v>33</v>
      </c>
      <c r="J38" s="42">
        <f>IF(I38="Less(-)",-1,1)</f>
        <v>1</v>
      </c>
      <c r="K38" s="40" t="s">
        <v>34</v>
      </c>
      <c r="L38" s="40" t="s">
        <v>4</v>
      </c>
      <c r="M38" s="43"/>
      <c r="N38" s="52"/>
      <c r="O38" s="52"/>
      <c r="P38" s="53"/>
      <c r="Q38" s="52"/>
      <c r="R38" s="52"/>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5">
        <f>total_amount_ba($B$2,$D$2,D38,F38,J38,K38,M38)</f>
        <v>17546.84</v>
      </c>
      <c r="BB38" s="54">
        <f>BA38+SUM(N38:AZ38)</f>
        <v>17546.84</v>
      </c>
      <c r="BC38" s="59" t="str">
        <f>SpellNumber(L38,BB38)</f>
        <v>INR  Seventeen Thousand Five Hundred &amp; Forty Six  and Paise Eighty Four Only</v>
      </c>
      <c r="IA38" s="21">
        <v>5.02</v>
      </c>
      <c r="IB38" s="21" t="s">
        <v>65</v>
      </c>
      <c r="ID38" s="21">
        <v>0.19</v>
      </c>
      <c r="IE38" s="22" t="s">
        <v>46</v>
      </c>
      <c r="IF38" s="22"/>
      <c r="IG38" s="22"/>
      <c r="IH38" s="22"/>
      <c r="II38" s="22"/>
    </row>
    <row r="39" spans="1:243" s="21" customFormat="1" ht="31.5" customHeight="1">
      <c r="A39" s="60">
        <v>5.03</v>
      </c>
      <c r="B39" s="61" t="s">
        <v>103</v>
      </c>
      <c r="C39" s="34"/>
      <c r="D39" s="70"/>
      <c r="E39" s="70"/>
      <c r="F39" s="70"/>
      <c r="G39" s="70"/>
      <c r="H39" s="70"/>
      <c r="I39" s="70"/>
      <c r="J39" s="70"/>
      <c r="K39" s="70"/>
      <c r="L39" s="70"/>
      <c r="M39" s="70"/>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IA39" s="21">
        <v>5.03</v>
      </c>
      <c r="IB39" s="21" t="s">
        <v>103</v>
      </c>
      <c r="IE39" s="22"/>
      <c r="IF39" s="22"/>
      <c r="IG39" s="22"/>
      <c r="IH39" s="22"/>
      <c r="II39" s="22"/>
    </row>
    <row r="40" spans="1:243" s="21" customFormat="1" ht="31.5" customHeight="1">
      <c r="A40" s="64">
        <v>5.04</v>
      </c>
      <c r="B40" s="61" t="s">
        <v>66</v>
      </c>
      <c r="C40" s="34"/>
      <c r="D40" s="70"/>
      <c r="E40" s="70"/>
      <c r="F40" s="70"/>
      <c r="G40" s="70"/>
      <c r="H40" s="70"/>
      <c r="I40" s="70"/>
      <c r="J40" s="70"/>
      <c r="K40" s="70"/>
      <c r="L40" s="70"/>
      <c r="M40" s="70"/>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IA40" s="21">
        <v>5.04</v>
      </c>
      <c r="IB40" s="21" t="s">
        <v>66</v>
      </c>
      <c r="IE40" s="22"/>
      <c r="IF40" s="22"/>
      <c r="IG40" s="22"/>
      <c r="IH40" s="22"/>
      <c r="II40" s="22"/>
    </row>
    <row r="41" spans="1:243" s="21" customFormat="1" ht="31.5" customHeight="1">
      <c r="A41" s="60">
        <v>5.05</v>
      </c>
      <c r="B41" s="61" t="s">
        <v>67</v>
      </c>
      <c r="C41" s="34"/>
      <c r="D41" s="34">
        <v>1.5</v>
      </c>
      <c r="E41" s="62" t="s">
        <v>43</v>
      </c>
      <c r="F41" s="76">
        <v>3817.4</v>
      </c>
      <c r="G41" s="46"/>
      <c r="H41" s="40"/>
      <c r="I41" s="41" t="s">
        <v>33</v>
      </c>
      <c r="J41" s="42">
        <f>IF(I41="Less(-)",-1,1)</f>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total_amount_ba($B$2,$D$2,D41,F41,J41,K41,M41)</f>
        <v>5726.1</v>
      </c>
      <c r="BB41" s="54">
        <f>BA41+SUM(N41:AZ41)</f>
        <v>5726.1</v>
      </c>
      <c r="BC41" s="59" t="str">
        <f>SpellNumber(L41,BB41)</f>
        <v>INR  Five Thousand Seven Hundred &amp; Twenty Six  and Paise Ten Only</v>
      </c>
      <c r="IA41" s="21">
        <v>5.05</v>
      </c>
      <c r="IB41" s="21" t="s">
        <v>67</v>
      </c>
      <c r="ID41" s="21">
        <v>1.5</v>
      </c>
      <c r="IE41" s="22" t="s">
        <v>43</v>
      </c>
      <c r="IF41" s="22"/>
      <c r="IG41" s="22"/>
      <c r="IH41" s="22"/>
      <c r="II41" s="22"/>
    </row>
    <row r="42" spans="1:243" s="21" customFormat="1" ht="31.5" customHeight="1">
      <c r="A42" s="60">
        <v>5.06</v>
      </c>
      <c r="B42" s="61" t="s">
        <v>104</v>
      </c>
      <c r="C42" s="34"/>
      <c r="D42" s="70"/>
      <c r="E42" s="70"/>
      <c r="F42" s="70"/>
      <c r="G42" s="70"/>
      <c r="H42" s="70"/>
      <c r="I42" s="70"/>
      <c r="J42" s="70"/>
      <c r="K42" s="70"/>
      <c r="L42" s="70"/>
      <c r="M42" s="70"/>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IA42" s="21">
        <v>5.06</v>
      </c>
      <c r="IB42" s="21" t="s">
        <v>104</v>
      </c>
      <c r="IE42" s="22"/>
      <c r="IF42" s="22"/>
      <c r="IG42" s="22"/>
      <c r="IH42" s="22"/>
      <c r="II42" s="22"/>
    </row>
    <row r="43" spans="1:243" s="21" customFormat="1" ht="31.5" customHeight="1">
      <c r="A43" s="60">
        <v>5.07</v>
      </c>
      <c r="B43" s="61" t="s">
        <v>68</v>
      </c>
      <c r="C43" s="34"/>
      <c r="D43" s="34">
        <v>10</v>
      </c>
      <c r="E43" s="62" t="s">
        <v>59</v>
      </c>
      <c r="F43" s="76">
        <v>160.89</v>
      </c>
      <c r="G43" s="46"/>
      <c r="H43" s="40"/>
      <c r="I43" s="41" t="s">
        <v>33</v>
      </c>
      <c r="J43" s="42">
        <f>IF(I43="Less(-)",-1,1)</f>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total_amount_ba($B$2,$D$2,D43,F43,J43,K43,M43)</f>
        <v>1608.9</v>
      </c>
      <c r="BB43" s="54">
        <f>BA43+SUM(N43:AZ43)</f>
        <v>1608.9</v>
      </c>
      <c r="BC43" s="59" t="str">
        <f>SpellNumber(L43,BB43)</f>
        <v>INR  One Thousand Six Hundred &amp; Eight  and Paise Ninety Only</v>
      </c>
      <c r="IA43" s="21">
        <v>5.07</v>
      </c>
      <c r="IB43" s="21" t="s">
        <v>68</v>
      </c>
      <c r="ID43" s="21">
        <v>10</v>
      </c>
      <c r="IE43" s="22" t="s">
        <v>59</v>
      </c>
      <c r="IF43" s="22"/>
      <c r="IG43" s="22"/>
      <c r="IH43" s="22"/>
      <c r="II43" s="22"/>
    </row>
    <row r="44" spans="1:243" s="21" customFormat="1" ht="31.5" customHeight="1">
      <c r="A44" s="60">
        <v>5.08</v>
      </c>
      <c r="B44" s="61" t="s">
        <v>60</v>
      </c>
      <c r="C44" s="34"/>
      <c r="D44" s="34">
        <v>4</v>
      </c>
      <c r="E44" s="62" t="s">
        <v>47</v>
      </c>
      <c r="F44" s="76">
        <v>157.12</v>
      </c>
      <c r="G44" s="46"/>
      <c r="H44" s="40"/>
      <c r="I44" s="41" t="s">
        <v>33</v>
      </c>
      <c r="J44" s="42">
        <f>IF(I44="Less(-)",-1,1)</f>
        <v>1</v>
      </c>
      <c r="K44" s="40" t="s">
        <v>34</v>
      </c>
      <c r="L44" s="40" t="s">
        <v>4</v>
      </c>
      <c r="M44" s="43"/>
      <c r="N44" s="52"/>
      <c r="O44" s="52"/>
      <c r="P44" s="53"/>
      <c r="Q44" s="52"/>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5">
        <f>total_amount_ba($B$2,$D$2,D44,F44,J44,K44,M44)</f>
        <v>628.48</v>
      </c>
      <c r="BB44" s="54">
        <f>BA44+SUM(N44:AZ44)</f>
        <v>628.48</v>
      </c>
      <c r="BC44" s="59" t="str">
        <f>SpellNumber(L44,BB44)</f>
        <v>INR  Six Hundred &amp; Twenty Eight  and Paise Forty Eight Only</v>
      </c>
      <c r="IA44" s="21">
        <v>5.08</v>
      </c>
      <c r="IB44" s="21" t="s">
        <v>60</v>
      </c>
      <c r="ID44" s="21">
        <v>4</v>
      </c>
      <c r="IE44" s="22" t="s">
        <v>47</v>
      </c>
      <c r="IF44" s="22"/>
      <c r="IG44" s="22"/>
      <c r="IH44" s="22"/>
      <c r="II44" s="22"/>
    </row>
    <row r="45" spans="1:243" s="21" customFormat="1" ht="31.5" customHeight="1">
      <c r="A45" s="60">
        <v>5.09</v>
      </c>
      <c r="B45" s="61" t="s">
        <v>105</v>
      </c>
      <c r="C45" s="34"/>
      <c r="D45" s="70"/>
      <c r="E45" s="70"/>
      <c r="F45" s="70"/>
      <c r="G45" s="70"/>
      <c r="H45" s="70"/>
      <c r="I45" s="70"/>
      <c r="J45" s="70"/>
      <c r="K45" s="70"/>
      <c r="L45" s="70"/>
      <c r="M45" s="70"/>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IA45" s="21">
        <v>5.09</v>
      </c>
      <c r="IB45" s="21" t="s">
        <v>105</v>
      </c>
      <c r="IE45" s="22"/>
      <c r="IF45" s="22"/>
      <c r="IG45" s="22"/>
      <c r="IH45" s="22"/>
      <c r="II45" s="22"/>
    </row>
    <row r="46" spans="1:243" s="21" customFormat="1" ht="31.5" customHeight="1">
      <c r="A46" s="64">
        <v>5.1</v>
      </c>
      <c r="B46" s="61" t="s">
        <v>106</v>
      </c>
      <c r="C46" s="34"/>
      <c r="D46" s="34">
        <v>2</v>
      </c>
      <c r="E46" s="62" t="s">
        <v>47</v>
      </c>
      <c r="F46" s="76">
        <v>149.06</v>
      </c>
      <c r="G46" s="46"/>
      <c r="H46" s="40"/>
      <c r="I46" s="41" t="s">
        <v>33</v>
      </c>
      <c r="J46" s="42">
        <f>IF(I46="Less(-)",-1,1)</f>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total_amount_ba($B$2,$D$2,D46,F46,J46,K46,M46)</f>
        <v>298.12</v>
      </c>
      <c r="BB46" s="54">
        <f>BA46+SUM(N46:AZ46)</f>
        <v>298.12</v>
      </c>
      <c r="BC46" s="59" t="str">
        <f>SpellNumber(L46,BB46)</f>
        <v>INR  Two Hundred &amp; Ninety Eight  and Paise Twelve Only</v>
      </c>
      <c r="IA46" s="21">
        <v>5.1</v>
      </c>
      <c r="IB46" s="21" t="s">
        <v>106</v>
      </c>
      <c r="ID46" s="21">
        <v>2</v>
      </c>
      <c r="IE46" s="22" t="s">
        <v>47</v>
      </c>
      <c r="IF46" s="22"/>
      <c r="IG46" s="22"/>
      <c r="IH46" s="22"/>
      <c r="II46" s="22"/>
    </row>
    <row r="47" spans="1:243" s="21" customFormat="1" ht="30" customHeight="1">
      <c r="A47" s="60">
        <v>5.11</v>
      </c>
      <c r="B47" s="61" t="s">
        <v>107</v>
      </c>
      <c r="C47" s="34"/>
      <c r="D47" s="70"/>
      <c r="E47" s="70"/>
      <c r="F47" s="70"/>
      <c r="G47" s="70"/>
      <c r="H47" s="70"/>
      <c r="I47" s="70"/>
      <c r="J47" s="70"/>
      <c r="K47" s="70"/>
      <c r="L47" s="70"/>
      <c r="M47" s="70"/>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IA47" s="21">
        <v>5.11</v>
      </c>
      <c r="IB47" s="21" t="s">
        <v>107</v>
      </c>
      <c r="IE47" s="22"/>
      <c r="IF47" s="22"/>
      <c r="IG47" s="22"/>
      <c r="IH47" s="22"/>
      <c r="II47" s="22"/>
    </row>
    <row r="48" spans="1:243" s="21" customFormat="1" ht="28.5">
      <c r="A48" s="60">
        <v>5.12</v>
      </c>
      <c r="B48" s="61" t="s">
        <v>108</v>
      </c>
      <c r="C48" s="34"/>
      <c r="D48" s="34">
        <v>2</v>
      </c>
      <c r="E48" s="62" t="s">
        <v>47</v>
      </c>
      <c r="F48" s="76">
        <v>53.09</v>
      </c>
      <c r="G48" s="46"/>
      <c r="H48" s="40"/>
      <c r="I48" s="41" t="s">
        <v>33</v>
      </c>
      <c r="J48" s="42">
        <f>IF(I48="Less(-)",-1,1)</f>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total_amount_ba($B$2,$D$2,D48,F48,J48,K48,M48)</f>
        <v>106.18</v>
      </c>
      <c r="BB48" s="54">
        <f>BA48+SUM(N48:AZ48)</f>
        <v>106.18</v>
      </c>
      <c r="BC48" s="59" t="str">
        <f>SpellNumber(L48,BB48)</f>
        <v>INR  One Hundred &amp; Six  and Paise Eighteen Only</v>
      </c>
      <c r="IA48" s="21">
        <v>5.12</v>
      </c>
      <c r="IB48" s="21" t="s">
        <v>108</v>
      </c>
      <c r="ID48" s="21">
        <v>2</v>
      </c>
      <c r="IE48" s="22" t="s">
        <v>47</v>
      </c>
      <c r="IF48" s="22"/>
      <c r="IG48" s="22"/>
      <c r="IH48" s="22"/>
      <c r="II48" s="22"/>
    </row>
    <row r="49" spans="1:243" s="21" customFormat="1" ht="28.5">
      <c r="A49" s="60">
        <v>5.13</v>
      </c>
      <c r="B49" s="61" t="s">
        <v>69</v>
      </c>
      <c r="C49" s="34"/>
      <c r="D49" s="34">
        <v>2</v>
      </c>
      <c r="E49" s="62" t="s">
        <v>47</v>
      </c>
      <c r="F49" s="76">
        <v>46.08</v>
      </c>
      <c r="G49" s="46"/>
      <c r="H49" s="40"/>
      <c r="I49" s="41" t="s">
        <v>33</v>
      </c>
      <c r="J49" s="42">
        <f>IF(I49="Less(-)",-1,1)</f>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total_amount_ba($B$2,$D$2,D49,F49,J49,K49,M49)</f>
        <v>92.16</v>
      </c>
      <c r="BB49" s="54">
        <f>BA49+SUM(N49:AZ49)</f>
        <v>92.16</v>
      </c>
      <c r="BC49" s="59" t="str">
        <f>SpellNumber(L49,BB49)</f>
        <v>INR  Ninety Two and Paise Sixteen Only</v>
      </c>
      <c r="IA49" s="21">
        <v>5.13</v>
      </c>
      <c r="IB49" s="21" t="s">
        <v>69</v>
      </c>
      <c r="ID49" s="21">
        <v>2</v>
      </c>
      <c r="IE49" s="22" t="s">
        <v>47</v>
      </c>
      <c r="IF49" s="22"/>
      <c r="IG49" s="22"/>
      <c r="IH49" s="22"/>
      <c r="II49" s="22"/>
    </row>
    <row r="50" spans="1:243" s="21" customFormat="1" ht="63">
      <c r="A50" s="60">
        <v>5.14</v>
      </c>
      <c r="B50" s="61" t="s">
        <v>109</v>
      </c>
      <c r="C50" s="34"/>
      <c r="D50" s="70"/>
      <c r="E50" s="70"/>
      <c r="F50" s="70"/>
      <c r="G50" s="70"/>
      <c r="H50" s="70"/>
      <c r="I50" s="70"/>
      <c r="J50" s="70"/>
      <c r="K50" s="70"/>
      <c r="L50" s="70"/>
      <c r="M50" s="70"/>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IA50" s="21">
        <v>5.14</v>
      </c>
      <c r="IB50" s="21" t="s">
        <v>109</v>
      </c>
      <c r="IE50" s="22"/>
      <c r="IF50" s="22"/>
      <c r="IG50" s="22"/>
      <c r="IH50" s="22"/>
      <c r="II50" s="22"/>
    </row>
    <row r="51" spans="1:243" s="21" customFormat="1" ht="16.5" customHeight="1">
      <c r="A51" s="60">
        <v>5.15</v>
      </c>
      <c r="B51" s="61" t="s">
        <v>110</v>
      </c>
      <c r="C51" s="34"/>
      <c r="D51" s="34">
        <v>2</v>
      </c>
      <c r="E51" s="62" t="s">
        <v>47</v>
      </c>
      <c r="F51" s="76">
        <v>30.56</v>
      </c>
      <c r="G51" s="46"/>
      <c r="H51" s="40"/>
      <c r="I51" s="41" t="s">
        <v>33</v>
      </c>
      <c r="J51" s="42">
        <f>IF(I51="Less(-)",-1,1)</f>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total_amount_ba($B$2,$D$2,D51,F51,J51,K51,M51)</f>
        <v>61.12</v>
      </c>
      <c r="BB51" s="54">
        <f>BA51+SUM(N51:AZ51)</f>
        <v>61.12</v>
      </c>
      <c r="BC51" s="59" t="str">
        <f>SpellNumber(L51,BB51)</f>
        <v>INR  Sixty One and Paise Twelve Only</v>
      </c>
      <c r="IA51" s="21">
        <v>5.15</v>
      </c>
      <c r="IB51" s="21" t="s">
        <v>110</v>
      </c>
      <c r="ID51" s="21">
        <v>2</v>
      </c>
      <c r="IE51" s="22" t="s">
        <v>47</v>
      </c>
      <c r="IF51" s="22"/>
      <c r="IG51" s="22"/>
      <c r="IH51" s="22"/>
      <c r="II51" s="22"/>
    </row>
    <row r="52" spans="1:243" s="21" customFormat="1" ht="94.5">
      <c r="A52" s="60">
        <v>5.16</v>
      </c>
      <c r="B52" s="61" t="s">
        <v>111</v>
      </c>
      <c r="C52" s="34"/>
      <c r="D52" s="70"/>
      <c r="E52" s="70"/>
      <c r="F52" s="70"/>
      <c r="G52" s="70"/>
      <c r="H52" s="70"/>
      <c r="I52" s="70"/>
      <c r="J52" s="70"/>
      <c r="K52" s="70"/>
      <c r="L52" s="70"/>
      <c r="M52" s="70"/>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IA52" s="21">
        <v>5.16</v>
      </c>
      <c r="IB52" s="21" t="s">
        <v>111</v>
      </c>
      <c r="IE52" s="22"/>
      <c r="IF52" s="22"/>
      <c r="IG52" s="22"/>
      <c r="IH52" s="22"/>
      <c r="II52" s="22"/>
    </row>
    <row r="53" spans="1:243" s="21" customFormat="1" ht="33" customHeight="1">
      <c r="A53" s="60">
        <v>5.17</v>
      </c>
      <c r="B53" s="61" t="s">
        <v>106</v>
      </c>
      <c r="C53" s="34"/>
      <c r="D53" s="34">
        <v>2</v>
      </c>
      <c r="E53" s="62" t="s">
        <v>47</v>
      </c>
      <c r="F53" s="76">
        <v>203.16</v>
      </c>
      <c r="G53" s="46"/>
      <c r="H53" s="40"/>
      <c r="I53" s="41" t="s">
        <v>33</v>
      </c>
      <c r="J53" s="42">
        <f>IF(I53="Less(-)",-1,1)</f>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total_amount_ba($B$2,$D$2,D53,F53,J53,K53,M53)</f>
        <v>406.32</v>
      </c>
      <c r="BB53" s="54">
        <f>BA53+SUM(N53:AZ53)</f>
        <v>406.32</v>
      </c>
      <c r="BC53" s="59" t="str">
        <f>SpellNumber(L53,BB53)</f>
        <v>INR  Four Hundred &amp; Six  and Paise Thirty Two Only</v>
      </c>
      <c r="IA53" s="21">
        <v>5.17</v>
      </c>
      <c r="IB53" s="21" t="s">
        <v>106</v>
      </c>
      <c r="ID53" s="21">
        <v>2</v>
      </c>
      <c r="IE53" s="22" t="s">
        <v>47</v>
      </c>
      <c r="IF53" s="22"/>
      <c r="IG53" s="22"/>
      <c r="IH53" s="22"/>
      <c r="II53" s="22"/>
    </row>
    <row r="54" spans="1:243" s="21" customFormat="1" ht="94.5">
      <c r="A54" s="60">
        <v>5.18</v>
      </c>
      <c r="B54" s="61" t="s">
        <v>112</v>
      </c>
      <c r="C54" s="34"/>
      <c r="D54" s="70"/>
      <c r="E54" s="70"/>
      <c r="F54" s="70"/>
      <c r="G54" s="70"/>
      <c r="H54" s="70"/>
      <c r="I54" s="70"/>
      <c r="J54" s="70"/>
      <c r="K54" s="70"/>
      <c r="L54" s="70"/>
      <c r="M54" s="70"/>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IA54" s="21">
        <v>5.18</v>
      </c>
      <c r="IB54" s="21" t="s">
        <v>112</v>
      </c>
      <c r="IE54" s="22"/>
      <c r="IF54" s="22"/>
      <c r="IG54" s="22"/>
      <c r="IH54" s="22"/>
      <c r="II54" s="22"/>
    </row>
    <row r="55" spans="1:243" s="21" customFormat="1" ht="28.5">
      <c r="A55" s="60">
        <v>5.19</v>
      </c>
      <c r="B55" s="61" t="s">
        <v>108</v>
      </c>
      <c r="C55" s="34"/>
      <c r="D55" s="34">
        <v>2</v>
      </c>
      <c r="E55" s="62" t="s">
        <v>47</v>
      </c>
      <c r="F55" s="76">
        <v>78.91</v>
      </c>
      <c r="G55" s="46"/>
      <c r="H55" s="40"/>
      <c r="I55" s="41" t="s">
        <v>33</v>
      </c>
      <c r="J55" s="42">
        <f>IF(I55="Less(-)",-1,1)</f>
        <v>1</v>
      </c>
      <c r="K55" s="40" t="s">
        <v>34</v>
      </c>
      <c r="L55" s="40" t="s">
        <v>4</v>
      </c>
      <c r="M55" s="43"/>
      <c r="N55" s="52"/>
      <c r="O55" s="52"/>
      <c r="P55" s="53"/>
      <c r="Q55" s="52"/>
      <c r="R55" s="52"/>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5">
        <f>total_amount_ba($B$2,$D$2,D55,F55,J55,K55,M55)</f>
        <v>157.82</v>
      </c>
      <c r="BB55" s="54">
        <f>BA55+SUM(N55:AZ55)</f>
        <v>157.82</v>
      </c>
      <c r="BC55" s="59" t="str">
        <f>SpellNumber(L55,BB55)</f>
        <v>INR  One Hundred &amp; Fifty Seven  and Paise Eighty Two Only</v>
      </c>
      <c r="IA55" s="21">
        <v>5.19</v>
      </c>
      <c r="IB55" s="21" t="s">
        <v>108</v>
      </c>
      <c r="ID55" s="21">
        <v>2</v>
      </c>
      <c r="IE55" s="22" t="s">
        <v>47</v>
      </c>
      <c r="IF55" s="22"/>
      <c r="IG55" s="22"/>
      <c r="IH55" s="22"/>
      <c r="II55" s="22"/>
    </row>
    <row r="56" spans="1:243" s="21" customFormat="1" ht="33" customHeight="1">
      <c r="A56" s="64">
        <v>5.2</v>
      </c>
      <c r="B56" s="61" t="s">
        <v>69</v>
      </c>
      <c r="C56" s="34"/>
      <c r="D56" s="34">
        <v>28</v>
      </c>
      <c r="E56" s="62" t="s">
        <v>47</v>
      </c>
      <c r="F56" s="76">
        <v>65.76</v>
      </c>
      <c r="G56" s="46"/>
      <c r="H56" s="40"/>
      <c r="I56" s="41" t="s">
        <v>33</v>
      </c>
      <c r="J56" s="42">
        <f>IF(I56="Less(-)",-1,1)</f>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total_amount_ba($B$2,$D$2,D56,F56,J56,K56,M56)</f>
        <v>1841.28</v>
      </c>
      <c r="BB56" s="54">
        <f>BA56+SUM(N56:AZ56)</f>
        <v>1841.28</v>
      </c>
      <c r="BC56" s="59" t="str">
        <f>SpellNumber(L56,BB56)</f>
        <v>INR  One Thousand Eight Hundred &amp; Forty One  and Paise Twenty Eight Only</v>
      </c>
      <c r="IA56" s="21">
        <v>5.2</v>
      </c>
      <c r="IB56" s="21" t="s">
        <v>69</v>
      </c>
      <c r="ID56" s="21">
        <v>28</v>
      </c>
      <c r="IE56" s="22" t="s">
        <v>47</v>
      </c>
      <c r="IF56" s="22"/>
      <c r="IG56" s="22"/>
      <c r="IH56" s="22"/>
      <c r="II56" s="22"/>
    </row>
    <row r="57" spans="1:243" s="21" customFormat="1" ht="28.5">
      <c r="A57" s="60">
        <v>5.21</v>
      </c>
      <c r="B57" s="61" t="s">
        <v>70</v>
      </c>
      <c r="C57" s="34"/>
      <c r="D57" s="34">
        <v>18</v>
      </c>
      <c r="E57" s="62" t="s">
        <v>47</v>
      </c>
      <c r="F57" s="76">
        <v>50.99</v>
      </c>
      <c r="G57" s="46"/>
      <c r="H57" s="40"/>
      <c r="I57" s="41" t="s">
        <v>33</v>
      </c>
      <c r="J57" s="42">
        <f>IF(I57="Less(-)",-1,1)</f>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total_amount_ba($B$2,$D$2,D57,F57,J57,K57,M57)</f>
        <v>917.82</v>
      </c>
      <c r="BB57" s="54">
        <f>BA57+SUM(N57:AZ57)</f>
        <v>917.82</v>
      </c>
      <c r="BC57" s="59" t="str">
        <f>SpellNumber(L57,BB57)</f>
        <v>INR  Nine Hundred &amp; Seventeen  and Paise Eighty Two Only</v>
      </c>
      <c r="IA57" s="21">
        <v>5.21</v>
      </c>
      <c r="IB57" s="21" t="s">
        <v>70</v>
      </c>
      <c r="ID57" s="21">
        <v>18</v>
      </c>
      <c r="IE57" s="22" t="s">
        <v>47</v>
      </c>
      <c r="IF57" s="22"/>
      <c r="IG57" s="22"/>
      <c r="IH57" s="22"/>
      <c r="II57" s="22"/>
    </row>
    <row r="58" spans="1:243" s="21" customFormat="1" ht="94.5">
      <c r="A58" s="60">
        <v>5.22</v>
      </c>
      <c r="B58" s="61" t="s">
        <v>113</v>
      </c>
      <c r="C58" s="34"/>
      <c r="D58" s="70"/>
      <c r="E58" s="70"/>
      <c r="F58" s="70"/>
      <c r="G58" s="70"/>
      <c r="H58" s="70"/>
      <c r="I58" s="70"/>
      <c r="J58" s="70"/>
      <c r="K58" s="70"/>
      <c r="L58" s="70"/>
      <c r="M58" s="70"/>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IA58" s="21">
        <v>5.22</v>
      </c>
      <c r="IB58" s="21" t="s">
        <v>113</v>
      </c>
      <c r="IE58" s="22"/>
      <c r="IF58" s="22"/>
      <c r="IG58" s="22"/>
      <c r="IH58" s="22"/>
      <c r="II58" s="22"/>
    </row>
    <row r="59" spans="1:243" s="21" customFormat="1" ht="28.5">
      <c r="A59" s="60">
        <v>5.23</v>
      </c>
      <c r="B59" s="61" t="s">
        <v>110</v>
      </c>
      <c r="C59" s="34"/>
      <c r="D59" s="34">
        <v>4</v>
      </c>
      <c r="E59" s="62" t="s">
        <v>47</v>
      </c>
      <c r="F59" s="76">
        <v>52.3</v>
      </c>
      <c r="G59" s="46"/>
      <c r="H59" s="40"/>
      <c r="I59" s="41" t="s">
        <v>33</v>
      </c>
      <c r="J59" s="42">
        <f>IF(I59="Less(-)",-1,1)</f>
        <v>1</v>
      </c>
      <c r="K59" s="40" t="s">
        <v>34</v>
      </c>
      <c r="L59" s="40" t="s">
        <v>4</v>
      </c>
      <c r="M59" s="43"/>
      <c r="N59" s="52"/>
      <c r="O59" s="52"/>
      <c r="P59" s="53"/>
      <c r="Q59" s="52"/>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5">
        <f>total_amount_ba($B$2,$D$2,D59,F59,J59,K59,M59)</f>
        <v>209.2</v>
      </c>
      <c r="BB59" s="54">
        <f>BA59+SUM(N59:AZ59)</f>
        <v>209.2</v>
      </c>
      <c r="BC59" s="59" t="str">
        <f>SpellNumber(L59,BB59)</f>
        <v>INR  Two Hundred &amp; Nine  and Paise Twenty Only</v>
      </c>
      <c r="IA59" s="21">
        <v>5.23</v>
      </c>
      <c r="IB59" s="21" t="s">
        <v>110</v>
      </c>
      <c r="ID59" s="21">
        <v>4</v>
      </c>
      <c r="IE59" s="22" t="s">
        <v>47</v>
      </c>
      <c r="IF59" s="22"/>
      <c r="IG59" s="22"/>
      <c r="IH59" s="22"/>
      <c r="II59" s="22"/>
    </row>
    <row r="60" spans="1:243" s="21" customFormat="1" ht="28.5">
      <c r="A60" s="60">
        <v>5.24</v>
      </c>
      <c r="B60" s="61" t="s">
        <v>71</v>
      </c>
      <c r="C60" s="34"/>
      <c r="D60" s="34">
        <v>16</v>
      </c>
      <c r="E60" s="62" t="s">
        <v>47</v>
      </c>
      <c r="F60" s="76">
        <v>46.34</v>
      </c>
      <c r="G60" s="46"/>
      <c r="H60" s="40"/>
      <c r="I60" s="41" t="s">
        <v>33</v>
      </c>
      <c r="J60" s="42">
        <f>IF(I60="Less(-)",-1,1)</f>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total_amount_ba($B$2,$D$2,D60,F60,J60,K60,M60)</f>
        <v>741.44</v>
      </c>
      <c r="BB60" s="54">
        <f>BA60+SUM(N60:AZ60)</f>
        <v>741.44</v>
      </c>
      <c r="BC60" s="59" t="str">
        <f>SpellNumber(L60,BB60)</f>
        <v>INR  Seven Hundred &amp; Forty One  and Paise Forty Four Only</v>
      </c>
      <c r="IA60" s="21">
        <v>5.24</v>
      </c>
      <c r="IB60" s="21" t="s">
        <v>71</v>
      </c>
      <c r="ID60" s="21">
        <v>16</v>
      </c>
      <c r="IE60" s="22" t="s">
        <v>47</v>
      </c>
      <c r="IF60" s="22"/>
      <c r="IG60" s="22"/>
      <c r="IH60" s="22"/>
      <c r="II60" s="22"/>
    </row>
    <row r="61" spans="1:243" s="21" customFormat="1" ht="110.25">
      <c r="A61" s="60">
        <v>5.25</v>
      </c>
      <c r="B61" s="61" t="s">
        <v>114</v>
      </c>
      <c r="C61" s="34"/>
      <c r="D61" s="70"/>
      <c r="E61" s="70"/>
      <c r="F61" s="70"/>
      <c r="G61" s="70"/>
      <c r="H61" s="70"/>
      <c r="I61" s="70"/>
      <c r="J61" s="70"/>
      <c r="K61" s="70"/>
      <c r="L61" s="70"/>
      <c r="M61" s="70"/>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IA61" s="21">
        <v>5.25</v>
      </c>
      <c r="IB61" s="21" t="s">
        <v>114</v>
      </c>
      <c r="IE61" s="22"/>
      <c r="IF61" s="22"/>
      <c r="IG61" s="22"/>
      <c r="IH61" s="22"/>
      <c r="II61" s="22"/>
    </row>
    <row r="62" spans="1:243" s="21" customFormat="1" ht="31.5" customHeight="1">
      <c r="A62" s="60">
        <v>5.26</v>
      </c>
      <c r="B62" s="61" t="s">
        <v>115</v>
      </c>
      <c r="C62" s="34"/>
      <c r="D62" s="34">
        <v>8</v>
      </c>
      <c r="E62" s="62" t="s">
        <v>47</v>
      </c>
      <c r="F62" s="76">
        <v>54.41</v>
      </c>
      <c r="G62" s="46"/>
      <c r="H62" s="40"/>
      <c r="I62" s="41" t="s">
        <v>33</v>
      </c>
      <c r="J62" s="42">
        <f>IF(I62="Less(-)",-1,1)</f>
        <v>1</v>
      </c>
      <c r="K62" s="40" t="s">
        <v>34</v>
      </c>
      <c r="L62" s="40" t="s">
        <v>4</v>
      </c>
      <c r="M62" s="43"/>
      <c r="N62" s="52"/>
      <c r="O62" s="52"/>
      <c r="P62" s="53"/>
      <c r="Q62" s="52"/>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5">
        <f>total_amount_ba($B$2,$D$2,D62,F62,J62,K62,M62)</f>
        <v>435.28</v>
      </c>
      <c r="BB62" s="54">
        <f>BA62+SUM(N62:AZ62)</f>
        <v>435.28</v>
      </c>
      <c r="BC62" s="59" t="str">
        <f>SpellNumber(L62,BB62)</f>
        <v>INR  Four Hundred &amp; Thirty Five  and Paise Twenty Eight Only</v>
      </c>
      <c r="IA62" s="21">
        <v>5.26</v>
      </c>
      <c r="IB62" s="21" t="s">
        <v>115</v>
      </c>
      <c r="ID62" s="21">
        <v>8</v>
      </c>
      <c r="IE62" s="22" t="s">
        <v>47</v>
      </c>
      <c r="IF62" s="22"/>
      <c r="IG62" s="22"/>
      <c r="IH62" s="22"/>
      <c r="II62" s="22"/>
    </row>
    <row r="63" spans="1:243" s="21" customFormat="1" ht="110.25">
      <c r="A63" s="60">
        <v>5.27</v>
      </c>
      <c r="B63" s="61" t="s">
        <v>116</v>
      </c>
      <c r="C63" s="34"/>
      <c r="D63" s="70"/>
      <c r="E63" s="70"/>
      <c r="F63" s="70"/>
      <c r="G63" s="70"/>
      <c r="H63" s="70"/>
      <c r="I63" s="70"/>
      <c r="J63" s="70"/>
      <c r="K63" s="70"/>
      <c r="L63" s="70"/>
      <c r="M63" s="70"/>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IA63" s="21">
        <v>5.27</v>
      </c>
      <c r="IB63" s="21" t="s">
        <v>116</v>
      </c>
      <c r="IE63" s="22"/>
      <c r="IF63" s="22"/>
      <c r="IG63" s="22"/>
      <c r="IH63" s="22"/>
      <c r="II63" s="22"/>
    </row>
    <row r="64" spans="1:243" s="21" customFormat="1" ht="15.75">
      <c r="A64" s="60">
        <v>5.28</v>
      </c>
      <c r="B64" s="61" t="s">
        <v>117</v>
      </c>
      <c r="C64" s="34"/>
      <c r="D64" s="70"/>
      <c r="E64" s="70"/>
      <c r="F64" s="70"/>
      <c r="G64" s="70"/>
      <c r="H64" s="70"/>
      <c r="I64" s="70"/>
      <c r="J64" s="70"/>
      <c r="K64" s="70"/>
      <c r="L64" s="70"/>
      <c r="M64" s="70"/>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IA64" s="21">
        <v>5.28</v>
      </c>
      <c r="IB64" s="21" t="s">
        <v>117</v>
      </c>
      <c r="IE64" s="22"/>
      <c r="IF64" s="22"/>
      <c r="IG64" s="22"/>
      <c r="IH64" s="22"/>
      <c r="II64" s="22"/>
    </row>
    <row r="65" spans="1:243" s="21" customFormat="1" ht="31.5">
      <c r="A65" s="60">
        <v>5.29</v>
      </c>
      <c r="B65" s="61" t="s">
        <v>118</v>
      </c>
      <c r="C65" s="34"/>
      <c r="D65" s="70"/>
      <c r="E65" s="70"/>
      <c r="F65" s="70"/>
      <c r="G65" s="70"/>
      <c r="H65" s="70"/>
      <c r="I65" s="70"/>
      <c r="J65" s="70"/>
      <c r="K65" s="70"/>
      <c r="L65" s="70"/>
      <c r="M65" s="70"/>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IA65" s="21">
        <v>5.29</v>
      </c>
      <c r="IB65" s="21" t="s">
        <v>118</v>
      </c>
      <c r="IE65" s="22"/>
      <c r="IF65" s="22"/>
      <c r="IG65" s="22"/>
      <c r="IH65" s="22"/>
      <c r="II65" s="22"/>
    </row>
    <row r="66" spans="1:243" s="21" customFormat="1" ht="42.75">
      <c r="A66" s="64">
        <v>5.3</v>
      </c>
      <c r="B66" s="61" t="s">
        <v>66</v>
      </c>
      <c r="C66" s="34"/>
      <c r="D66" s="34">
        <v>13</v>
      </c>
      <c r="E66" s="62" t="s">
        <v>43</v>
      </c>
      <c r="F66" s="76">
        <v>3816.05</v>
      </c>
      <c r="G66" s="46"/>
      <c r="H66" s="40"/>
      <c r="I66" s="41" t="s">
        <v>33</v>
      </c>
      <c r="J66" s="42">
        <f>IF(I66="Less(-)",-1,1)</f>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total_amount_ba($B$2,$D$2,D66,F66,J66,K66,M66)</f>
        <v>49608.65</v>
      </c>
      <c r="BB66" s="54">
        <f>BA66+SUM(N66:AZ66)</f>
        <v>49608.65</v>
      </c>
      <c r="BC66" s="59" t="str">
        <f>SpellNumber(L66,BB66)</f>
        <v>INR  Forty Nine Thousand Six Hundred &amp; Eight  and Paise Sixty Five Only</v>
      </c>
      <c r="IA66" s="21">
        <v>5.3</v>
      </c>
      <c r="IB66" s="21" t="s">
        <v>66</v>
      </c>
      <c r="ID66" s="21">
        <v>13</v>
      </c>
      <c r="IE66" s="22" t="s">
        <v>43</v>
      </c>
      <c r="IF66" s="22"/>
      <c r="IG66" s="22"/>
      <c r="IH66" s="22"/>
      <c r="II66" s="22"/>
    </row>
    <row r="67" spans="1:243" s="21" customFormat="1" ht="15.75">
      <c r="A67" s="60">
        <v>6</v>
      </c>
      <c r="B67" s="61" t="s">
        <v>119</v>
      </c>
      <c r="C67" s="34"/>
      <c r="D67" s="70"/>
      <c r="E67" s="70"/>
      <c r="F67" s="70"/>
      <c r="G67" s="70"/>
      <c r="H67" s="70"/>
      <c r="I67" s="70"/>
      <c r="J67" s="70"/>
      <c r="K67" s="70"/>
      <c r="L67" s="70"/>
      <c r="M67" s="70"/>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IA67" s="21">
        <v>6</v>
      </c>
      <c r="IB67" s="21" t="s">
        <v>119</v>
      </c>
      <c r="IE67" s="22"/>
      <c r="IF67" s="22"/>
      <c r="IG67" s="22"/>
      <c r="IH67" s="22"/>
      <c r="II67" s="22"/>
    </row>
    <row r="68" spans="1:243" s="21" customFormat="1" ht="94.5">
      <c r="A68" s="60">
        <v>6.01</v>
      </c>
      <c r="B68" s="61" t="s">
        <v>120</v>
      </c>
      <c r="C68" s="34"/>
      <c r="D68" s="34">
        <v>20</v>
      </c>
      <c r="E68" s="62" t="s">
        <v>59</v>
      </c>
      <c r="F68" s="76">
        <v>89.22</v>
      </c>
      <c r="G68" s="46"/>
      <c r="H68" s="40"/>
      <c r="I68" s="41" t="s">
        <v>33</v>
      </c>
      <c r="J68" s="42">
        <f>IF(I68="Less(-)",-1,1)</f>
        <v>1</v>
      </c>
      <c r="K68" s="40" t="s">
        <v>34</v>
      </c>
      <c r="L68" s="40" t="s">
        <v>4</v>
      </c>
      <c r="M68" s="43"/>
      <c r="N68" s="52"/>
      <c r="O68" s="52"/>
      <c r="P68" s="53"/>
      <c r="Q68" s="52"/>
      <c r="R68" s="52"/>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5">
        <f>total_amount_ba($B$2,$D$2,D68,F68,J68,K68,M68)</f>
        <v>1784.4</v>
      </c>
      <c r="BB68" s="54">
        <f>BA68+SUM(N68:AZ68)</f>
        <v>1784.4</v>
      </c>
      <c r="BC68" s="59" t="str">
        <f>SpellNumber(L68,BB68)</f>
        <v>INR  One Thousand Seven Hundred &amp; Eighty Four  and Paise Forty Only</v>
      </c>
      <c r="IA68" s="21">
        <v>6.01</v>
      </c>
      <c r="IB68" s="21" t="s">
        <v>120</v>
      </c>
      <c r="ID68" s="21">
        <v>20</v>
      </c>
      <c r="IE68" s="22" t="s">
        <v>59</v>
      </c>
      <c r="IF68" s="22"/>
      <c r="IG68" s="22"/>
      <c r="IH68" s="22"/>
      <c r="II68" s="22"/>
    </row>
    <row r="69" spans="1:243" s="21" customFormat="1" ht="15.75">
      <c r="A69" s="60">
        <v>7</v>
      </c>
      <c r="B69" s="61" t="s">
        <v>121</v>
      </c>
      <c r="C69" s="34"/>
      <c r="D69" s="70"/>
      <c r="E69" s="70"/>
      <c r="F69" s="70"/>
      <c r="G69" s="70"/>
      <c r="H69" s="70"/>
      <c r="I69" s="70"/>
      <c r="J69" s="70"/>
      <c r="K69" s="70"/>
      <c r="L69" s="70"/>
      <c r="M69" s="70"/>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IA69" s="21">
        <v>7</v>
      </c>
      <c r="IB69" s="21" t="s">
        <v>121</v>
      </c>
      <c r="IE69" s="22"/>
      <c r="IF69" s="22"/>
      <c r="IG69" s="22"/>
      <c r="IH69" s="22"/>
      <c r="II69" s="22"/>
    </row>
    <row r="70" spans="1:243" s="21" customFormat="1" ht="110.25">
      <c r="A70" s="60">
        <v>7.01</v>
      </c>
      <c r="B70" s="61" t="s">
        <v>122</v>
      </c>
      <c r="C70" s="34"/>
      <c r="D70" s="70"/>
      <c r="E70" s="70"/>
      <c r="F70" s="70"/>
      <c r="G70" s="70"/>
      <c r="H70" s="70"/>
      <c r="I70" s="70"/>
      <c r="J70" s="70"/>
      <c r="K70" s="70"/>
      <c r="L70" s="70"/>
      <c r="M70" s="70"/>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IA70" s="21">
        <v>7.01</v>
      </c>
      <c r="IB70" s="21" t="s">
        <v>122</v>
      </c>
      <c r="IE70" s="22"/>
      <c r="IF70" s="22"/>
      <c r="IG70" s="22"/>
      <c r="IH70" s="22"/>
      <c r="II70" s="22"/>
    </row>
    <row r="71" spans="1:243" s="21" customFormat="1" ht="42.75">
      <c r="A71" s="60">
        <v>7.02</v>
      </c>
      <c r="B71" s="61" t="s">
        <v>123</v>
      </c>
      <c r="C71" s="34"/>
      <c r="D71" s="34">
        <v>35.5</v>
      </c>
      <c r="E71" s="62" t="s">
        <v>43</v>
      </c>
      <c r="F71" s="76">
        <v>436.96</v>
      </c>
      <c r="G71" s="46"/>
      <c r="H71" s="40"/>
      <c r="I71" s="41" t="s">
        <v>33</v>
      </c>
      <c r="J71" s="42">
        <f>IF(I71="Less(-)",-1,1)</f>
        <v>1</v>
      </c>
      <c r="K71" s="40" t="s">
        <v>34</v>
      </c>
      <c r="L71" s="40" t="s">
        <v>4</v>
      </c>
      <c r="M71" s="43"/>
      <c r="N71" s="52"/>
      <c r="O71" s="52"/>
      <c r="P71" s="53"/>
      <c r="Q71" s="52"/>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5">
        <f>total_amount_ba($B$2,$D$2,D71,F71,J71,K71,M71)</f>
        <v>15512.08</v>
      </c>
      <c r="BB71" s="54">
        <f>BA71+SUM(N71:AZ71)</f>
        <v>15512.08</v>
      </c>
      <c r="BC71" s="59" t="str">
        <f>SpellNumber(L71,BB71)</f>
        <v>INR  Fifteen Thousand Five Hundred &amp; Twelve  and Paise Eight Only</v>
      </c>
      <c r="IA71" s="21">
        <v>7.02</v>
      </c>
      <c r="IB71" s="21" t="s">
        <v>123</v>
      </c>
      <c r="ID71" s="21">
        <v>35.5</v>
      </c>
      <c r="IE71" s="22" t="s">
        <v>43</v>
      </c>
      <c r="IF71" s="22"/>
      <c r="IG71" s="22"/>
      <c r="IH71" s="22"/>
      <c r="II71" s="22"/>
    </row>
    <row r="72" spans="1:243" s="21" customFormat="1" ht="63">
      <c r="A72" s="60">
        <v>7.03</v>
      </c>
      <c r="B72" s="61" t="s">
        <v>124</v>
      </c>
      <c r="C72" s="34"/>
      <c r="D72" s="70"/>
      <c r="E72" s="70"/>
      <c r="F72" s="70"/>
      <c r="G72" s="70"/>
      <c r="H72" s="70"/>
      <c r="I72" s="70"/>
      <c r="J72" s="70"/>
      <c r="K72" s="70"/>
      <c r="L72" s="70"/>
      <c r="M72" s="70"/>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IA72" s="21">
        <v>7.03</v>
      </c>
      <c r="IB72" s="21" t="s">
        <v>124</v>
      </c>
      <c r="IE72" s="22"/>
      <c r="IF72" s="22"/>
      <c r="IG72" s="22"/>
      <c r="IH72" s="22"/>
      <c r="II72" s="22"/>
    </row>
    <row r="73" spans="1:243" s="21" customFormat="1" ht="28.5">
      <c r="A73" s="60">
        <v>7.04</v>
      </c>
      <c r="B73" s="61" t="s">
        <v>125</v>
      </c>
      <c r="C73" s="34"/>
      <c r="D73" s="34">
        <v>2</v>
      </c>
      <c r="E73" s="62" t="s">
        <v>43</v>
      </c>
      <c r="F73" s="76">
        <v>456.95</v>
      </c>
      <c r="G73" s="46"/>
      <c r="H73" s="40"/>
      <c r="I73" s="41" t="s">
        <v>33</v>
      </c>
      <c r="J73" s="42">
        <f>IF(I73="Less(-)",-1,1)</f>
        <v>1</v>
      </c>
      <c r="K73" s="40" t="s">
        <v>34</v>
      </c>
      <c r="L73" s="40" t="s">
        <v>4</v>
      </c>
      <c r="M73" s="43"/>
      <c r="N73" s="52"/>
      <c r="O73" s="52"/>
      <c r="P73" s="53"/>
      <c r="Q73" s="52"/>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5">
        <f>total_amount_ba($B$2,$D$2,D73,F73,J73,K73,M73)</f>
        <v>913.9</v>
      </c>
      <c r="BB73" s="54">
        <f>BA73+SUM(N73:AZ73)</f>
        <v>913.9</v>
      </c>
      <c r="BC73" s="59" t="str">
        <f>SpellNumber(L73,BB73)</f>
        <v>INR  Nine Hundred &amp; Thirteen  and Paise Ninety Only</v>
      </c>
      <c r="IA73" s="21">
        <v>7.04</v>
      </c>
      <c r="IB73" s="21" t="s">
        <v>125</v>
      </c>
      <c r="ID73" s="21">
        <v>2</v>
      </c>
      <c r="IE73" s="22" t="s">
        <v>43</v>
      </c>
      <c r="IF73" s="22"/>
      <c r="IG73" s="22"/>
      <c r="IH73" s="22"/>
      <c r="II73" s="22"/>
    </row>
    <row r="74" spans="1:243" s="21" customFormat="1" ht="47.25">
      <c r="A74" s="60">
        <v>7.05</v>
      </c>
      <c r="B74" s="61" t="s">
        <v>126</v>
      </c>
      <c r="C74" s="34"/>
      <c r="D74" s="70"/>
      <c r="E74" s="70"/>
      <c r="F74" s="70"/>
      <c r="G74" s="70"/>
      <c r="H74" s="70"/>
      <c r="I74" s="70"/>
      <c r="J74" s="70"/>
      <c r="K74" s="70"/>
      <c r="L74" s="70"/>
      <c r="M74" s="70"/>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IA74" s="21">
        <v>7.05</v>
      </c>
      <c r="IB74" s="21" t="s">
        <v>126</v>
      </c>
      <c r="IE74" s="22"/>
      <c r="IF74" s="22"/>
      <c r="IG74" s="22"/>
      <c r="IH74" s="22"/>
      <c r="II74" s="22"/>
    </row>
    <row r="75" spans="1:243" s="21" customFormat="1" ht="42.75">
      <c r="A75" s="60">
        <v>7.06</v>
      </c>
      <c r="B75" s="61" t="s">
        <v>127</v>
      </c>
      <c r="C75" s="34"/>
      <c r="D75" s="34">
        <v>40</v>
      </c>
      <c r="E75" s="62" t="s">
        <v>44</v>
      </c>
      <c r="F75" s="76">
        <v>65.89</v>
      </c>
      <c r="G75" s="46"/>
      <c r="H75" s="40"/>
      <c r="I75" s="41" t="s">
        <v>33</v>
      </c>
      <c r="J75" s="42">
        <f>IF(I75="Less(-)",-1,1)</f>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total_amount_ba($B$2,$D$2,D75,F75,J75,K75,M75)</f>
        <v>2635.6</v>
      </c>
      <c r="BB75" s="54">
        <f>BA75+SUM(N75:AZ75)</f>
        <v>2635.6</v>
      </c>
      <c r="BC75" s="59" t="str">
        <f>SpellNumber(L75,BB75)</f>
        <v>INR  Two Thousand Six Hundred &amp; Thirty Five  and Paise Sixty Only</v>
      </c>
      <c r="IA75" s="21">
        <v>7.06</v>
      </c>
      <c r="IB75" s="21" t="s">
        <v>127</v>
      </c>
      <c r="ID75" s="21">
        <v>40</v>
      </c>
      <c r="IE75" s="22" t="s">
        <v>44</v>
      </c>
      <c r="IF75" s="22"/>
      <c r="IG75" s="22"/>
      <c r="IH75" s="22"/>
      <c r="II75" s="22"/>
    </row>
    <row r="76" spans="1:243" s="21" customFormat="1" ht="204.75">
      <c r="A76" s="60">
        <v>7.07</v>
      </c>
      <c r="B76" s="61" t="s">
        <v>128</v>
      </c>
      <c r="C76" s="34"/>
      <c r="D76" s="70"/>
      <c r="E76" s="70"/>
      <c r="F76" s="70"/>
      <c r="G76" s="70"/>
      <c r="H76" s="70"/>
      <c r="I76" s="70"/>
      <c r="J76" s="70"/>
      <c r="K76" s="70"/>
      <c r="L76" s="70"/>
      <c r="M76" s="70"/>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IA76" s="21">
        <v>7.07</v>
      </c>
      <c r="IB76" s="21" t="s">
        <v>128</v>
      </c>
      <c r="IE76" s="22"/>
      <c r="IF76" s="22"/>
      <c r="IG76" s="22"/>
      <c r="IH76" s="22"/>
      <c r="II76" s="22"/>
    </row>
    <row r="77" spans="1:243" s="21" customFormat="1" ht="42.75">
      <c r="A77" s="60">
        <v>7.08</v>
      </c>
      <c r="B77" s="61" t="s">
        <v>72</v>
      </c>
      <c r="C77" s="34"/>
      <c r="D77" s="34">
        <v>10</v>
      </c>
      <c r="E77" s="62" t="s">
        <v>43</v>
      </c>
      <c r="F77" s="76">
        <v>1355.41</v>
      </c>
      <c r="G77" s="46"/>
      <c r="H77" s="40"/>
      <c r="I77" s="41" t="s">
        <v>33</v>
      </c>
      <c r="J77" s="42">
        <f>IF(I77="Less(-)",-1,1)</f>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total_amount_ba($B$2,$D$2,D77,F77,J77,K77,M77)</f>
        <v>13554.1</v>
      </c>
      <c r="BB77" s="54">
        <f>BA77+SUM(N77:AZ77)</f>
        <v>13554.1</v>
      </c>
      <c r="BC77" s="59" t="str">
        <f>SpellNumber(L77,BB77)</f>
        <v>INR  Thirteen Thousand Five Hundred &amp; Fifty Four  and Paise Ten Only</v>
      </c>
      <c r="IA77" s="21">
        <v>7.08</v>
      </c>
      <c r="IB77" s="21" t="s">
        <v>72</v>
      </c>
      <c r="ID77" s="21">
        <v>10</v>
      </c>
      <c r="IE77" s="22" t="s">
        <v>43</v>
      </c>
      <c r="IF77" s="22"/>
      <c r="IG77" s="22"/>
      <c r="IH77" s="22"/>
      <c r="II77" s="22"/>
    </row>
    <row r="78" spans="1:243" s="21" customFormat="1" ht="204.75">
      <c r="A78" s="60">
        <v>7.09</v>
      </c>
      <c r="B78" s="61" t="s">
        <v>129</v>
      </c>
      <c r="C78" s="34"/>
      <c r="D78" s="70"/>
      <c r="E78" s="70"/>
      <c r="F78" s="70"/>
      <c r="G78" s="70"/>
      <c r="H78" s="70"/>
      <c r="I78" s="70"/>
      <c r="J78" s="70"/>
      <c r="K78" s="70"/>
      <c r="L78" s="70"/>
      <c r="M78" s="70"/>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IA78" s="21">
        <v>7.09</v>
      </c>
      <c r="IB78" s="21" t="s">
        <v>129</v>
      </c>
      <c r="IE78" s="22"/>
      <c r="IF78" s="22"/>
      <c r="IG78" s="22"/>
      <c r="IH78" s="22"/>
      <c r="II78" s="22"/>
    </row>
    <row r="79" spans="1:243" s="21" customFormat="1" ht="42.75">
      <c r="A79" s="64">
        <v>7.1</v>
      </c>
      <c r="B79" s="61" t="s">
        <v>72</v>
      </c>
      <c r="C79" s="34"/>
      <c r="D79" s="34">
        <v>53</v>
      </c>
      <c r="E79" s="62" t="s">
        <v>43</v>
      </c>
      <c r="F79" s="76">
        <v>1411.62</v>
      </c>
      <c r="G79" s="46"/>
      <c r="H79" s="40"/>
      <c r="I79" s="41" t="s">
        <v>33</v>
      </c>
      <c r="J79" s="42">
        <f>IF(I79="Less(-)",-1,1)</f>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total_amount_ba($B$2,$D$2,D79,F79,J79,K79,M79)</f>
        <v>74815.86</v>
      </c>
      <c r="BB79" s="54">
        <f>BA79+SUM(N79:AZ79)</f>
        <v>74815.86</v>
      </c>
      <c r="BC79" s="59" t="str">
        <f>SpellNumber(L79,BB79)</f>
        <v>INR  Seventy Four Thousand Eight Hundred &amp; Fifteen  and Paise Eighty Six Only</v>
      </c>
      <c r="IA79" s="21">
        <v>7.1</v>
      </c>
      <c r="IB79" s="21" t="s">
        <v>72</v>
      </c>
      <c r="ID79" s="21">
        <v>53</v>
      </c>
      <c r="IE79" s="22" t="s">
        <v>43</v>
      </c>
      <c r="IF79" s="22"/>
      <c r="IG79" s="22"/>
      <c r="IH79" s="22"/>
      <c r="II79" s="22"/>
    </row>
    <row r="80" spans="1:243" s="21" customFormat="1" ht="63">
      <c r="A80" s="60">
        <v>7.11</v>
      </c>
      <c r="B80" s="61" t="s">
        <v>130</v>
      </c>
      <c r="C80" s="34"/>
      <c r="D80" s="34">
        <v>63</v>
      </c>
      <c r="E80" s="62" t="s">
        <v>163</v>
      </c>
      <c r="F80" s="76">
        <v>120.21</v>
      </c>
      <c r="G80" s="46"/>
      <c r="H80" s="40"/>
      <c r="I80" s="41" t="s">
        <v>33</v>
      </c>
      <c r="J80" s="42">
        <f>IF(I80="Less(-)",-1,1)</f>
        <v>1</v>
      </c>
      <c r="K80" s="40" t="s">
        <v>34</v>
      </c>
      <c r="L80" s="40" t="s">
        <v>4</v>
      </c>
      <c r="M80" s="43"/>
      <c r="N80" s="52"/>
      <c r="O80" s="52"/>
      <c r="P80" s="53"/>
      <c r="Q80" s="52"/>
      <c r="R80" s="52"/>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5">
        <f>total_amount_ba($B$2,$D$2,D80,F80,J80,K80,M80)</f>
        <v>7573.23</v>
      </c>
      <c r="BB80" s="54">
        <f>BA80+SUM(N80:AZ80)</f>
        <v>7573.23</v>
      </c>
      <c r="BC80" s="59" t="str">
        <f>SpellNumber(L80,BB80)</f>
        <v>INR  Seven Thousand Five Hundred &amp; Seventy Three  and Paise Twenty Three Only</v>
      </c>
      <c r="IA80" s="21">
        <v>7.11</v>
      </c>
      <c r="IB80" s="21" t="s">
        <v>130</v>
      </c>
      <c r="ID80" s="21">
        <v>63</v>
      </c>
      <c r="IE80" s="22" t="s">
        <v>163</v>
      </c>
      <c r="IF80" s="22"/>
      <c r="IG80" s="22"/>
      <c r="IH80" s="22"/>
      <c r="II80" s="22"/>
    </row>
    <row r="81" spans="1:243" s="21" customFormat="1" ht="15.75">
      <c r="A81" s="60">
        <v>8</v>
      </c>
      <c r="B81" s="61" t="s">
        <v>131</v>
      </c>
      <c r="C81" s="34"/>
      <c r="D81" s="70"/>
      <c r="E81" s="70"/>
      <c r="F81" s="70"/>
      <c r="G81" s="70"/>
      <c r="H81" s="70"/>
      <c r="I81" s="70"/>
      <c r="J81" s="70"/>
      <c r="K81" s="70"/>
      <c r="L81" s="70"/>
      <c r="M81" s="70"/>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IA81" s="21">
        <v>8</v>
      </c>
      <c r="IB81" s="21" t="s">
        <v>131</v>
      </c>
      <c r="IE81" s="22"/>
      <c r="IF81" s="22"/>
      <c r="IG81" s="22"/>
      <c r="IH81" s="22"/>
      <c r="II81" s="22"/>
    </row>
    <row r="82" spans="1:243" s="21" customFormat="1" ht="15.75">
      <c r="A82" s="60">
        <v>8.01</v>
      </c>
      <c r="B82" s="61" t="s">
        <v>132</v>
      </c>
      <c r="C82" s="34"/>
      <c r="D82" s="70"/>
      <c r="E82" s="70"/>
      <c r="F82" s="70"/>
      <c r="G82" s="70"/>
      <c r="H82" s="70"/>
      <c r="I82" s="70"/>
      <c r="J82" s="70"/>
      <c r="K82" s="70"/>
      <c r="L82" s="70"/>
      <c r="M82" s="70"/>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IA82" s="21">
        <v>8.01</v>
      </c>
      <c r="IB82" s="21" t="s">
        <v>132</v>
      </c>
      <c r="IE82" s="22"/>
      <c r="IF82" s="22"/>
      <c r="IG82" s="22"/>
      <c r="IH82" s="22"/>
      <c r="II82" s="22"/>
    </row>
    <row r="83" spans="1:243" s="21" customFormat="1" ht="30.75" customHeight="1">
      <c r="A83" s="60">
        <v>8.02</v>
      </c>
      <c r="B83" s="61" t="s">
        <v>48</v>
      </c>
      <c r="C83" s="34"/>
      <c r="D83" s="34">
        <v>8</v>
      </c>
      <c r="E83" s="62" t="s">
        <v>43</v>
      </c>
      <c r="F83" s="76">
        <v>231.08</v>
      </c>
      <c r="G83" s="46"/>
      <c r="H83" s="40"/>
      <c r="I83" s="41" t="s">
        <v>33</v>
      </c>
      <c r="J83" s="42">
        <f>IF(I83="Less(-)",-1,1)</f>
        <v>1</v>
      </c>
      <c r="K83" s="40" t="s">
        <v>34</v>
      </c>
      <c r="L83" s="40" t="s">
        <v>4</v>
      </c>
      <c r="M83" s="43"/>
      <c r="N83" s="52"/>
      <c r="O83" s="52"/>
      <c r="P83" s="53"/>
      <c r="Q83" s="52"/>
      <c r="R83" s="52"/>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5">
        <f>total_amount_ba($B$2,$D$2,D83,F83,J83,K83,M83)</f>
        <v>1848.64</v>
      </c>
      <c r="BB83" s="54">
        <f>BA83+SUM(N83:AZ83)</f>
        <v>1848.64</v>
      </c>
      <c r="BC83" s="59" t="str">
        <f>SpellNumber(L83,BB83)</f>
        <v>INR  One Thousand Eight Hundred &amp; Forty Eight  and Paise Sixty Four Only</v>
      </c>
      <c r="IA83" s="21">
        <v>8.02</v>
      </c>
      <c r="IB83" s="21" t="s">
        <v>48</v>
      </c>
      <c r="ID83" s="21">
        <v>8</v>
      </c>
      <c r="IE83" s="22" t="s">
        <v>43</v>
      </c>
      <c r="IF83" s="22"/>
      <c r="IG83" s="22"/>
      <c r="IH83" s="22"/>
      <c r="II83" s="22"/>
    </row>
    <row r="84" spans="1:243" s="21" customFormat="1" ht="31.5">
      <c r="A84" s="60">
        <v>8.03</v>
      </c>
      <c r="B84" s="61" t="s">
        <v>133</v>
      </c>
      <c r="C84" s="34"/>
      <c r="D84" s="70"/>
      <c r="E84" s="70"/>
      <c r="F84" s="70"/>
      <c r="G84" s="70"/>
      <c r="H84" s="70"/>
      <c r="I84" s="70"/>
      <c r="J84" s="70"/>
      <c r="K84" s="70"/>
      <c r="L84" s="70"/>
      <c r="M84" s="70"/>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IA84" s="21">
        <v>8.03</v>
      </c>
      <c r="IB84" s="21" t="s">
        <v>133</v>
      </c>
      <c r="IE84" s="22"/>
      <c r="IF84" s="22"/>
      <c r="IG84" s="22"/>
      <c r="IH84" s="22"/>
      <c r="II84" s="22"/>
    </row>
    <row r="85" spans="1:243" s="21" customFormat="1" ht="42.75">
      <c r="A85" s="60">
        <v>8.04</v>
      </c>
      <c r="B85" s="61" t="s">
        <v>48</v>
      </c>
      <c r="C85" s="34"/>
      <c r="D85" s="34">
        <v>8</v>
      </c>
      <c r="E85" s="62" t="s">
        <v>43</v>
      </c>
      <c r="F85" s="76">
        <v>266.46</v>
      </c>
      <c r="G85" s="46"/>
      <c r="H85" s="40"/>
      <c r="I85" s="41" t="s">
        <v>33</v>
      </c>
      <c r="J85" s="42">
        <f>IF(I85="Less(-)",-1,1)</f>
        <v>1</v>
      </c>
      <c r="K85" s="40" t="s">
        <v>34</v>
      </c>
      <c r="L85" s="40" t="s">
        <v>4</v>
      </c>
      <c r="M85" s="43"/>
      <c r="N85" s="52"/>
      <c r="O85" s="52"/>
      <c r="P85" s="53"/>
      <c r="Q85" s="52"/>
      <c r="R85" s="52"/>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5">
        <f>total_amount_ba($B$2,$D$2,D85,F85,J85,K85,M85)</f>
        <v>2131.68</v>
      </c>
      <c r="BB85" s="54">
        <f>BA85+SUM(N85:AZ85)</f>
        <v>2131.68</v>
      </c>
      <c r="BC85" s="59" t="str">
        <f>SpellNumber(L85,BB85)</f>
        <v>INR  Two Thousand One Hundred &amp; Thirty One  and Paise Sixty Eight Only</v>
      </c>
      <c r="IA85" s="21">
        <v>8.04</v>
      </c>
      <c r="IB85" s="21" t="s">
        <v>48</v>
      </c>
      <c r="ID85" s="21">
        <v>8</v>
      </c>
      <c r="IE85" s="22" t="s">
        <v>43</v>
      </c>
      <c r="IF85" s="22"/>
      <c r="IG85" s="22"/>
      <c r="IH85" s="22"/>
      <c r="II85" s="22"/>
    </row>
    <row r="86" spans="1:243" s="21" customFormat="1" ht="15.75">
      <c r="A86" s="60">
        <v>8.05</v>
      </c>
      <c r="B86" s="61" t="s">
        <v>134</v>
      </c>
      <c r="C86" s="34"/>
      <c r="D86" s="70"/>
      <c r="E86" s="70"/>
      <c r="F86" s="70"/>
      <c r="G86" s="70"/>
      <c r="H86" s="70"/>
      <c r="I86" s="70"/>
      <c r="J86" s="70"/>
      <c r="K86" s="70"/>
      <c r="L86" s="70"/>
      <c r="M86" s="70"/>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IA86" s="21">
        <v>8.05</v>
      </c>
      <c r="IB86" s="21" t="s">
        <v>134</v>
      </c>
      <c r="IE86" s="22"/>
      <c r="IF86" s="22"/>
      <c r="IG86" s="22"/>
      <c r="IH86" s="22"/>
      <c r="II86" s="22"/>
    </row>
    <row r="87" spans="1:243" s="21" customFormat="1" ht="28.5">
      <c r="A87" s="60">
        <v>8.06</v>
      </c>
      <c r="B87" s="61" t="s">
        <v>56</v>
      </c>
      <c r="C87" s="34"/>
      <c r="D87" s="34">
        <v>2</v>
      </c>
      <c r="E87" s="62" t="s">
        <v>43</v>
      </c>
      <c r="F87" s="76">
        <v>199.34</v>
      </c>
      <c r="G87" s="46"/>
      <c r="H87" s="40"/>
      <c r="I87" s="41" t="s">
        <v>33</v>
      </c>
      <c r="J87" s="42">
        <f>IF(I87="Less(-)",-1,1)</f>
        <v>1</v>
      </c>
      <c r="K87" s="40" t="s">
        <v>34</v>
      </c>
      <c r="L87" s="40" t="s">
        <v>4</v>
      </c>
      <c r="M87" s="43"/>
      <c r="N87" s="52"/>
      <c r="O87" s="52"/>
      <c r="P87" s="53"/>
      <c r="Q87" s="52"/>
      <c r="R87" s="52"/>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5">
        <f>total_amount_ba($B$2,$D$2,D87,F87,J87,K87,M87)</f>
        <v>398.68</v>
      </c>
      <c r="BB87" s="54">
        <f>BA87+SUM(N87:AZ87)</f>
        <v>398.68</v>
      </c>
      <c r="BC87" s="59" t="str">
        <f>SpellNumber(L87,BB87)</f>
        <v>INR  Three Hundred &amp; Ninety Eight  and Paise Sixty Eight Only</v>
      </c>
      <c r="IA87" s="21">
        <v>8.06</v>
      </c>
      <c r="IB87" s="21" t="s">
        <v>56</v>
      </c>
      <c r="ID87" s="21">
        <v>2</v>
      </c>
      <c r="IE87" s="22" t="s">
        <v>43</v>
      </c>
      <c r="IF87" s="22"/>
      <c r="IG87" s="22"/>
      <c r="IH87" s="22"/>
      <c r="II87" s="22"/>
    </row>
    <row r="88" spans="1:243" s="21" customFormat="1" ht="94.5">
      <c r="A88" s="60">
        <v>8.07</v>
      </c>
      <c r="B88" s="61" t="s">
        <v>135</v>
      </c>
      <c r="C88" s="34"/>
      <c r="D88" s="70"/>
      <c r="E88" s="70"/>
      <c r="F88" s="70"/>
      <c r="G88" s="70"/>
      <c r="H88" s="70"/>
      <c r="I88" s="70"/>
      <c r="J88" s="70"/>
      <c r="K88" s="70"/>
      <c r="L88" s="70"/>
      <c r="M88" s="70"/>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IA88" s="21">
        <v>8.07</v>
      </c>
      <c r="IB88" s="21" t="s">
        <v>135</v>
      </c>
      <c r="IE88" s="22"/>
      <c r="IF88" s="22"/>
      <c r="IG88" s="22"/>
      <c r="IH88" s="22"/>
      <c r="II88" s="22"/>
    </row>
    <row r="89" spans="1:243" s="21" customFormat="1" ht="28.5">
      <c r="A89" s="60">
        <v>8.08</v>
      </c>
      <c r="B89" s="61" t="s">
        <v>57</v>
      </c>
      <c r="C89" s="34"/>
      <c r="D89" s="34">
        <v>200</v>
      </c>
      <c r="E89" s="62" t="s">
        <v>43</v>
      </c>
      <c r="F89" s="76">
        <v>76.41</v>
      </c>
      <c r="G89" s="46"/>
      <c r="H89" s="40"/>
      <c r="I89" s="41" t="s">
        <v>33</v>
      </c>
      <c r="J89" s="42">
        <f aca="true" t="shared" si="4" ref="J88:J132">IF(I89="Less(-)",-1,1)</f>
        <v>1</v>
      </c>
      <c r="K89" s="40" t="s">
        <v>34</v>
      </c>
      <c r="L89" s="40" t="s">
        <v>4</v>
      </c>
      <c r="M89" s="43"/>
      <c r="N89" s="52"/>
      <c r="O89" s="52"/>
      <c r="P89" s="53"/>
      <c r="Q89" s="52"/>
      <c r="R89" s="5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5">
        <f aca="true" t="shared" si="5" ref="BA88:BA132">total_amount_ba($B$2,$D$2,D89,F89,J89,K89,M89)</f>
        <v>15282</v>
      </c>
      <c r="BB89" s="54">
        <f aca="true" t="shared" si="6" ref="BB88:BB132">BA89+SUM(N89:AZ89)</f>
        <v>15282</v>
      </c>
      <c r="BC89" s="59" t="str">
        <f aca="true" t="shared" si="7" ref="BC88:BC132">SpellNumber(L89,BB89)</f>
        <v>INR  Fifteen Thousand Two Hundred &amp; Eighty Two  Only</v>
      </c>
      <c r="IA89" s="21">
        <v>8.08</v>
      </c>
      <c r="IB89" s="21" t="s">
        <v>57</v>
      </c>
      <c r="ID89" s="21">
        <v>200</v>
      </c>
      <c r="IE89" s="22" t="s">
        <v>43</v>
      </c>
      <c r="IF89" s="22"/>
      <c r="IG89" s="22"/>
      <c r="IH89" s="22"/>
      <c r="II89" s="22"/>
    </row>
    <row r="90" spans="1:243" s="21" customFormat="1" ht="47.25">
      <c r="A90" s="60">
        <v>8.09</v>
      </c>
      <c r="B90" s="61" t="s">
        <v>136</v>
      </c>
      <c r="C90" s="34"/>
      <c r="D90" s="70"/>
      <c r="E90" s="70"/>
      <c r="F90" s="70"/>
      <c r="G90" s="70"/>
      <c r="H90" s="70"/>
      <c r="I90" s="70"/>
      <c r="J90" s="70"/>
      <c r="K90" s="70"/>
      <c r="L90" s="70"/>
      <c r="M90" s="70"/>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IA90" s="21">
        <v>8.09</v>
      </c>
      <c r="IB90" s="21" t="s">
        <v>136</v>
      </c>
      <c r="IE90" s="22"/>
      <c r="IF90" s="22"/>
      <c r="IG90" s="22"/>
      <c r="IH90" s="22"/>
      <c r="II90" s="22"/>
    </row>
    <row r="91" spans="1:243" s="21" customFormat="1" ht="28.5">
      <c r="A91" s="64">
        <v>8.1</v>
      </c>
      <c r="B91" s="61" t="s">
        <v>57</v>
      </c>
      <c r="C91" s="34"/>
      <c r="D91" s="34">
        <v>2</v>
      </c>
      <c r="E91" s="62" t="s">
        <v>43</v>
      </c>
      <c r="F91" s="76">
        <v>106.58</v>
      </c>
      <c r="G91" s="46"/>
      <c r="H91" s="40"/>
      <c r="I91" s="41" t="s">
        <v>33</v>
      </c>
      <c r="J91" s="42">
        <f t="shared" si="4"/>
        <v>1</v>
      </c>
      <c r="K91" s="40" t="s">
        <v>34</v>
      </c>
      <c r="L91" s="40" t="s">
        <v>4</v>
      </c>
      <c r="M91" s="43"/>
      <c r="N91" s="52"/>
      <c r="O91" s="52"/>
      <c r="P91" s="53"/>
      <c r="Q91" s="52"/>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5">
        <f t="shared" si="5"/>
        <v>213.16</v>
      </c>
      <c r="BB91" s="54">
        <f t="shared" si="6"/>
        <v>213.16</v>
      </c>
      <c r="BC91" s="59" t="str">
        <f t="shared" si="7"/>
        <v>INR  Two Hundred &amp; Thirteen  and Paise Sixteen Only</v>
      </c>
      <c r="IA91" s="21">
        <v>8.1</v>
      </c>
      <c r="IB91" s="21" t="s">
        <v>57</v>
      </c>
      <c r="ID91" s="21">
        <v>2</v>
      </c>
      <c r="IE91" s="22" t="s">
        <v>43</v>
      </c>
      <c r="IF91" s="22"/>
      <c r="IG91" s="22"/>
      <c r="IH91" s="22"/>
      <c r="II91" s="22"/>
    </row>
    <row r="92" spans="1:243" s="21" customFormat="1" ht="63">
      <c r="A92" s="60">
        <v>8.11</v>
      </c>
      <c r="B92" s="61" t="s">
        <v>137</v>
      </c>
      <c r="C92" s="34"/>
      <c r="D92" s="70"/>
      <c r="E92" s="70"/>
      <c r="F92" s="70"/>
      <c r="G92" s="70"/>
      <c r="H92" s="70"/>
      <c r="I92" s="70"/>
      <c r="J92" s="70"/>
      <c r="K92" s="70"/>
      <c r="L92" s="70"/>
      <c r="M92" s="70"/>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IA92" s="21">
        <v>8.11</v>
      </c>
      <c r="IB92" s="21" t="s">
        <v>137</v>
      </c>
      <c r="IE92" s="22"/>
      <c r="IF92" s="22"/>
      <c r="IG92" s="22"/>
      <c r="IH92" s="22"/>
      <c r="II92" s="22"/>
    </row>
    <row r="93" spans="1:243" s="21" customFormat="1" ht="63">
      <c r="A93" s="60">
        <v>8.12</v>
      </c>
      <c r="B93" s="61" t="s">
        <v>73</v>
      </c>
      <c r="C93" s="34"/>
      <c r="D93" s="34">
        <v>30</v>
      </c>
      <c r="E93" s="62" t="s">
        <v>43</v>
      </c>
      <c r="F93" s="76">
        <v>155.33</v>
      </c>
      <c r="G93" s="46"/>
      <c r="H93" s="40"/>
      <c r="I93" s="41" t="s">
        <v>33</v>
      </c>
      <c r="J93" s="42">
        <f t="shared" si="4"/>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 t="shared" si="5"/>
        <v>4659.9</v>
      </c>
      <c r="BB93" s="54">
        <f t="shared" si="6"/>
        <v>4659.9</v>
      </c>
      <c r="BC93" s="59" t="str">
        <f t="shared" si="7"/>
        <v>INR  Four Thousand Six Hundred &amp; Fifty Nine  and Paise Ninety Only</v>
      </c>
      <c r="IA93" s="21">
        <v>8.12</v>
      </c>
      <c r="IB93" s="21" t="s">
        <v>73</v>
      </c>
      <c r="ID93" s="21">
        <v>30</v>
      </c>
      <c r="IE93" s="22" t="s">
        <v>43</v>
      </c>
      <c r="IF93" s="22"/>
      <c r="IG93" s="22"/>
      <c r="IH93" s="22"/>
      <c r="II93" s="22"/>
    </row>
    <row r="94" spans="1:243" s="21" customFormat="1" ht="94.5">
      <c r="A94" s="60">
        <v>8.13</v>
      </c>
      <c r="B94" s="61" t="s">
        <v>74</v>
      </c>
      <c r="C94" s="34"/>
      <c r="D94" s="34">
        <v>200</v>
      </c>
      <c r="E94" s="62" t="s">
        <v>43</v>
      </c>
      <c r="F94" s="76">
        <v>100.96</v>
      </c>
      <c r="G94" s="46"/>
      <c r="H94" s="40"/>
      <c r="I94" s="41" t="s">
        <v>33</v>
      </c>
      <c r="J94" s="42">
        <f t="shared" si="4"/>
        <v>1</v>
      </c>
      <c r="K94" s="40" t="s">
        <v>34</v>
      </c>
      <c r="L94" s="40" t="s">
        <v>4</v>
      </c>
      <c r="M94" s="43"/>
      <c r="N94" s="52"/>
      <c r="O94" s="52"/>
      <c r="P94" s="53"/>
      <c r="Q94" s="52"/>
      <c r="R94" s="52"/>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5">
        <f t="shared" si="5"/>
        <v>20192</v>
      </c>
      <c r="BB94" s="54">
        <f t="shared" si="6"/>
        <v>20192</v>
      </c>
      <c r="BC94" s="59" t="str">
        <f t="shared" si="7"/>
        <v>INR  Twenty Thousand One Hundred &amp; Ninety Two  Only</v>
      </c>
      <c r="IA94" s="21">
        <v>8.13</v>
      </c>
      <c r="IB94" s="21" t="s">
        <v>74</v>
      </c>
      <c r="ID94" s="21">
        <v>200</v>
      </c>
      <c r="IE94" s="22" t="s">
        <v>43</v>
      </c>
      <c r="IF94" s="22"/>
      <c r="IG94" s="22"/>
      <c r="IH94" s="22"/>
      <c r="II94" s="22"/>
    </row>
    <row r="95" spans="1:243" s="21" customFormat="1" ht="31.5">
      <c r="A95" s="60">
        <v>8.14</v>
      </c>
      <c r="B95" s="61" t="s">
        <v>138</v>
      </c>
      <c r="C95" s="34"/>
      <c r="D95" s="70"/>
      <c r="E95" s="70"/>
      <c r="F95" s="70"/>
      <c r="G95" s="70"/>
      <c r="H95" s="70"/>
      <c r="I95" s="70"/>
      <c r="J95" s="70"/>
      <c r="K95" s="70"/>
      <c r="L95" s="70"/>
      <c r="M95" s="70"/>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IA95" s="21">
        <v>8.14</v>
      </c>
      <c r="IB95" s="21" t="s">
        <v>138</v>
      </c>
      <c r="IE95" s="22"/>
      <c r="IF95" s="22"/>
      <c r="IG95" s="22"/>
      <c r="IH95" s="22"/>
      <c r="II95" s="22"/>
    </row>
    <row r="96" spans="1:243" s="21" customFormat="1" ht="28.5">
      <c r="A96" s="60">
        <v>8.15</v>
      </c>
      <c r="B96" s="61" t="s">
        <v>139</v>
      </c>
      <c r="C96" s="34"/>
      <c r="D96" s="34">
        <v>60</v>
      </c>
      <c r="E96" s="62" t="s">
        <v>43</v>
      </c>
      <c r="F96" s="76">
        <v>14.69</v>
      </c>
      <c r="G96" s="46"/>
      <c r="H96" s="40"/>
      <c r="I96" s="41" t="s">
        <v>33</v>
      </c>
      <c r="J96" s="42">
        <f t="shared" si="4"/>
        <v>1</v>
      </c>
      <c r="K96" s="40" t="s">
        <v>34</v>
      </c>
      <c r="L96" s="40" t="s">
        <v>4</v>
      </c>
      <c r="M96" s="43"/>
      <c r="N96" s="52"/>
      <c r="O96" s="52"/>
      <c r="P96" s="53"/>
      <c r="Q96" s="52"/>
      <c r="R96" s="52"/>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5">
        <f t="shared" si="5"/>
        <v>881.4</v>
      </c>
      <c r="BB96" s="54">
        <f t="shared" si="6"/>
        <v>881.4</v>
      </c>
      <c r="BC96" s="59" t="str">
        <f t="shared" si="7"/>
        <v>INR  Eight Hundred &amp; Eighty One  and Paise Forty Only</v>
      </c>
      <c r="IA96" s="21">
        <v>8.15</v>
      </c>
      <c r="IB96" s="21" t="s">
        <v>139</v>
      </c>
      <c r="ID96" s="21">
        <v>60</v>
      </c>
      <c r="IE96" s="22" t="s">
        <v>43</v>
      </c>
      <c r="IF96" s="22"/>
      <c r="IG96" s="22"/>
      <c r="IH96" s="22"/>
      <c r="II96" s="22"/>
    </row>
    <row r="97" spans="1:243" s="21" customFormat="1" ht="94.5">
      <c r="A97" s="60">
        <v>8.16</v>
      </c>
      <c r="B97" s="61" t="s">
        <v>75</v>
      </c>
      <c r="C97" s="34"/>
      <c r="D97" s="34">
        <v>200</v>
      </c>
      <c r="E97" s="62" t="s">
        <v>43</v>
      </c>
      <c r="F97" s="63">
        <v>16</v>
      </c>
      <c r="G97" s="46"/>
      <c r="H97" s="40"/>
      <c r="I97" s="41" t="s">
        <v>33</v>
      </c>
      <c r="J97" s="42">
        <f t="shared" si="4"/>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 t="shared" si="5"/>
        <v>3200</v>
      </c>
      <c r="BB97" s="54">
        <f t="shared" si="6"/>
        <v>3200</v>
      </c>
      <c r="BC97" s="59" t="str">
        <f t="shared" si="7"/>
        <v>INR  Three Thousand Two Hundred    Only</v>
      </c>
      <c r="IA97" s="21">
        <v>8.16</v>
      </c>
      <c r="IB97" s="21" t="s">
        <v>75</v>
      </c>
      <c r="ID97" s="21">
        <v>200</v>
      </c>
      <c r="IE97" s="22" t="s">
        <v>43</v>
      </c>
      <c r="IF97" s="22"/>
      <c r="IG97" s="22"/>
      <c r="IH97" s="22"/>
      <c r="II97" s="22"/>
    </row>
    <row r="98" spans="1:243" s="21" customFormat="1" ht="63">
      <c r="A98" s="60">
        <v>8.17</v>
      </c>
      <c r="B98" s="61" t="s">
        <v>137</v>
      </c>
      <c r="C98" s="34"/>
      <c r="D98" s="70"/>
      <c r="E98" s="70"/>
      <c r="F98" s="70"/>
      <c r="G98" s="70"/>
      <c r="H98" s="70"/>
      <c r="I98" s="70"/>
      <c r="J98" s="70"/>
      <c r="K98" s="70"/>
      <c r="L98" s="70"/>
      <c r="M98" s="70"/>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IA98" s="21">
        <v>8.17</v>
      </c>
      <c r="IB98" s="21" t="s">
        <v>137</v>
      </c>
      <c r="IE98" s="22"/>
      <c r="IF98" s="22"/>
      <c r="IG98" s="22"/>
      <c r="IH98" s="22"/>
      <c r="II98" s="22"/>
    </row>
    <row r="99" spans="1:243" s="21" customFormat="1" ht="30.75" customHeight="1">
      <c r="A99" s="60">
        <v>8.18</v>
      </c>
      <c r="B99" s="61" t="s">
        <v>76</v>
      </c>
      <c r="C99" s="34"/>
      <c r="D99" s="34">
        <v>71</v>
      </c>
      <c r="E99" s="62" t="s">
        <v>43</v>
      </c>
      <c r="F99" s="76">
        <v>70.1</v>
      </c>
      <c r="G99" s="46"/>
      <c r="H99" s="40"/>
      <c r="I99" s="41" t="s">
        <v>33</v>
      </c>
      <c r="J99" s="42">
        <f t="shared" si="4"/>
        <v>1</v>
      </c>
      <c r="K99" s="40" t="s">
        <v>34</v>
      </c>
      <c r="L99" s="40" t="s">
        <v>4</v>
      </c>
      <c r="M99" s="43"/>
      <c r="N99" s="52"/>
      <c r="O99" s="52"/>
      <c r="P99" s="53"/>
      <c r="Q99" s="52"/>
      <c r="R99" s="52"/>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5">
        <f t="shared" si="5"/>
        <v>4977.1</v>
      </c>
      <c r="BB99" s="54">
        <f t="shared" si="6"/>
        <v>4977.1</v>
      </c>
      <c r="BC99" s="59" t="str">
        <f t="shared" si="7"/>
        <v>INR  Four Thousand Nine Hundred &amp; Seventy Seven  and Paise Ten Only</v>
      </c>
      <c r="IA99" s="21">
        <v>8.18</v>
      </c>
      <c r="IB99" s="21" t="s">
        <v>76</v>
      </c>
      <c r="ID99" s="21">
        <v>71</v>
      </c>
      <c r="IE99" s="22" t="s">
        <v>43</v>
      </c>
      <c r="IF99" s="22"/>
      <c r="IG99" s="22"/>
      <c r="IH99" s="22"/>
      <c r="II99" s="22"/>
    </row>
    <row r="100" spans="1:243" s="21" customFormat="1" ht="15.75">
      <c r="A100" s="60">
        <v>9</v>
      </c>
      <c r="B100" s="61" t="s">
        <v>140</v>
      </c>
      <c r="C100" s="34"/>
      <c r="D100" s="70"/>
      <c r="E100" s="70"/>
      <c r="F100" s="70"/>
      <c r="G100" s="70"/>
      <c r="H100" s="70"/>
      <c r="I100" s="70"/>
      <c r="J100" s="70"/>
      <c r="K100" s="70"/>
      <c r="L100" s="70"/>
      <c r="M100" s="70"/>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IA100" s="21">
        <v>9</v>
      </c>
      <c r="IB100" s="21" t="s">
        <v>140</v>
      </c>
      <c r="IE100" s="22"/>
      <c r="IF100" s="22"/>
      <c r="IG100" s="22"/>
      <c r="IH100" s="22"/>
      <c r="II100" s="22"/>
    </row>
    <row r="101" spans="1:243" s="21" customFormat="1" ht="110.25" customHeight="1">
      <c r="A101" s="60">
        <v>9.01</v>
      </c>
      <c r="B101" s="61" t="s">
        <v>141</v>
      </c>
      <c r="C101" s="34"/>
      <c r="D101" s="70"/>
      <c r="E101" s="70"/>
      <c r="F101" s="70"/>
      <c r="G101" s="70"/>
      <c r="H101" s="70"/>
      <c r="I101" s="70"/>
      <c r="J101" s="70"/>
      <c r="K101" s="70"/>
      <c r="L101" s="70"/>
      <c r="M101" s="70"/>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IA101" s="21">
        <v>9.01</v>
      </c>
      <c r="IB101" s="21" t="s">
        <v>141</v>
      </c>
      <c r="IE101" s="22"/>
      <c r="IF101" s="22"/>
      <c r="IG101" s="22"/>
      <c r="IH101" s="22"/>
      <c r="II101" s="22"/>
    </row>
    <row r="102" spans="1:243" s="21" customFormat="1" ht="31.5">
      <c r="A102" s="60">
        <v>9.02</v>
      </c>
      <c r="B102" s="61" t="s">
        <v>77</v>
      </c>
      <c r="C102" s="34"/>
      <c r="D102" s="34">
        <v>3</v>
      </c>
      <c r="E102" s="62" t="s">
        <v>43</v>
      </c>
      <c r="F102" s="76">
        <v>376.68</v>
      </c>
      <c r="G102" s="46"/>
      <c r="H102" s="40"/>
      <c r="I102" s="41" t="s">
        <v>33</v>
      </c>
      <c r="J102" s="42">
        <f t="shared" si="4"/>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 t="shared" si="5"/>
        <v>1130.04</v>
      </c>
      <c r="BB102" s="54">
        <f t="shared" si="6"/>
        <v>1130.04</v>
      </c>
      <c r="BC102" s="59" t="str">
        <f t="shared" si="7"/>
        <v>INR  One Thousand One Hundred &amp; Thirty  and Paise Four Only</v>
      </c>
      <c r="IA102" s="21">
        <v>9.02</v>
      </c>
      <c r="IB102" s="21" t="s">
        <v>77</v>
      </c>
      <c r="ID102" s="21">
        <v>3</v>
      </c>
      <c r="IE102" s="22" t="s">
        <v>43</v>
      </c>
      <c r="IF102" s="22"/>
      <c r="IG102" s="22"/>
      <c r="IH102" s="22"/>
      <c r="II102" s="22"/>
    </row>
    <row r="103" spans="1:243" s="21" customFormat="1" ht="252">
      <c r="A103" s="60">
        <v>9.03</v>
      </c>
      <c r="B103" s="61" t="s">
        <v>142</v>
      </c>
      <c r="C103" s="34"/>
      <c r="D103" s="70"/>
      <c r="E103" s="70"/>
      <c r="F103" s="70"/>
      <c r="G103" s="70"/>
      <c r="H103" s="70"/>
      <c r="I103" s="70"/>
      <c r="J103" s="70"/>
      <c r="K103" s="70"/>
      <c r="L103" s="70"/>
      <c r="M103" s="70"/>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IA103" s="21">
        <v>9.03</v>
      </c>
      <c r="IB103" s="21" t="s">
        <v>142</v>
      </c>
      <c r="IE103" s="22"/>
      <c r="IF103" s="22"/>
      <c r="IG103" s="22"/>
      <c r="IH103" s="22"/>
      <c r="II103" s="22"/>
    </row>
    <row r="104" spans="1:243" s="21" customFormat="1" ht="31.5" customHeight="1">
      <c r="A104" s="60">
        <v>9.04</v>
      </c>
      <c r="B104" s="61" t="s">
        <v>143</v>
      </c>
      <c r="C104" s="34"/>
      <c r="D104" s="34">
        <v>1</v>
      </c>
      <c r="E104" s="62" t="s">
        <v>47</v>
      </c>
      <c r="F104" s="76">
        <v>1198.47</v>
      </c>
      <c r="G104" s="46"/>
      <c r="H104" s="40"/>
      <c r="I104" s="41" t="s">
        <v>33</v>
      </c>
      <c r="J104" s="42">
        <f t="shared" si="4"/>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5"/>
        <v>1198.47</v>
      </c>
      <c r="BB104" s="54">
        <f t="shared" si="6"/>
        <v>1198.47</v>
      </c>
      <c r="BC104" s="59" t="str">
        <f t="shared" si="7"/>
        <v>INR  One Thousand One Hundred &amp; Ninety Eight  and Paise Forty Seven Only</v>
      </c>
      <c r="IA104" s="21">
        <v>9.04</v>
      </c>
      <c r="IB104" s="21" t="s">
        <v>143</v>
      </c>
      <c r="ID104" s="21">
        <v>1</v>
      </c>
      <c r="IE104" s="22" t="s">
        <v>47</v>
      </c>
      <c r="IF104" s="22"/>
      <c r="IG104" s="22"/>
      <c r="IH104" s="22"/>
      <c r="II104" s="22"/>
    </row>
    <row r="105" spans="1:243" s="21" customFormat="1" ht="30" customHeight="1">
      <c r="A105" s="60">
        <v>9.05</v>
      </c>
      <c r="B105" s="61" t="s">
        <v>78</v>
      </c>
      <c r="C105" s="34"/>
      <c r="D105" s="34">
        <v>1</v>
      </c>
      <c r="E105" s="62" t="s">
        <v>47</v>
      </c>
      <c r="F105" s="76">
        <v>753.09</v>
      </c>
      <c r="G105" s="46"/>
      <c r="H105" s="40"/>
      <c r="I105" s="41" t="s">
        <v>33</v>
      </c>
      <c r="J105" s="42">
        <f t="shared" si="4"/>
        <v>1</v>
      </c>
      <c r="K105" s="40" t="s">
        <v>34</v>
      </c>
      <c r="L105" s="40" t="s">
        <v>4</v>
      </c>
      <c r="M105" s="43"/>
      <c r="N105" s="52"/>
      <c r="O105" s="52"/>
      <c r="P105" s="53"/>
      <c r="Q105" s="52"/>
      <c r="R105" s="52"/>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5">
        <f t="shared" si="5"/>
        <v>753.09</v>
      </c>
      <c r="BB105" s="54">
        <f t="shared" si="6"/>
        <v>753.09</v>
      </c>
      <c r="BC105" s="59" t="str">
        <f t="shared" si="7"/>
        <v>INR  Seven Hundred &amp; Fifty Three  and Paise Nine Only</v>
      </c>
      <c r="IA105" s="21">
        <v>9.05</v>
      </c>
      <c r="IB105" s="21" t="s">
        <v>78</v>
      </c>
      <c r="ID105" s="21">
        <v>1</v>
      </c>
      <c r="IE105" s="22" t="s">
        <v>47</v>
      </c>
      <c r="IF105" s="22"/>
      <c r="IG105" s="22"/>
      <c r="IH105" s="22"/>
      <c r="II105" s="22"/>
    </row>
    <row r="106" spans="1:243" s="21" customFormat="1" ht="63">
      <c r="A106" s="60">
        <v>9.06</v>
      </c>
      <c r="B106" s="61" t="s">
        <v>144</v>
      </c>
      <c r="C106" s="34"/>
      <c r="D106" s="34">
        <v>53</v>
      </c>
      <c r="E106" s="62" t="s">
        <v>43</v>
      </c>
      <c r="F106" s="76">
        <v>2.19</v>
      </c>
      <c r="G106" s="46"/>
      <c r="H106" s="40"/>
      <c r="I106" s="41" t="s">
        <v>33</v>
      </c>
      <c r="J106" s="42">
        <f t="shared" si="4"/>
        <v>1</v>
      </c>
      <c r="K106" s="40" t="s">
        <v>34</v>
      </c>
      <c r="L106" s="40" t="s">
        <v>4</v>
      </c>
      <c r="M106" s="43"/>
      <c r="N106" s="52"/>
      <c r="O106" s="52"/>
      <c r="P106" s="53"/>
      <c r="Q106" s="52"/>
      <c r="R106" s="52"/>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5">
        <f t="shared" si="5"/>
        <v>116.07</v>
      </c>
      <c r="BB106" s="54">
        <f t="shared" si="6"/>
        <v>116.07</v>
      </c>
      <c r="BC106" s="59" t="str">
        <f t="shared" si="7"/>
        <v>INR  One Hundred &amp; Sixteen  and Paise Seven Only</v>
      </c>
      <c r="IA106" s="21">
        <v>9.06</v>
      </c>
      <c r="IB106" s="21" t="s">
        <v>144</v>
      </c>
      <c r="ID106" s="21">
        <v>53</v>
      </c>
      <c r="IE106" s="22" t="s">
        <v>43</v>
      </c>
      <c r="IF106" s="22"/>
      <c r="IG106" s="22"/>
      <c r="IH106" s="22"/>
      <c r="II106" s="22"/>
    </row>
    <row r="107" spans="1:243" s="21" customFormat="1" ht="126">
      <c r="A107" s="60">
        <v>9.07</v>
      </c>
      <c r="B107" s="61" t="s">
        <v>145</v>
      </c>
      <c r="C107" s="34"/>
      <c r="D107" s="34">
        <v>5</v>
      </c>
      <c r="E107" s="62" t="s">
        <v>47</v>
      </c>
      <c r="F107" s="76">
        <v>261.16</v>
      </c>
      <c r="G107" s="46"/>
      <c r="H107" s="40"/>
      <c r="I107" s="41" t="s">
        <v>33</v>
      </c>
      <c r="J107" s="42">
        <f t="shared" si="4"/>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 t="shared" si="5"/>
        <v>1305.8</v>
      </c>
      <c r="BB107" s="54">
        <f t="shared" si="6"/>
        <v>1305.8</v>
      </c>
      <c r="BC107" s="59" t="str">
        <f t="shared" si="7"/>
        <v>INR  One Thousand Three Hundred &amp; Five  and Paise Eighty Only</v>
      </c>
      <c r="IA107" s="21">
        <v>9.07</v>
      </c>
      <c r="IB107" s="21" t="s">
        <v>145</v>
      </c>
      <c r="ID107" s="21">
        <v>5</v>
      </c>
      <c r="IE107" s="22" t="s">
        <v>47</v>
      </c>
      <c r="IF107" s="22"/>
      <c r="IG107" s="22"/>
      <c r="IH107" s="22"/>
      <c r="II107" s="22"/>
    </row>
    <row r="108" spans="1:243" s="21" customFormat="1" ht="15.75">
      <c r="A108" s="60">
        <v>10</v>
      </c>
      <c r="B108" s="61" t="s">
        <v>146</v>
      </c>
      <c r="C108" s="34"/>
      <c r="D108" s="70"/>
      <c r="E108" s="70"/>
      <c r="F108" s="70"/>
      <c r="G108" s="70"/>
      <c r="H108" s="70"/>
      <c r="I108" s="70"/>
      <c r="J108" s="70"/>
      <c r="K108" s="70"/>
      <c r="L108" s="70"/>
      <c r="M108" s="70"/>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IA108" s="21">
        <v>10</v>
      </c>
      <c r="IB108" s="21" t="s">
        <v>146</v>
      </c>
      <c r="IE108" s="22"/>
      <c r="IF108" s="22"/>
      <c r="IG108" s="22"/>
      <c r="IH108" s="22"/>
      <c r="II108" s="22"/>
    </row>
    <row r="109" spans="1:243" s="21" customFormat="1" ht="78.75">
      <c r="A109" s="60">
        <v>10.01</v>
      </c>
      <c r="B109" s="61" t="s">
        <v>147</v>
      </c>
      <c r="C109" s="34"/>
      <c r="D109" s="70"/>
      <c r="E109" s="70"/>
      <c r="F109" s="70"/>
      <c r="G109" s="70"/>
      <c r="H109" s="70"/>
      <c r="I109" s="70"/>
      <c r="J109" s="70"/>
      <c r="K109" s="70"/>
      <c r="L109" s="70"/>
      <c r="M109" s="70"/>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IA109" s="21">
        <v>10.01</v>
      </c>
      <c r="IB109" s="21" t="s">
        <v>147</v>
      </c>
      <c r="IE109" s="22"/>
      <c r="IF109" s="22"/>
      <c r="IG109" s="22"/>
      <c r="IH109" s="22"/>
      <c r="II109" s="22"/>
    </row>
    <row r="110" spans="1:243" s="21" customFormat="1" ht="42.75">
      <c r="A110" s="60">
        <v>10.02</v>
      </c>
      <c r="B110" s="61" t="s">
        <v>58</v>
      </c>
      <c r="C110" s="34"/>
      <c r="D110" s="34">
        <v>1.5</v>
      </c>
      <c r="E110" s="62" t="s">
        <v>46</v>
      </c>
      <c r="F110" s="76">
        <v>1523.41</v>
      </c>
      <c r="G110" s="46"/>
      <c r="H110" s="40"/>
      <c r="I110" s="41" t="s">
        <v>33</v>
      </c>
      <c r="J110" s="42">
        <f t="shared" si="4"/>
        <v>1</v>
      </c>
      <c r="K110" s="40" t="s">
        <v>34</v>
      </c>
      <c r="L110" s="40" t="s">
        <v>4</v>
      </c>
      <c r="M110" s="43"/>
      <c r="N110" s="52"/>
      <c r="O110" s="52"/>
      <c r="P110" s="53"/>
      <c r="Q110" s="52"/>
      <c r="R110" s="52"/>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5">
        <f t="shared" si="5"/>
        <v>2285.12</v>
      </c>
      <c r="BB110" s="54">
        <f t="shared" si="6"/>
        <v>2285.12</v>
      </c>
      <c r="BC110" s="59" t="str">
        <f t="shared" si="7"/>
        <v>INR  Two Thousand Two Hundred &amp; Eighty Five  and Paise Twelve Only</v>
      </c>
      <c r="IA110" s="21">
        <v>10.02</v>
      </c>
      <c r="IB110" s="21" t="s">
        <v>58</v>
      </c>
      <c r="ID110" s="21">
        <v>1.5</v>
      </c>
      <c r="IE110" s="22" t="s">
        <v>46</v>
      </c>
      <c r="IF110" s="22"/>
      <c r="IG110" s="22"/>
      <c r="IH110" s="22"/>
      <c r="II110" s="22"/>
    </row>
    <row r="111" spans="1:243" s="21" customFormat="1" ht="42.75">
      <c r="A111" s="60">
        <v>10.03</v>
      </c>
      <c r="B111" s="61" t="s">
        <v>148</v>
      </c>
      <c r="C111" s="34"/>
      <c r="D111" s="34">
        <v>4</v>
      </c>
      <c r="E111" s="62" t="s">
        <v>46</v>
      </c>
      <c r="F111" s="76">
        <v>940.64</v>
      </c>
      <c r="G111" s="46"/>
      <c r="H111" s="40"/>
      <c r="I111" s="41" t="s">
        <v>33</v>
      </c>
      <c r="J111" s="42">
        <f t="shared" si="4"/>
        <v>1</v>
      </c>
      <c r="K111" s="40" t="s">
        <v>34</v>
      </c>
      <c r="L111" s="40" t="s">
        <v>4</v>
      </c>
      <c r="M111" s="43"/>
      <c r="N111" s="52"/>
      <c r="O111" s="52"/>
      <c r="P111" s="53"/>
      <c r="Q111" s="52"/>
      <c r="R111" s="52"/>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5">
        <f t="shared" si="5"/>
        <v>3762.56</v>
      </c>
      <c r="BB111" s="54">
        <f t="shared" si="6"/>
        <v>3762.56</v>
      </c>
      <c r="BC111" s="59" t="str">
        <f t="shared" si="7"/>
        <v>INR  Three Thousand Seven Hundred &amp; Sixty Two  and Paise Fifty Six Only</v>
      </c>
      <c r="IA111" s="21">
        <v>10.03</v>
      </c>
      <c r="IB111" s="21" t="s">
        <v>148</v>
      </c>
      <c r="ID111" s="21">
        <v>4</v>
      </c>
      <c r="IE111" s="22" t="s">
        <v>46</v>
      </c>
      <c r="IF111" s="22"/>
      <c r="IG111" s="22"/>
      <c r="IH111" s="22"/>
      <c r="II111" s="22"/>
    </row>
    <row r="112" spans="1:243" s="21" customFormat="1" ht="94.5">
      <c r="A112" s="60">
        <v>10.04</v>
      </c>
      <c r="B112" s="61" t="s">
        <v>149</v>
      </c>
      <c r="C112" s="34"/>
      <c r="D112" s="34">
        <v>0.15</v>
      </c>
      <c r="E112" s="62" t="s">
        <v>46</v>
      </c>
      <c r="F112" s="76">
        <v>2222.45</v>
      </c>
      <c r="G112" s="46"/>
      <c r="H112" s="40"/>
      <c r="I112" s="41" t="s">
        <v>33</v>
      </c>
      <c r="J112" s="42">
        <f t="shared" si="4"/>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t="shared" si="5"/>
        <v>333.37</v>
      </c>
      <c r="BB112" s="54">
        <f t="shared" si="6"/>
        <v>333.37</v>
      </c>
      <c r="BC112" s="59" t="str">
        <f t="shared" si="7"/>
        <v>INR  Three Hundred &amp; Thirty Three  and Paise Thirty Seven Only</v>
      </c>
      <c r="IA112" s="21">
        <v>10.04</v>
      </c>
      <c r="IB112" s="21" t="s">
        <v>149</v>
      </c>
      <c r="ID112" s="21">
        <v>0.15</v>
      </c>
      <c r="IE112" s="22" t="s">
        <v>46</v>
      </c>
      <c r="IF112" s="22"/>
      <c r="IG112" s="22"/>
      <c r="IH112" s="22"/>
      <c r="II112" s="22"/>
    </row>
    <row r="113" spans="1:243" s="21" customFormat="1" ht="94.5">
      <c r="A113" s="60">
        <v>10.05</v>
      </c>
      <c r="B113" s="61" t="s">
        <v>150</v>
      </c>
      <c r="C113" s="34"/>
      <c r="D113" s="34">
        <v>1</v>
      </c>
      <c r="E113" s="62" t="s">
        <v>43</v>
      </c>
      <c r="F113" s="76">
        <v>756.99</v>
      </c>
      <c r="G113" s="46"/>
      <c r="H113" s="40"/>
      <c r="I113" s="41" t="s">
        <v>33</v>
      </c>
      <c r="J113" s="42">
        <f t="shared" si="4"/>
        <v>1</v>
      </c>
      <c r="K113" s="40" t="s">
        <v>34</v>
      </c>
      <c r="L113" s="40" t="s">
        <v>4</v>
      </c>
      <c r="M113" s="43"/>
      <c r="N113" s="52"/>
      <c r="O113" s="52"/>
      <c r="P113" s="53"/>
      <c r="Q113" s="52"/>
      <c r="R113" s="52"/>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5">
        <f t="shared" si="5"/>
        <v>756.99</v>
      </c>
      <c r="BB113" s="54">
        <f t="shared" si="6"/>
        <v>756.99</v>
      </c>
      <c r="BC113" s="59" t="str">
        <f t="shared" si="7"/>
        <v>INR  Seven Hundred &amp; Fifty Six  and Paise Ninety Nine Only</v>
      </c>
      <c r="IA113" s="21">
        <v>10.05</v>
      </c>
      <c r="IB113" s="21" t="s">
        <v>150</v>
      </c>
      <c r="ID113" s="21">
        <v>1</v>
      </c>
      <c r="IE113" s="22" t="s">
        <v>43</v>
      </c>
      <c r="IF113" s="22"/>
      <c r="IG113" s="22"/>
      <c r="IH113" s="22"/>
      <c r="II113" s="22"/>
    </row>
    <row r="114" spans="1:243" s="21" customFormat="1" ht="94.5">
      <c r="A114" s="60">
        <v>10.06</v>
      </c>
      <c r="B114" s="61" t="s">
        <v>151</v>
      </c>
      <c r="C114" s="34"/>
      <c r="D114" s="70"/>
      <c r="E114" s="70"/>
      <c r="F114" s="70"/>
      <c r="G114" s="70"/>
      <c r="H114" s="70"/>
      <c r="I114" s="70"/>
      <c r="J114" s="70"/>
      <c r="K114" s="70"/>
      <c r="L114" s="70"/>
      <c r="M114" s="70"/>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IA114" s="21">
        <v>10.06</v>
      </c>
      <c r="IB114" s="21" t="s">
        <v>151</v>
      </c>
      <c r="IE114" s="22"/>
      <c r="IF114" s="22"/>
      <c r="IG114" s="22"/>
      <c r="IH114" s="22"/>
      <c r="II114" s="22"/>
    </row>
    <row r="115" spans="1:243" s="21" customFormat="1" ht="28.5">
      <c r="A115" s="60">
        <v>10.07</v>
      </c>
      <c r="B115" s="61" t="s">
        <v>49</v>
      </c>
      <c r="C115" s="34"/>
      <c r="D115" s="34">
        <v>0.1</v>
      </c>
      <c r="E115" s="62" t="s">
        <v>46</v>
      </c>
      <c r="F115" s="76">
        <v>1288.82</v>
      </c>
      <c r="G115" s="46"/>
      <c r="H115" s="40"/>
      <c r="I115" s="41" t="s">
        <v>33</v>
      </c>
      <c r="J115" s="42">
        <f t="shared" si="4"/>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 t="shared" si="5"/>
        <v>128.88</v>
      </c>
      <c r="BB115" s="54">
        <f t="shared" si="6"/>
        <v>128.88</v>
      </c>
      <c r="BC115" s="59" t="str">
        <f t="shared" si="7"/>
        <v>INR  One Hundred &amp; Twenty Eight  and Paise Eighty Eight Only</v>
      </c>
      <c r="IA115" s="21">
        <v>10.07</v>
      </c>
      <c r="IB115" s="21" t="s">
        <v>49</v>
      </c>
      <c r="ID115" s="21">
        <v>0.1</v>
      </c>
      <c r="IE115" s="22" t="s">
        <v>46</v>
      </c>
      <c r="IF115" s="22"/>
      <c r="IG115" s="22"/>
      <c r="IH115" s="22"/>
      <c r="II115" s="22"/>
    </row>
    <row r="116" spans="1:243" s="21" customFormat="1" ht="78.75">
      <c r="A116" s="60">
        <v>10.08</v>
      </c>
      <c r="B116" s="61" t="s">
        <v>152</v>
      </c>
      <c r="C116" s="34"/>
      <c r="D116" s="70"/>
      <c r="E116" s="70"/>
      <c r="F116" s="70"/>
      <c r="G116" s="70"/>
      <c r="H116" s="70"/>
      <c r="I116" s="70"/>
      <c r="J116" s="70"/>
      <c r="K116" s="70"/>
      <c r="L116" s="70"/>
      <c r="M116" s="70"/>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IA116" s="21">
        <v>10.08</v>
      </c>
      <c r="IB116" s="21" t="s">
        <v>152</v>
      </c>
      <c r="IE116" s="22"/>
      <c r="IF116" s="22"/>
      <c r="IG116" s="22"/>
      <c r="IH116" s="22"/>
      <c r="II116" s="22"/>
    </row>
    <row r="117" spans="1:243" s="21" customFormat="1" ht="28.5">
      <c r="A117" s="60">
        <v>10.09</v>
      </c>
      <c r="B117" s="61" t="s">
        <v>79</v>
      </c>
      <c r="C117" s="34"/>
      <c r="D117" s="34">
        <v>2</v>
      </c>
      <c r="E117" s="62" t="s">
        <v>47</v>
      </c>
      <c r="F117" s="76">
        <v>240.68</v>
      </c>
      <c r="G117" s="46"/>
      <c r="H117" s="40"/>
      <c r="I117" s="41" t="s">
        <v>33</v>
      </c>
      <c r="J117" s="42">
        <f t="shared" si="4"/>
        <v>1</v>
      </c>
      <c r="K117" s="40" t="s">
        <v>34</v>
      </c>
      <c r="L117" s="40" t="s">
        <v>4</v>
      </c>
      <c r="M117" s="43"/>
      <c r="N117" s="52"/>
      <c r="O117" s="52"/>
      <c r="P117" s="53"/>
      <c r="Q117" s="52"/>
      <c r="R117" s="52"/>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5">
        <f t="shared" si="5"/>
        <v>481.36</v>
      </c>
      <c r="BB117" s="54">
        <f t="shared" si="6"/>
        <v>481.36</v>
      </c>
      <c r="BC117" s="59" t="str">
        <f t="shared" si="7"/>
        <v>INR  Four Hundred &amp; Eighty One  and Paise Thirty Six Only</v>
      </c>
      <c r="IA117" s="21">
        <v>10.09</v>
      </c>
      <c r="IB117" s="21" t="s">
        <v>79</v>
      </c>
      <c r="ID117" s="21">
        <v>2</v>
      </c>
      <c r="IE117" s="22" t="s">
        <v>47</v>
      </c>
      <c r="IF117" s="22"/>
      <c r="IG117" s="22"/>
      <c r="IH117" s="22"/>
      <c r="II117" s="22"/>
    </row>
    <row r="118" spans="1:243" s="21" customFormat="1" ht="63">
      <c r="A118" s="64">
        <v>10.1</v>
      </c>
      <c r="B118" s="61" t="s">
        <v>153</v>
      </c>
      <c r="C118" s="34"/>
      <c r="D118" s="70"/>
      <c r="E118" s="70"/>
      <c r="F118" s="70"/>
      <c r="G118" s="70"/>
      <c r="H118" s="70"/>
      <c r="I118" s="70"/>
      <c r="J118" s="70"/>
      <c r="K118" s="70"/>
      <c r="L118" s="70"/>
      <c r="M118" s="70"/>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IA118" s="21">
        <v>10.1</v>
      </c>
      <c r="IB118" s="21" t="s">
        <v>153</v>
      </c>
      <c r="IE118" s="22"/>
      <c r="IF118" s="22"/>
      <c r="IG118" s="22"/>
      <c r="IH118" s="22"/>
      <c r="II118" s="22"/>
    </row>
    <row r="119" spans="1:243" s="21" customFormat="1" ht="28.5">
      <c r="A119" s="60">
        <v>10.11</v>
      </c>
      <c r="B119" s="61" t="s">
        <v>79</v>
      </c>
      <c r="C119" s="34"/>
      <c r="D119" s="34">
        <v>3</v>
      </c>
      <c r="E119" s="62" t="s">
        <v>47</v>
      </c>
      <c r="F119" s="76">
        <v>93.42</v>
      </c>
      <c r="G119" s="46"/>
      <c r="H119" s="40"/>
      <c r="I119" s="41" t="s">
        <v>33</v>
      </c>
      <c r="J119" s="42">
        <f t="shared" si="4"/>
        <v>1</v>
      </c>
      <c r="K119" s="40" t="s">
        <v>34</v>
      </c>
      <c r="L119" s="40" t="s">
        <v>4</v>
      </c>
      <c r="M119" s="43"/>
      <c r="N119" s="52"/>
      <c r="O119" s="52"/>
      <c r="P119" s="53"/>
      <c r="Q119" s="52"/>
      <c r="R119" s="52"/>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5">
        <f t="shared" si="5"/>
        <v>280.26</v>
      </c>
      <c r="BB119" s="54">
        <f t="shared" si="6"/>
        <v>280.26</v>
      </c>
      <c r="BC119" s="59" t="str">
        <f t="shared" si="7"/>
        <v>INR  Two Hundred &amp; Eighty  and Paise Twenty Six Only</v>
      </c>
      <c r="IA119" s="21">
        <v>10.11</v>
      </c>
      <c r="IB119" s="21" t="s">
        <v>79</v>
      </c>
      <c r="ID119" s="21">
        <v>3</v>
      </c>
      <c r="IE119" s="22" t="s">
        <v>47</v>
      </c>
      <c r="IF119" s="22"/>
      <c r="IG119" s="22"/>
      <c r="IH119" s="22"/>
      <c r="II119" s="22"/>
    </row>
    <row r="120" spans="1:243" s="21" customFormat="1" ht="63">
      <c r="A120" s="60">
        <v>10.12</v>
      </c>
      <c r="B120" s="61" t="s">
        <v>154</v>
      </c>
      <c r="C120" s="34"/>
      <c r="D120" s="70"/>
      <c r="E120" s="70"/>
      <c r="F120" s="70"/>
      <c r="G120" s="70"/>
      <c r="H120" s="70"/>
      <c r="I120" s="70"/>
      <c r="J120" s="70"/>
      <c r="K120" s="70"/>
      <c r="L120" s="70"/>
      <c r="M120" s="70"/>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IA120" s="21">
        <v>10.12</v>
      </c>
      <c r="IB120" s="21" t="s">
        <v>154</v>
      </c>
      <c r="IE120" s="22"/>
      <c r="IF120" s="22"/>
      <c r="IG120" s="22"/>
      <c r="IH120" s="22"/>
      <c r="II120" s="22"/>
    </row>
    <row r="121" spans="1:243" s="21" customFormat="1" ht="30.75" customHeight="1">
      <c r="A121" s="60">
        <v>10.13</v>
      </c>
      <c r="B121" s="61" t="s">
        <v>80</v>
      </c>
      <c r="C121" s="34"/>
      <c r="D121" s="34">
        <v>8</v>
      </c>
      <c r="E121" s="62" t="s">
        <v>43</v>
      </c>
      <c r="F121" s="76">
        <v>48.09</v>
      </c>
      <c r="G121" s="46"/>
      <c r="H121" s="40"/>
      <c r="I121" s="41" t="s">
        <v>33</v>
      </c>
      <c r="J121" s="42">
        <f t="shared" si="4"/>
        <v>1</v>
      </c>
      <c r="K121" s="40" t="s">
        <v>34</v>
      </c>
      <c r="L121" s="40" t="s">
        <v>4</v>
      </c>
      <c r="M121" s="43"/>
      <c r="N121" s="52"/>
      <c r="O121" s="52"/>
      <c r="P121" s="53"/>
      <c r="Q121" s="52"/>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5">
        <f t="shared" si="5"/>
        <v>384.72</v>
      </c>
      <c r="BB121" s="54">
        <f t="shared" si="6"/>
        <v>384.72</v>
      </c>
      <c r="BC121" s="59" t="str">
        <f t="shared" si="7"/>
        <v>INR  Three Hundred &amp; Eighty Four  and Paise Seventy Two Only</v>
      </c>
      <c r="IA121" s="21">
        <v>10.13</v>
      </c>
      <c r="IB121" s="21" t="s">
        <v>80</v>
      </c>
      <c r="ID121" s="21">
        <v>8</v>
      </c>
      <c r="IE121" s="22" t="s">
        <v>43</v>
      </c>
      <c r="IF121" s="22"/>
      <c r="IG121" s="22"/>
      <c r="IH121" s="22"/>
      <c r="II121" s="22"/>
    </row>
    <row r="122" spans="1:243" s="21" customFormat="1" ht="78.75">
      <c r="A122" s="60">
        <v>10.14</v>
      </c>
      <c r="B122" s="61" t="s">
        <v>81</v>
      </c>
      <c r="C122" s="34"/>
      <c r="D122" s="34">
        <v>16</v>
      </c>
      <c r="E122" s="62" t="s">
        <v>43</v>
      </c>
      <c r="F122" s="76">
        <v>34.2</v>
      </c>
      <c r="G122" s="46"/>
      <c r="H122" s="40"/>
      <c r="I122" s="41" t="s">
        <v>33</v>
      </c>
      <c r="J122" s="42">
        <f t="shared" si="4"/>
        <v>1</v>
      </c>
      <c r="K122" s="40" t="s">
        <v>34</v>
      </c>
      <c r="L122" s="40" t="s">
        <v>4</v>
      </c>
      <c r="M122" s="43"/>
      <c r="N122" s="52"/>
      <c r="O122" s="52"/>
      <c r="P122" s="53"/>
      <c r="Q122" s="52"/>
      <c r="R122" s="52"/>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5">
        <f t="shared" si="5"/>
        <v>547.2</v>
      </c>
      <c r="BB122" s="54">
        <f t="shared" si="6"/>
        <v>547.2</v>
      </c>
      <c r="BC122" s="59" t="str">
        <f t="shared" si="7"/>
        <v>INR  Five Hundred &amp; Forty Seven  and Paise Twenty Only</v>
      </c>
      <c r="IA122" s="21">
        <v>10.14</v>
      </c>
      <c r="IB122" s="21" t="s">
        <v>81</v>
      </c>
      <c r="ID122" s="21">
        <v>16</v>
      </c>
      <c r="IE122" s="22" t="s">
        <v>43</v>
      </c>
      <c r="IF122" s="22"/>
      <c r="IG122" s="22"/>
      <c r="IH122" s="22"/>
      <c r="II122" s="22"/>
    </row>
    <row r="123" spans="1:243" s="21" customFormat="1" ht="141.75">
      <c r="A123" s="60">
        <v>10.15</v>
      </c>
      <c r="B123" s="61" t="s">
        <v>82</v>
      </c>
      <c r="C123" s="34"/>
      <c r="D123" s="34">
        <v>6</v>
      </c>
      <c r="E123" s="62" t="s">
        <v>46</v>
      </c>
      <c r="F123" s="76">
        <v>121.74</v>
      </c>
      <c r="G123" s="46"/>
      <c r="H123" s="40"/>
      <c r="I123" s="41" t="s">
        <v>33</v>
      </c>
      <c r="J123" s="42">
        <f t="shared" si="4"/>
        <v>1</v>
      </c>
      <c r="K123" s="40" t="s">
        <v>34</v>
      </c>
      <c r="L123" s="40" t="s">
        <v>4</v>
      </c>
      <c r="M123" s="43"/>
      <c r="N123" s="52"/>
      <c r="O123" s="52"/>
      <c r="P123" s="53"/>
      <c r="Q123" s="52"/>
      <c r="R123" s="52"/>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5">
        <f t="shared" si="5"/>
        <v>730.44</v>
      </c>
      <c r="BB123" s="54">
        <f t="shared" si="6"/>
        <v>730.44</v>
      </c>
      <c r="BC123" s="59" t="str">
        <f t="shared" si="7"/>
        <v>INR  Seven Hundred &amp; Thirty  and Paise Forty Four Only</v>
      </c>
      <c r="IA123" s="21">
        <v>10.15</v>
      </c>
      <c r="IB123" s="21" t="s">
        <v>82</v>
      </c>
      <c r="ID123" s="21">
        <v>6</v>
      </c>
      <c r="IE123" s="22" t="s">
        <v>46</v>
      </c>
      <c r="IF123" s="22"/>
      <c r="IG123" s="22"/>
      <c r="IH123" s="22"/>
      <c r="II123" s="22"/>
    </row>
    <row r="124" spans="1:243" s="21" customFormat="1" ht="15.75">
      <c r="A124" s="60">
        <v>11</v>
      </c>
      <c r="B124" s="61" t="s">
        <v>155</v>
      </c>
      <c r="C124" s="34"/>
      <c r="D124" s="70"/>
      <c r="E124" s="70"/>
      <c r="F124" s="70"/>
      <c r="G124" s="70"/>
      <c r="H124" s="70"/>
      <c r="I124" s="70"/>
      <c r="J124" s="70"/>
      <c r="K124" s="70"/>
      <c r="L124" s="70"/>
      <c r="M124" s="70"/>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IA124" s="21">
        <v>11</v>
      </c>
      <c r="IB124" s="21" t="s">
        <v>155</v>
      </c>
      <c r="IE124" s="22"/>
      <c r="IF124" s="22"/>
      <c r="IG124" s="22"/>
      <c r="IH124" s="22"/>
      <c r="II124" s="22"/>
    </row>
    <row r="125" spans="1:243" s="21" customFormat="1" ht="63">
      <c r="A125" s="60">
        <v>11.01</v>
      </c>
      <c r="B125" s="61" t="s">
        <v>156</v>
      </c>
      <c r="C125" s="34"/>
      <c r="D125" s="34">
        <v>4</v>
      </c>
      <c r="E125" s="62" t="s">
        <v>44</v>
      </c>
      <c r="F125" s="76">
        <v>135.16</v>
      </c>
      <c r="G125" s="46"/>
      <c r="H125" s="40"/>
      <c r="I125" s="41" t="s">
        <v>33</v>
      </c>
      <c r="J125" s="42">
        <f t="shared" si="4"/>
        <v>1</v>
      </c>
      <c r="K125" s="40" t="s">
        <v>34</v>
      </c>
      <c r="L125" s="40" t="s">
        <v>4</v>
      </c>
      <c r="M125" s="43"/>
      <c r="N125" s="52"/>
      <c r="O125" s="52"/>
      <c r="P125" s="53"/>
      <c r="Q125" s="52"/>
      <c r="R125" s="52"/>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5">
        <f t="shared" si="5"/>
        <v>540.64</v>
      </c>
      <c r="BB125" s="54">
        <f t="shared" si="6"/>
        <v>540.64</v>
      </c>
      <c r="BC125" s="59" t="str">
        <f t="shared" si="7"/>
        <v>INR  Five Hundred &amp; Forty  and Paise Sixty Four Only</v>
      </c>
      <c r="IA125" s="21">
        <v>11.01</v>
      </c>
      <c r="IB125" s="21" t="s">
        <v>156</v>
      </c>
      <c r="ID125" s="21">
        <v>4</v>
      </c>
      <c r="IE125" s="22" t="s">
        <v>44</v>
      </c>
      <c r="IF125" s="22"/>
      <c r="IG125" s="22"/>
      <c r="IH125" s="22"/>
      <c r="II125" s="22"/>
    </row>
    <row r="126" spans="1:243" s="21" customFormat="1" ht="31.5">
      <c r="A126" s="60">
        <v>12</v>
      </c>
      <c r="B126" s="61" t="s">
        <v>157</v>
      </c>
      <c r="C126" s="34"/>
      <c r="D126" s="70"/>
      <c r="E126" s="70"/>
      <c r="F126" s="70"/>
      <c r="G126" s="70"/>
      <c r="H126" s="70"/>
      <c r="I126" s="70"/>
      <c r="J126" s="70"/>
      <c r="K126" s="70"/>
      <c r="L126" s="70"/>
      <c r="M126" s="70"/>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IA126" s="21">
        <v>12</v>
      </c>
      <c r="IB126" s="21" t="s">
        <v>157</v>
      </c>
      <c r="IE126" s="22"/>
      <c r="IF126" s="22"/>
      <c r="IG126" s="22"/>
      <c r="IH126" s="22"/>
      <c r="II126" s="22"/>
    </row>
    <row r="127" spans="1:243" s="21" customFormat="1" ht="94.5">
      <c r="A127" s="60">
        <v>12.01</v>
      </c>
      <c r="B127" s="61" t="s">
        <v>158</v>
      </c>
      <c r="C127" s="34"/>
      <c r="D127" s="70"/>
      <c r="E127" s="70"/>
      <c r="F127" s="70"/>
      <c r="G127" s="70"/>
      <c r="H127" s="70"/>
      <c r="I127" s="70"/>
      <c r="J127" s="70"/>
      <c r="K127" s="70"/>
      <c r="L127" s="70"/>
      <c r="M127" s="70"/>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IA127" s="21">
        <v>12.01</v>
      </c>
      <c r="IB127" s="21" t="s">
        <v>158</v>
      </c>
      <c r="IE127" s="22"/>
      <c r="IF127" s="22"/>
      <c r="IG127" s="22"/>
      <c r="IH127" s="22"/>
      <c r="II127" s="22"/>
    </row>
    <row r="128" spans="1:243" s="21" customFormat="1" ht="47.25">
      <c r="A128" s="60">
        <v>12.02</v>
      </c>
      <c r="B128" s="61" t="s">
        <v>83</v>
      </c>
      <c r="C128" s="34"/>
      <c r="D128" s="34">
        <v>2</v>
      </c>
      <c r="E128" s="62" t="s">
        <v>43</v>
      </c>
      <c r="F128" s="76">
        <v>340.64</v>
      </c>
      <c r="G128" s="46"/>
      <c r="H128" s="40"/>
      <c r="I128" s="41" t="s">
        <v>33</v>
      </c>
      <c r="J128" s="42">
        <f t="shared" si="4"/>
        <v>1</v>
      </c>
      <c r="K128" s="40" t="s">
        <v>34</v>
      </c>
      <c r="L128" s="40" t="s">
        <v>4</v>
      </c>
      <c r="M128" s="43"/>
      <c r="N128" s="52"/>
      <c r="O128" s="52"/>
      <c r="P128" s="53"/>
      <c r="Q128" s="52"/>
      <c r="R128" s="52"/>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5">
        <f t="shared" si="5"/>
        <v>681.28</v>
      </c>
      <c r="BB128" s="54">
        <f t="shared" si="6"/>
        <v>681.28</v>
      </c>
      <c r="BC128" s="59" t="str">
        <f t="shared" si="7"/>
        <v>INR  Six Hundred &amp; Eighty One  and Paise Twenty Eight Only</v>
      </c>
      <c r="IA128" s="21">
        <v>12.02</v>
      </c>
      <c r="IB128" s="21" t="s">
        <v>83</v>
      </c>
      <c r="ID128" s="21">
        <v>2</v>
      </c>
      <c r="IE128" s="22" t="s">
        <v>43</v>
      </c>
      <c r="IF128" s="22"/>
      <c r="IG128" s="22"/>
      <c r="IH128" s="22"/>
      <c r="II128" s="22"/>
    </row>
    <row r="129" spans="1:243" s="21" customFormat="1" ht="15.75">
      <c r="A129" s="60">
        <v>13</v>
      </c>
      <c r="B129" s="61" t="s">
        <v>159</v>
      </c>
      <c r="C129" s="34"/>
      <c r="D129" s="70"/>
      <c r="E129" s="70"/>
      <c r="F129" s="70"/>
      <c r="G129" s="70"/>
      <c r="H129" s="70"/>
      <c r="I129" s="70"/>
      <c r="J129" s="70"/>
      <c r="K129" s="70"/>
      <c r="L129" s="70"/>
      <c r="M129" s="70"/>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IA129" s="21">
        <v>13</v>
      </c>
      <c r="IB129" s="21" t="s">
        <v>159</v>
      </c>
      <c r="IE129" s="22"/>
      <c r="IF129" s="22"/>
      <c r="IG129" s="22"/>
      <c r="IH129" s="22"/>
      <c r="II129" s="22"/>
    </row>
    <row r="130" spans="1:243" s="21" customFormat="1" ht="127.5" customHeight="1">
      <c r="A130" s="60">
        <v>13.01</v>
      </c>
      <c r="B130" s="61" t="s">
        <v>160</v>
      </c>
      <c r="C130" s="34"/>
      <c r="D130" s="34">
        <v>4</v>
      </c>
      <c r="E130" s="62" t="s">
        <v>164</v>
      </c>
      <c r="F130" s="76">
        <v>4942.04</v>
      </c>
      <c r="G130" s="46"/>
      <c r="H130" s="40"/>
      <c r="I130" s="41" t="s">
        <v>33</v>
      </c>
      <c r="J130" s="42">
        <f t="shared" si="4"/>
        <v>1</v>
      </c>
      <c r="K130" s="40" t="s">
        <v>34</v>
      </c>
      <c r="L130" s="40" t="s">
        <v>4</v>
      </c>
      <c r="M130" s="43"/>
      <c r="N130" s="52"/>
      <c r="O130" s="52"/>
      <c r="P130" s="53"/>
      <c r="Q130" s="52"/>
      <c r="R130" s="52"/>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5">
        <f t="shared" si="5"/>
        <v>19768.16</v>
      </c>
      <c r="BB130" s="54">
        <f t="shared" si="6"/>
        <v>19768.16</v>
      </c>
      <c r="BC130" s="59" t="str">
        <f t="shared" si="7"/>
        <v>INR  Nineteen Thousand Seven Hundred &amp; Sixty Eight  and Paise Sixteen Only</v>
      </c>
      <c r="IA130" s="21">
        <v>13.01</v>
      </c>
      <c r="IB130" s="77" t="s">
        <v>160</v>
      </c>
      <c r="ID130" s="21">
        <v>4</v>
      </c>
      <c r="IE130" s="22" t="s">
        <v>164</v>
      </c>
      <c r="IF130" s="22"/>
      <c r="IG130" s="22"/>
      <c r="IH130" s="22"/>
      <c r="II130" s="22"/>
    </row>
    <row r="131" spans="1:243" s="21" customFormat="1" ht="49.5" customHeight="1">
      <c r="A131" s="60">
        <v>13.02</v>
      </c>
      <c r="B131" s="61" t="s">
        <v>161</v>
      </c>
      <c r="C131" s="34"/>
      <c r="D131" s="34">
        <v>2</v>
      </c>
      <c r="E131" s="62" t="s">
        <v>165</v>
      </c>
      <c r="F131" s="76">
        <v>58.66</v>
      </c>
      <c r="G131" s="46"/>
      <c r="H131" s="40"/>
      <c r="I131" s="41" t="s">
        <v>33</v>
      </c>
      <c r="J131" s="42">
        <f t="shared" si="4"/>
        <v>1</v>
      </c>
      <c r="K131" s="40" t="s">
        <v>34</v>
      </c>
      <c r="L131" s="40" t="s">
        <v>4</v>
      </c>
      <c r="M131" s="43"/>
      <c r="N131" s="52"/>
      <c r="O131" s="52"/>
      <c r="P131" s="53"/>
      <c r="Q131" s="52"/>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5">
        <f t="shared" si="5"/>
        <v>117.32</v>
      </c>
      <c r="BB131" s="54">
        <f t="shared" si="6"/>
        <v>117.32</v>
      </c>
      <c r="BC131" s="59" t="str">
        <f t="shared" si="7"/>
        <v>INR  One Hundred &amp; Seventeen  and Paise Thirty Two Only</v>
      </c>
      <c r="IA131" s="21">
        <v>13.02</v>
      </c>
      <c r="IB131" s="21" t="s">
        <v>161</v>
      </c>
      <c r="ID131" s="21">
        <v>2</v>
      </c>
      <c r="IE131" s="22" t="s">
        <v>165</v>
      </c>
      <c r="IF131" s="22"/>
      <c r="IG131" s="22"/>
      <c r="IH131" s="22"/>
      <c r="II131" s="22"/>
    </row>
    <row r="132" spans="1:243" s="21" customFormat="1" ht="144.75" customHeight="1">
      <c r="A132" s="60">
        <v>13.03</v>
      </c>
      <c r="B132" s="61" t="s">
        <v>162</v>
      </c>
      <c r="C132" s="34"/>
      <c r="D132" s="34">
        <v>2</v>
      </c>
      <c r="E132" s="62" t="s">
        <v>163</v>
      </c>
      <c r="F132" s="76">
        <v>1945.33</v>
      </c>
      <c r="G132" s="46"/>
      <c r="H132" s="40"/>
      <c r="I132" s="41" t="s">
        <v>33</v>
      </c>
      <c r="J132" s="42">
        <f t="shared" si="4"/>
        <v>1</v>
      </c>
      <c r="K132" s="40" t="s">
        <v>34</v>
      </c>
      <c r="L132" s="40" t="s">
        <v>4</v>
      </c>
      <c r="M132" s="43"/>
      <c r="N132" s="52"/>
      <c r="O132" s="52"/>
      <c r="P132" s="53"/>
      <c r="Q132" s="52"/>
      <c r="R132" s="52"/>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5">
        <f t="shared" si="5"/>
        <v>3890.66</v>
      </c>
      <c r="BB132" s="54">
        <f t="shared" si="6"/>
        <v>3890.66</v>
      </c>
      <c r="BC132" s="59" t="str">
        <f t="shared" si="7"/>
        <v>INR  Three Thousand Eight Hundred &amp; Ninety  and Paise Sixty Six Only</v>
      </c>
      <c r="IA132" s="21">
        <v>13.03</v>
      </c>
      <c r="IB132" s="77" t="s">
        <v>162</v>
      </c>
      <c r="ID132" s="21">
        <v>2</v>
      </c>
      <c r="IE132" s="22" t="s">
        <v>163</v>
      </c>
      <c r="IF132" s="22"/>
      <c r="IG132" s="22"/>
      <c r="IH132" s="22"/>
      <c r="II132" s="22"/>
    </row>
    <row r="133" spans="1:55" ht="42.75">
      <c r="A133" s="47" t="s">
        <v>35</v>
      </c>
      <c r="B133" s="48"/>
      <c r="C133" s="49"/>
      <c r="D133" s="35"/>
      <c r="E133" s="35"/>
      <c r="F133" s="35"/>
      <c r="G133" s="35"/>
      <c r="H133" s="50"/>
      <c r="I133" s="50"/>
      <c r="J133" s="50"/>
      <c r="K133" s="50"/>
      <c r="L133" s="5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58">
        <f>SUM(BA13:BA132)</f>
        <v>317557.08</v>
      </c>
      <c r="BB133" s="58">
        <f>SUM(BB13:BB132)</f>
        <v>317557.08</v>
      </c>
      <c r="BC133" s="75" t="str">
        <f>SpellNumber($E$2,BB133)</f>
        <v>INR  Three Lakh Seventeen Thousand Five Hundred &amp; Fifty Seven  and Paise Eight Only</v>
      </c>
    </row>
    <row r="134" spans="1:55" ht="46.5" customHeight="1">
      <c r="A134" s="24" t="s">
        <v>36</v>
      </c>
      <c r="B134" s="25"/>
      <c r="C134" s="26"/>
      <c r="D134" s="27"/>
      <c r="E134" s="36" t="s">
        <v>45</v>
      </c>
      <c r="F134" s="37"/>
      <c r="G134" s="28"/>
      <c r="H134" s="29"/>
      <c r="I134" s="29"/>
      <c r="J134" s="29"/>
      <c r="K134" s="30"/>
      <c r="L134" s="31"/>
      <c r="M134" s="32"/>
      <c r="N134" s="33"/>
      <c r="O134" s="21"/>
      <c r="P134" s="21"/>
      <c r="Q134" s="21"/>
      <c r="R134" s="21"/>
      <c r="S134" s="21"/>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56">
        <f>IF(ISBLANK(F134),0,IF(E134="Excess (+)",ROUND(BA133+(BA133*F134),2),IF(E134="Less (-)",ROUND(BA133+(BA133*F134*(-1)),2),IF(E134="At Par",BA133,0))))</f>
        <v>0</v>
      </c>
      <c r="BB134" s="57">
        <f>ROUND(BA134,0)</f>
        <v>0</v>
      </c>
      <c r="BC134" s="39" t="str">
        <f>SpellNumber($E$2,BB134)</f>
        <v>INR Zero Only</v>
      </c>
    </row>
    <row r="135" spans="1:55" ht="45.75" customHeight="1">
      <c r="A135" s="23" t="s">
        <v>37</v>
      </c>
      <c r="B135" s="23"/>
      <c r="C135" s="65" t="str">
        <f>SpellNumber($E$2,BB134)</f>
        <v>INR Zero Only</v>
      </c>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row>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70" ht="15"/>
    <row r="1971" ht="15"/>
    <row r="1972" ht="15"/>
    <row r="1973" ht="15"/>
    <row r="1974" ht="15"/>
    <row r="1975" ht="15"/>
    <row r="1976" ht="15"/>
    <row r="1977" ht="15"/>
    <row r="1978" ht="15"/>
    <row r="1979" ht="15"/>
    <row r="1980" ht="15"/>
  </sheetData>
  <sheetProtection password="8F23" sheet="1"/>
  <mergeCells count="65">
    <mergeCell ref="D124:BC124"/>
    <mergeCell ref="D126:BC126"/>
    <mergeCell ref="D127:BC127"/>
    <mergeCell ref="D129:BC129"/>
    <mergeCell ref="D67:BC67"/>
    <mergeCell ref="D25:BC25"/>
    <mergeCell ref="D108:BC108"/>
    <mergeCell ref="D109:BC109"/>
    <mergeCell ref="D114:BC114"/>
    <mergeCell ref="D116:BC116"/>
    <mergeCell ref="D118:BC118"/>
    <mergeCell ref="D120:BC120"/>
    <mergeCell ref="D92:BC92"/>
    <mergeCell ref="D95:BC95"/>
    <mergeCell ref="D98:BC98"/>
    <mergeCell ref="D100:BC100"/>
    <mergeCell ref="D101:BC101"/>
    <mergeCell ref="D103:BC103"/>
    <mergeCell ref="D81:BC81"/>
    <mergeCell ref="D82:BC82"/>
    <mergeCell ref="D84:BC84"/>
    <mergeCell ref="D86:BC86"/>
    <mergeCell ref="D88:BC88"/>
    <mergeCell ref="D90:BC90"/>
    <mergeCell ref="D69:BC69"/>
    <mergeCell ref="D70:BC70"/>
    <mergeCell ref="D72:BC72"/>
    <mergeCell ref="D74:BC74"/>
    <mergeCell ref="D76:BC76"/>
    <mergeCell ref="D78:BC78"/>
    <mergeCell ref="D52:BC52"/>
    <mergeCell ref="D54:BC54"/>
    <mergeCell ref="D58:BC58"/>
    <mergeCell ref="D61:BC61"/>
    <mergeCell ref="D63:BC63"/>
    <mergeCell ref="D65:BC65"/>
    <mergeCell ref="D64:BC64"/>
    <mergeCell ref="D39:BC39"/>
    <mergeCell ref="D40:BC40"/>
    <mergeCell ref="D42:BC42"/>
    <mergeCell ref="D45:BC45"/>
    <mergeCell ref="D47:BC47"/>
    <mergeCell ref="D50:BC50"/>
    <mergeCell ref="D29:BC29"/>
    <mergeCell ref="D30:BC30"/>
    <mergeCell ref="D31:BC31"/>
    <mergeCell ref="D33:BC33"/>
    <mergeCell ref="D36:BC36"/>
    <mergeCell ref="D37:BC37"/>
    <mergeCell ref="D16:BC16"/>
    <mergeCell ref="D18:BC18"/>
    <mergeCell ref="D20:BC20"/>
    <mergeCell ref="D22:BC22"/>
    <mergeCell ref="D24:BC24"/>
    <mergeCell ref="D27:BC27"/>
    <mergeCell ref="C135:BC135"/>
    <mergeCell ref="A1:L1"/>
    <mergeCell ref="A4:BC4"/>
    <mergeCell ref="A5:BC5"/>
    <mergeCell ref="A6:BC6"/>
    <mergeCell ref="A7:BC7"/>
    <mergeCell ref="A9:BC9"/>
    <mergeCell ref="D13:BC13"/>
    <mergeCell ref="B8:BC8"/>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4">
      <formula1>IF(E134="Select",-1,IF(E134="At Par",0,0))</formula1>
      <formula2>IF(E134="Select",-1,IF(E134="At Par",0,0.99))</formula2>
    </dataValidation>
    <dataValidation type="list" allowBlank="1" showErrorMessage="1" sqref="E13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4">
      <formula1>0</formula1>
      <formula2>IF(#REF!&lt;&gt;"Select",99.9,0)</formula2>
    </dataValidation>
    <dataValidation allowBlank="1" showInputMessage="1" showErrorMessage="1" promptTitle="Units" prompt="Please enter Units in text" sqref="D15:E15 D17:E17 D19:E19 D21:E21 D23:E23 D68:E68 D28:E28 D32:E32 D34:E35 D38:E38 D41:E41 D43:E44 D46:E46 D48:E49 D51:E51 D53:E53 D55:E57 D59:E60 D62:E62 D130:E132 D71:E71 D73:E73 D75:E75 D77:E77 D79:E80 D83:E83 D85:E85 D87:E87 D89:E89 D91:E91 D93:E94 D96:E97 D99:E99 D102:E102 D104:E107 D110:E113 D115:E115 D117:E117 D119:E119 D121:E123 D125:E125 D128:E128 D66:E66 D26:E26">
      <formula1>0</formula1>
      <formula2>0</formula2>
    </dataValidation>
    <dataValidation type="decimal" allowBlank="1" showInputMessage="1" showErrorMessage="1" promptTitle="Quantity" prompt="Please enter the Quantity for this item. " errorTitle="Invalid Entry" error="Only Numeric Values are allowed. " sqref="F15 F17 F19 F21 F23 F68 F28 F32 F34:F35 F38 F41 F43:F44 F46 F48:F49 F51 F53 F55:F57 F59:F60 F62 F130:F132 F71 F73 F75 F77 F79:F80 F83 F85 F87 F89 F91 F93:F94 F96:F97 F99 F102 F104:F107 F110:F113 F115 F117 F119 F121:F123 F125 F128 F66 F26">
      <formula1>0</formula1>
      <formula2>999999999999999</formula2>
    </dataValidation>
    <dataValidation type="list" allowBlank="1" showErrorMessage="1" sqref="D13:D14 K15 D16 K17 D18 K19 D20 K21 D22 K23 D24:D25 D67 D27 K28 D29:D31 K32 D33 K34:K35 D36:D37 K38 D39:D40 K41 D42 K43:K44 D45 K46 D47 K48:K49 D50 K51 D52 K53 D54 K55:K57 D58 K59:K60 D61 K62 D63:D65 D129 D69:D70 K71 D72 K73 D74 K75 D76 K77 D78 K79:K80 D81:D82 K83 D84 K85 D86 K87 D88 K89 D90 K91 D92 K93:K94 D95 K96:K97 D98 K99 D100:D101 K102 D103 K104:K107 D108:D109 K110:K113 D114 K115 D116 K117 D118 K119 D120 K121:K123 D124 K125 D126:D127 K128 K130:K132 K66 K68 K2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3:H23 G68:H68 G28:H28 G32:H32 G34:H35 G38:H38 G41:H41 G43:H44 G46:H46 G48:H49 G51:H51 G53:H53 G55:H57 G59:H60 G62:H62 G130:H132 G71:H71 G73:H73 G75:H75 G77:H77 G79:H80 G83:H83 G85:H85 G87:H87 G89:H89 G91:H91 G93:H94 G96:H97 G99:H99 G102:H102 G104:H107 G110:H113 G115:H115 G117:H117 G119:H119 G121:H123 G125:H125 G128:H128 G66:H66 G26:H26">
      <formula1>0</formula1>
      <formula2>999999999999999</formula2>
    </dataValidation>
    <dataValidation allowBlank="1" showInputMessage="1" showErrorMessage="1" promptTitle="Addition / Deduction" prompt="Please Choose the correct One" sqref="J15 J17 J19 J21 J23 J68 J28 J32 J34:J35 J38 J41 J43:J44 J46 J48:J49 J51 J53 J55:J57 J59:J60 J62 J130:J132 J71 J73 J75 J77 J79:J80 J83 J85 J87 J89 J91 J93:J94 J96:J97 J99 J102 J104:J107 J110:J113 J115 J117 J119 J121:J123 J125 J128 J66 J26">
      <formula1>0</formula1>
      <formula2>0</formula2>
    </dataValidation>
    <dataValidation type="list" showErrorMessage="1" sqref="I15 I17 I19 I21 I23 I68 I28 I32 I34:I35 I38 I41 I43:I44 I46 I48:I49 I51 I53 I55:I57 I59:I60 I62 I130:I132 I71 I73 I75 I77 I79:I80 I83 I85 I87 I89 I91 I93:I94 I96:I97 I99 I102 I104:I107 I110:I113 I115 I117 I119 I121:I123 I125 I128 I66 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3:O23 N68:O68 N28:O28 N32:O32 N34:O35 N38:O38 N41:O41 N43:O44 N46:O46 N48:O49 N51:O51 N53:O53 N55:O57 N59:O60 N62:O62 N130:O132 N71:O71 N73:O73 N75:O75 N77:O77 N79:O80 N83:O83 N85:O85 N87:O87 N89:O89 N91:O91 N93:O94 N96:O97 N99:O99 N102:O102 N104:O107 N110:O113 N115:O115 N117:O117 N119:O119 N121:O123 N125:O125 N128:O128 N66:O66 N26: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3 R68 R28 R32 R34:R35 R38 R41 R43:R44 R46 R48:R49 R51 R53 R55:R57 R59:R60 R62 R130:R132 R71 R73 R75 R77 R79:R80 R83 R85 R87 R89 R91 R93:R94 R96:R97 R99 R102 R104:R107 R110:R113 R115 R117 R119 R121:R123 R125 R128 R66 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3 Q68 Q28 Q32 Q34:Q35 Q38 Q41 Q43:Q44 Q46 Q48:Q49 Q51 Q53 Q55:Q57 Q59:Q60 Q62 Q130:Q132 Q71 Q73 Q75 Q77 Q79:Q80 Q83 Q85 Q87 Q89 Q91 Q93:Q94 Q96:Q97 Q99 Q102 Q104:Q107 Q110:Q113 Q115 Q117 Q119 Q121:Q123 Q125 Q128 Q66 Q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3 M68 M28 M32 M34:M35 M38 M41 M43:M44 M46 M48:M49 M51 M53 M55:M57 M59:M60 M62 M130:M132 M71 M73 M75 M77 M79:M80 M83 M85 M87 M89 M91 M93:M94 M96:M97 M99 M102 M104:M107 M110:M113 M115 M117 M119 M121:M123 M125 M128 M66 M26">
      <formula1>0</formula1>
      <formula2>999999999999999</formula2>
    </dataValidation>
    <dataValidation type="list" allowBlank="1" showInputMessage="1" showErrorMessage="1" sqref="L13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2 L13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32">
      <formula1>0</formula1>
      <formula2>0</formula2>
    </dataValidation>
    <dataValidation type="decimal" allowBlank="1" showErrorMessage="1" errorTitle="Invalid Entry" error="Only Numeric Values are allowed. " sqref="A13:A132">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3" t="s">
        <v>38</v>
      </c>
      <c r="F6" s="73"/>
      <c r="G6" s="73"/>
      <c r="H6" s="73"/>
      <c r="I6" s="73"/>
      <c r="J6" s="73"/>
      <c r="K6" s="73"/>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2021-10-18T09:42:56Z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