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'BoQ1'!$A$11:$BC$199</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<sst xmlns="http://schemas.openxmlformats.org/spreadsheetml/2006/main" count="1341" uniqueCount="406">
  <si>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</si>
  <si>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</si>
  <si>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</si>
  <si>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</si>
  <si>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</si>
  <si>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</si>
  <si>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</si>
  <si>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</si>
  <si>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</si>
  <si>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</si>
  <si>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</si>
  <si>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</si>
  <si>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</si>
  <si>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</si>
  <si>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</si>
  <si>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</si>
  <si>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</si>
  <si>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</si>
  <si>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</si>
  <si>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</si>
  <si>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</si>
  <si>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</si>
  <si>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</si>
  <si>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</si>
  <si>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</si>
  <si>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</si>
  <si>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</si>
  <si>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</si>
  <si>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</si>
  <si>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</si>
  <si>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</si>
  <si>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</si>
  <si>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</si>
  <si>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</si>
  <si>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</si>
  <si>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</si>
  <si>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</si>
  <si>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</si>
  <si>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</si>
  <si>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</si>
  <si>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</si>
  <si>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</si>
  <si>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</si>
  <si>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</si>
  <si>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</si>
  <si>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</si>
  <si>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</si>
  <si>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</si>
  <si>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</si>
  <si>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</si>
  <si>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</si>
  <si>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</si>
  <si>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</si>
  <si>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</si>
  <si>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</si>
  <si>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</si>
  <si>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</si>
  <si>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</si>
  <si>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</si>
  <si>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</si>
  <si>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</si>
  <si>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</si>
  <si>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</si>
  <si>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</si>
  <si>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</si>
  <si>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</si>
  <si>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</si>
  <si>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</si>
  <si>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</si>
  <si>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</si>
  <si>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MASONRY WORK</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</si>
  <si>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</si>
  <si>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</si>
  <si>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</si>
  <si>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WOOD AND PVC WORK</t>
  </si>
  <si>
    <t>125 mm</t>
  </si>
  <si>
    <t>6 mm cement plaster of mix :</t>
  </si>
  <si>
    <t>1:3 (1 cement : 3 fine sand)</t>
  </si>
  <si>
    <t>Painting with synthetic enamel paint of approved brand and manufacture to give an even shade :</t>
  </si>
  <si>
    <t>Two or more coats on new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</si>
  <si>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</si>
  <si>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</si>
  <si>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</si>
  <si>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</si>
  <si>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</si>
  <si>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</si>
  <si>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</si>
  <si>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</si>
  <si>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</si>
  <si>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</si>
  <si>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</si>
  <si>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</si>
  <si>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</si>
  <si>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</si>
  <si>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</si>
  <si>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</si>
  <si>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</si>
  <si>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</si>
  <si>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</si>
  <si>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</si>
  <si>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</si>
  <si>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</si>
  <si>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</si>
  <si>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</si>
  <si>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</si>
  <si>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</si>
  <si>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</si>
  <si>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</si>
  <si>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</si>
  <si>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</si>
  <si>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</si>
  <si>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</si>
  <si>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</si>
  <si>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</si>
  <si>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</si>
  <si>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</si>
  <si>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</si>
  <si>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</si>
  <si>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</si>
  <si>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</si>
  <si>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</si>
  <si>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</si>
  <si>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</si>
  <si>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</si>
  <si>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</si>
  <si>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</si>
  <si>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</si>
  <si>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</si>
  <si>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</si>
  <si>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</si>
  <si>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</si>
  <si>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</si>
  <si>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</si>
  <si>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</si>
  <si>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</si>
  <si>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</si>
  <si>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</si>
  <si>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</si>
  <si>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</si>
  <si>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</si>
  <si>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</si>
  <si>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</si>
  <si>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</si>
  <si>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</si>
  <si>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</si>
  <si>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</si>
  <si>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</si>
  <si>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</si>
  <si>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</si>
  <si>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</si>
  <si>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</si>
  <si>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</si>
  <si>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</si>
  <si>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</si>
  <si>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</si>
  <si>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</si>
  <si>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</si>
  <si>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</si>
  <si>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</si>
  <si>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</si>
  <si>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</si>
  <si>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</si>
  <si>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</si>
  <si>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</si>
  <si>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</si>
  <si>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</si>
  <si>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</si>
  <si>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</si>
  <si>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</si>
  <si>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</si>
  <si>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</si>
  <si>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</si>
  <si>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</si>
  <si>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</si>
  <si>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</si>
  <si>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</si>
  <si>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</si>
  <si>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</si>
  <si>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</si>
  <si>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</si>
  <si>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</si>
  <si>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</si>
  <si>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</si>
  <si>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</si>
  <si>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</si>
  <si>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</si>
  <si>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</si>
  <si>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</si>
  <si>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</si>
  <si>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</si>
  <si>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</si>
  <si>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</si>
  <si>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</si>
  <si>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</si>
  <si>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</si>
  <si>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</si>
  <si>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</si>
  <si>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</si>
  <si>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</si>
  <si>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</si>
  <si>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</si>
  <si>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</si>
  <si>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</si>
  <si>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</si>
  <si>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</si>
  <si>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</si>
  <si>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</si>
  <si>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</si>
  <si>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</si>
  <si>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15 mm cement plaster on rough side of single or half brick wall of mix:</t>
  </si>
  <si>
    <t>1:6 (1 cement: 6 coarse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</si>
  <si>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</si>
  <si>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</si>
  <si>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</si>
  <si>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</si>
  <si>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</si>
  <si>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</si>
  <si>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</si>
  <si>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</si>
  <si>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</si>
  <si>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</si>
  <si>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</si>
  <si>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</si>
  <si>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</si>
  <si>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</si>
  <si>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</si>
  <si>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</si>
  <si>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</si>
  <si>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</si>
  <si>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Providing and fixing terminal guard :</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</si>
  <si>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</si>
  <si>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</si>
  <si>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</si>
  <si>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</si>
  <si>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</si>
  <si>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</si>
  <si>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</si>
  <si>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</si>
  <si>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</si>
  <si>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</si>
  <si>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</si>
  <si>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</si>
  <si>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Extra for providing and fixing of 8mm to 9mm thick ceramic glazed wall tiles instead of 5mm thick ceramic glazed wall tiles.</t>
  </si>
  <si>
    <t xml:space="preserve">Providing and fixing C.P basin mixer of 15 mm nominal bore (L&amp;K) make for one piece only
</t>
  </si>
  <si>
    <t>Each</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</si>
  <si>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</si>
  <si>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Edges of slabs and breaks in floors and walls</t>
  </si>
  <si>
    <t>Under 20 cm wide</t>
  </si>
  <si>
    <t>Steel reinforcement for R.C.C. work including straightening, cutting, bending, placing in position and binding all complete upto plinth level.</t>
  </si>
  <si>
    <t>Cold twisted bars</t>
  </si>
  <si>
    <t>Brick edging 7cm wide 11.4 cm deep to plinth protection with common burnt clay F.P.S. (non modular) bricks of class designation 7.5 including grouting with cement mortar 1:4 (1 cement : 4 fine sand).</t>
  </si>
  <si>
    <t>Providing edge moulding to 18 mm thick marble stone counters, Vanities etc., including machine polishing to edge to give high gloss finish etc. complete as per design approved by Engineer-in-Charge.</t>
  </si>
  <si>
    <t>Granite work</t>
  </si>
  <si>
    <t>Providing and fixing ISI marked oxidised M.S. sliding door bolts with nuts and screws etc. complete :</t>
  </si>
  <si>
    <t>250x16 mm</t>
  </si>
  <si>
    <t>150x10 mm</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</si>
  <si>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</si>
  <si>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</si>
  <si>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</si>
  <si>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</si>
  <si>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</si>
  <si>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</si>
  <si>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</si>
  <si>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</si>
  <si>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12 mm cement plaster of mix :</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</si>
  <si>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</si>
  <si>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</si>
  <si>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</si>
  <si>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</si>
  <si>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Finishing walls with Acrylic Smooth exterior paint of required shade :</t>
  </si>
  <si>
    <t>Old work (One or more coat applied @ 0.90 ltr/10 sqm).</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</si>
  <si>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</si>
  <si>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</si>
  <si>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Hacking of CC flooring including cleaning for surface etc. complete as per direction of the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</si>
  <si>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</si>
  <si>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</si>
  <si>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</si>
  <si>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</si>
  <si>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Sand cast iron S&amp;S pipe as per IS: 1729</t>
  </si>
  <si>
    <t>Providing and fixing bend of required degree with access door, insertion rubber washer 3 mm thick, bolts and nuts complete.</t>
  </si>
  <si>
    <t>Sand cast iron S&amp;S as per IS - 1729</t>
  </si>
  <si>
    <t>75 mm dia</t>
  </si>
  <si>
    <t>Sand Cast Iron S&amp;S as per IS: 1729</t>
  </si>
  <si>
    <t>Sand Cast Iron S&amp;S as per IS- 1729</t>
  </si>
  <si>
    <t>30 cm length</t>
  </si>
  <si>
    <t>Providing and fixing C.P. brass long nose bib cock of approved quality conforming to IS standards and weighing not less than 810 gms.</t>
  </si>
  <si>
    <t>Providing and fixing C.P. brass angle valve for basin mixer and geyser points of approved quality conforming to IS:8931</t>
  </si>
  <si>
    <t>15mm nominal bore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</si>
  <si>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</si>
  <si>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</si>
  <si>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Minor Civil Maintenance work</t>
  </si>
  <si>
    <t xml:space="preserve">"""Providing and laying cement  concrete of specified grade i/c the cost of centring and shuttering, All work upto plinth level. (1 cement :5 coarse sand : 10 graded brick aggregate 40 mm nominal size). 
""
"
</t>
  </si>
  <si>
    <t xml:space="preserve">"""P/F C.P brass towel rod complete with two C.P.brass brackets fixed to wooden cleats with C.P. brass screws of approved quality size of 600 x 20 mm.""
"
</t>
  </si>
  <si>
    <t xml:space="preserve">"""Providing and fixing C.P. grating with or without hole for waste pipe for floor/ nahani trap 100 mm dia. weight not less than 100 grams.""
"
</t>
  </si>
  <si>
    <t xml:space="preserve">"""Providing and fixing C.P flange for C.P bib cock/C.P angle stop cock.
""
"
</t>
  </si>
  <si>
    <t xml:space="preserve">"""Providing and fixing C.P Brass shower rose with 15 mm or 20 mm inlet  (a) 75 mm dia fancy type.
""
"
</t>
  </si>
  <si>
    <t xml:space="preserve">"""Providing and fixing C.P. waste 32 mm dia for wash basin / sink. 
""
"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</si>
  <si>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
"
</t>
  </si>
  <si>
    <t xml:space="preserve">"""Providing and Fixing M.S handle for steel window.
""
"
</t>
  </si>
  <si>
    <t xml:space="preserve">"Providind and fixing C.P. hand spray (heath faucet) with push button control and flexible hose connection with C.P hook of L&amp;K make or approved equivalent complete in all respects.
"
</t>
  </si>
  <si>
    <t xml:space="preserve">Providing and fixing aluminum door seal in door i/c necessary screw etc complete.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</si>
  <si>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With Below Specifications
(1)"Everyday/Hettich/Steel Art" Brand Baskets of AISI 304(18/8) in combination of  6mm, 3mm thick wires with bended and raised base wire base in Chrome/Nickel Stainless Steel with Test Certificate for  salt spray, resistance to corrosion, stain, scratch and loading capability, Rust Free, Non Magnetic, Extremely Durable      
(2) Baskets to be used with full extension ball bearing sliding "Hettich/Hafele" Brand telescopic 45 kg capacity.     
(3) Shutters to be mounted on "Hettich/Hafele" Brand Auto Closing Concealed Hinges . 
(4) "DMS/ Dynasty/ Indoline" Brand Shutters of 19 mm Mica based Marine Ply Post Form Finished with  German Qtr Round Edge  and PVC  Tape at top and bottom. </t>
  </si>
  <si>
    <t>One JOb</t>
  </si>
  <si>
    <t>Name of Work: Setting right of vacant house no 3010.</t>
  </si>
  <si>
    <t>Contract No:   19/Civil/D2/2021-22/01</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</si>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</sst>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9"/>
  <sheetViews>
    <sheetView showGridLines="0" zoomScale="85" zoomScaleNormal="85" zoomScalePageLayoutView="0" workbookViewId="0" topLeftCell="A1">
      <selection activeCell="D196" sqref="D196"/>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72</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303</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304</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190</v>
      </c>
      <c r="C13" s="39" t="s">
        <v>55</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190</v>
      </c>
      <c r="IC13" s="22" t="s">
        <v>55</v>
      </c>
      <c r="IE13" s="23"/>
      <c r="IF13" s="23" t="s">
        <v>34</v>
      </c>
      <c r="IG13" s="23" t="s">
        <v>35</v>
      </c>
      <c r="IH13" s="23">
        <v>10</v>
      </c>
      <c r="II13" s="23" t="s">
        <v>36</v>
      </c>
    </row>
    <row r="14" spans="1:243" s="22" customFormat="1" ht="37.5" customHeight="1">
      <c r="A14" s="66">
        <v>1.01</v>
      </c>
      <c r="B14" s="71" t="s">
        <v>191</v>
      </c>
      <c r="C14" s="39" t="s">
        <v>56</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191</v>
      </c>
      <c r="IC14" s="22" t="s">
        <v>56</v>
      </c>
      <c r="IE14" s="23"/>
      <c r="IF14" s="23" t="s">
        <v>40</v>
      </c>
      <c r="IG14" s="23" t="s">
        <v>35</v>
      </c>
      <c r="IH14" s="23">
        <v>123.223</v>
      </c>
      <c r="II14" s="23" t="s">
        <v>37</v>
      </c>
    </row>
    <row r="15" spans="1:243" s="22" customFormat="1" ht="28.5">
      <c r="A15" s="66">
        <v>1.02</v>
      </c>
      <c r="B15" s="67" t="s">
        <v>192</v>
      </c>
      <c r="C15" s="39" t="s">
        <v>57</v>
      </c>
      <c r="D15" s="68">
        <v>2.26</v>
      </c>
      <c r="E15" s="69" t="s">
        <v>64</v>
      </c>
      <c r="F15" s="70">
        <v>104.81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237</v>
      </c>
      <c r="BB15" s="60">
        <f>BA15+SUM(N15:AZ15)</f>
        <v>237</v>
      </c>
      <c r="BC15" s="56" t="str">
        <f>SpellNumber(L15,BB15)</f>
        <v>INR  Two Hundred &amp; Thirty Seven  Only</v>
      </c>
      <c r="IA15" s="22">
        <v>1.02</v>
      </c>
      <c r="IB15" s="22" t="s">
        <v>192</v>
      </c>
      <c r="IC15" s="22" t="s">
        <v>57</v>
      </c>
      <c r="ID15" s="22">
        <v>2.26</v>
      </c>
      <c r="IE15" s="23" t="s">
        <v>64</v>
      </c>
      <c r="IF15" s="23" t="s">
        <v>41</v>
      </c>
      <c r="IG15" s="23" t="s">
        <v>42</v>
      </c>
      <c r="IH15" s="23">
        <v>213</v>
      </c>
      <c r="II15" s="23" t="s">
        <v>37</v>
      </c>
    </row>
    <row r="16" spans="1:243" s="22" customFormat="1" ht="15.75">
      <c r="A16" s="66">
        <v>2</v>
      </c>
      <c r="B16" s="67" t="s">
        <v>193</v>
      </c>
      <c r="C16" s="39" t="s">
        <v>116</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22">
        <v>2</v>
      </c>
      <c r="IB16" s="22" t="s">
        <v>193</v>
      </c>
      <c r="IC16" s="22" t="s">
        <v>116</v>
      </c>
      <c r="IE16" s="23"/>
      <c r="IF16" s="23"/>
      <c r="IG16" s="23"/>
      <c r="IH16" s="23"/>
      <c r="II16" s="23"/>
    </row>
    <row r="17" spans="1:243" s="22" customFormat="1" ht="71.25">
      <c r="A17" s="66">
        <v>2.01</v>
      </c>
      <c r="B17" s="67" t="s">
        <v>194</v>
      </c>
      <c r="C17" s="39" t="s">
        <v>58</v>
      </c>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A17" s="22">
        <v>2.01</v>
      </c>
      <c r="IB17" s="22" t="s">
        <v>194</v>
      </c>
      <c r="IC17" s="22" t="s">
        <v>58</v>
      </c>
      <c r="IE17" s="23"/>
      <c r="IF17" s="23"/>
      <c r="IG17" s="23"/>
      <c r="IH17" s="23"/>
      <c r="II17" s="23"/>
    </row>
    <row r="18" spans="1:243" s="22" customFormat="1" ht="71.25">
      <c r="A18" s="66">
        <v>2.02</v>
      </c>
      <c r="B18" s="67" t="s">
        <v>195</v>
      </c>
      <c r="C18" s="39" t="s">
        <v>117</v>
      </c>
      <c r="D18" s="68">
        <v>0.22</v>
      </c>
      <c r="E18" s="69" t="s">
        <v>64</v>
      </c>
      <c r="F18" s="70">
        <v>5952.3</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1310</v>
      </c>
      <c r="BB18" s="60">
        <f>BA18+SUM(N18:AZ18)</f>
        <v>1310</v>
      </c>
      <c r="BC18" s="56" t="str">
        <f>SpellNumber(L18,BB18)</f>
        <v>INR  One Thousand Three Hundred &amp; Ten  Only</v>
      </c>
      <c r="IA18" s="22">
        <v>2.02</v>
      </c>
      <c r="IB18" s="22" t="s">
        <v>195</v>
      </c>
      <c r="IC18" s="22" t="s">
        <v>117</v>
      </c>
      <c r="ID18" s="22">
        <v>0.22</v>
      </c>
      <c r="IE18" s="23" t="s">
        <v>64</v>
      </c>
      <c r="IF18" s="23"/>
      <c r="IG18" s="23"/>
      <c r="IH18" s="23"/>
      <c r="II18" s="23"/>
    </row>
    <row r="19" spans="1:243" s="22" customFormat="1" ht="242.25">
      <c r="A19" s="66">
        <v>2.03</v>
      </c>
      <c r="B19" s="67" t="s">
        <v>245</v>
      </c>
      <c r="C19" s="39" t="s">
        <v>118</v>
      </c>
      <c r="D19" s="68">
        <v>0.9</v>
      </c>
      <c r="E19" s="69" t="s">
        <v>52</v>
      </c>
      <c r="F19" s="70">
        <v>538.4</v>
      </c>
      <c r="G19" s="40"/>
      <c r="H19" s="24"/>
      <c r="I19" s="47" t="s">
        <v>38</v>
      </c>
      <c r="J19" s="48">
        <f>IF(I19="Less(-)",-1,1)</f>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9"/>
      <c r="BA19" s="42">
        <f>ROUND(total_amount_ba($B$2,$D$2,D19,F19,J19,K19,M19),0)</f>
        <v>485</v>
      </c>
      <c r="BB19" s="60">
        <f>BA19+SUM(N19:AZ19)</f>
        <v>485</v>
      </c>
      <c r="BC19" s="56" t="str">
        <f>SpellNumber(L19,BB19)</f>
        <v>INR  Four Hundred &amp; Eighty Five  Only</v>
      </c>
      <c r="IA19" s="22">
        <v>2.03</v>
      </c>
      <c r="IB19" s="22" t="s">
        <v>245</v>
      </c>
      <c r="IC19" s="22" t="s">
        <v>118</v>
      </c>
      <c r="ID19" s="22">
        <v>0.9</v>
      </c>
      <c r="IE19" s="23" t="s">
        <v>52</v>
      </c>
      <c r="IF19" s="23"/>
      <c r="IG19" s="23"/>
      <c r="IH19" s="23"/>
      <c r="II19" s="23"/>
    </row>
    <row r="20" spans="1:243" s="22" customFormat="1" ht="17.25" customHeight="1">
      <c r="A20" s="66">
        <v>3</v>
      </c>
      <c r="B20" s="67" t="s">
        <v>68</v>
      </c>
      <c r="C20" s="39" t="s">
        <v>59</v>
      </c>
      <c r="D20" s="74"/>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6"/>
      <c r="IA20" s="22">
        <v>3</v>
      </c>
      <c r="IB20" s="22" t="s">
        <v>68</v>
      </c>
      <c r="IC20" s="22" t="s">
        <v>59</v>
      </c>
      <c r="IE20" s="23"/>
      <c r="IF20" s="23" t="s">
        <v>34</v>
      </c>
      <c r="IG20" s="23" t="s">
        <v>43</v>
      </c>
      <c r="IH20" s="23">
        <v>10</v>
      </c>
      <c r="II20" s="23" t="s">
        <v>37</v>
      </c>
    </row>
    <row r="21" spans="1:243" s="22" customFormat="1" ht="170.25" customHeight="1">
      <c r="A21" s="66">
        <v>3.01</v>
      </c>
      <c r="B21" s="67" t="s">
        <v>73</v>
      </c>
      <c r="C21" s="39" t="s">
        <v>119</v>
      </c>
      <c r="D21" s="68">
        <v>0.22</v>
      </c>
      <c r="E21" s="69" t="s">
        <v>64</v>
      </c>
      <c r="F21" s="70">
        <v>8560.98</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ROUND(total_amount_ba($B$2,$D$2,D21,F21,J21,K21,M21),0)</f>
        <v>1883</v>
      </c>
      <c r="BB21" s="60">
        <f>BA21+SUM(N21:AZ21)</f>
        <v>1883</v>
      </c>
      <c r="BC21" s="56" t="str">
        <f>SpellNumber(L21,BB21)</f>
        <v>INR  One Thousand Eight Hundred &amp; Eighty Three  Only</v>
      </c>
      <c r="IA21" s="22">
        <v>3.01</v>
      </c>
      <c r="IB21" s="22" t="s">
        <v>73</v>
      </c>
      <c r="IC21" s="22" t="s">
        <v>119</v>
      </c>
      <c r="ID21" s="22">
        <v>0.22</v>
      </c>
      <c r="IE21" s="23" t="s">
        <v>64</v>
      </c>
      <c r="IF21" s="23"/>
      <c r="IG21" s="23"/>
      <c r="IH21" s="23"/>
      <c r="II21" s="23"/>
    </row>
    <row r="22" spans="1:243" s="22" customFormat="1" ht="42.75">
      <c r="A22" s="66">
        <v>3.02</v>
      </c>
      <c r="B22" s="67" t="s">
        <v>69</v>
      </c>
      <c r="C22" s="39" t="s">
        <v>60</v>
      </c>
      <c r="D22" s="74"/>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6"/>
      <c r="IA22" s="22">
        <v>3.02</v>
      </c>
      <c r="IB22" s="22" t="s">
        <v>69</v>
      </c>
      <c r="IC22" s="22" t="s">
        <v>60</v>
      </c>
      <c r="IE22" s="23"/>
      <c r="IF22" s="23" t="s">
        <v>40</v>
      </c>
      <c r="IG22" s="23" t="s">
        <v>35</v>
      </c>
      <c r="IH22" s="23">
        <v>123.223</v>
      </c>
      <c r="II22" s="23" t="s">
        <v>37</v>
      </c>
    </row>
    <row r="23" spans="1:243" s="22" customFormat="1" ht="28.5">
      <c r="A23" s="66">
        <v>3.03</v>
      </c>
      <c r="B23" s="67" t="s">
        <v>80</v>
      </c>
      <c r="C23" s="39" t="s">
        <v>120</v>
      </c>
      <c r="D23" s="68">
        <v>3.32</v>
      </c>
      <c r="E23" s="69" t="s">
        <v>52</v>
      </c>
      <c r="F23" s="70">
        <v>607.67</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ROUND(total_amount_ba($B$2,$D$2,D23,F23,J23,K23,M23),0)</f>
        <v>2017</v>
      </c>
      <c r="BB23" s="60">
        <f>BA23+SUM(N23:AZ23)</f>
        <v>2017</v>
      </c>
      <c r="BC23" s="56" t="str">
        <f>SpellNumber(L23,BB23)</f>
        <v>INR  Two Thousand  &amp;Seventeen  Only</v>
      </c>
      <c r="IA23" s="22">
        <v>3.03</v>
      </c>
      <c r="IB23" s="22" t="s">
        <v>80</v>
      </c>
      <c r="IC23" s="22" t="s">
        <v>120</v>
      </c>
      <c r="ID23" s="22">
        <v>3.32</v>
      </c>
      <c r="IE23" s="23" t="s">
        <v>52</v>
      </c>
      <c r="IF23" s="23" t="s">
        <v>44</v>
      </c>
      <c r="IG23" s="23" t="s">
        <v>45</v>
      </c>
      <c r="IH23" s="23">
        <v>10</v>
      </c>
      <c r="II23" s="23" t="s">
        <v>37</v>
      </c>
    </row>
    <row r="24" spans="1:243" s="22" customFormat="1" ht="28.5">
      <c r="A24" s="66">
        <v>3.04</v>
      </c>
      <c r="B24" s="67" t="s">
        <v>246</v>
      </c>
      <c r="C24" s="39" t="s">
        <v>121</v>
      </c>
      <c r="D24" s="74"/>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6"/>
      <c r="IA24" s="22">
        <v>3.04</v>
      </c>
      <c r="IB24" s="22" t="s">
        <v>246</v>
      </c>
      <c r="IC24" s="22" t="s">
        <v>121</v>
      </c>
      <c r="IE24" s="23"/>
      <c r="IF24" s="23"/>
      <c r="IG24" s="23"/>
      <c r="IH24" s="23"/>
      <c r="II24" s="23"/>
    </row>
    <row r="25" spans="1:243" s="22" customFormat="1" ht="28.5">
      <c r="A25" s="66">
        <v>3.05</v>
      </c>
      <c r="B25" s="67" t="s">
        <v>247</v>
      </c>
      <c r="C25" s="39" t="s">
        <v>122</v>
      </c>
      <c r="D25" s="68">
        <v>1</v>
      </c>
      <c r="E25" s="69" t="s">
        <v>71</v>
      </c>
      <c r="F25" s="70">
        <v>151.9</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ROUND(total_amount_ba($B$2,$D$2,D25,F25,J25,K25,M25),0)</f>
        <v>152</v>
      </c>
      <c r="BB25" s="60">
        <f>BA25+SUM(N25:AZ25)</f>
        <v>152</v>
      </c>
      <c r="BC25" s="56" t="str">
        <f>SpellNumber(L25,BB25)</f>
        <v>INR  One Hundred &amp; Fifty Two  Only</v>
      </c>
      <c r="IA25" s="22">
        <v>3.05</v>
      </c>
      <c r="IB25" s="22" t="s">
        <v>247</v>
      </c>
      <c r="IC25" s="22" t="s">
        <v>122</v>
      </c>
      <c r="ID25" s="22">
        <v>1</v>
      </c>
      <c r="IE25" s="23" t="s">
        <v>71</v>
      </c>
      <c r="IF25" s="23" t="s">
        <v>41</v>
      </c>
      <c r="IG25" s="23" t="s">
        <v>42</v>
      </c>
      <c r="IH25" s="23">
        <v>213</v>
      </c>
      <c r="II25" s="23" t="s">
        <v>37</v>
      </c>
    </row>
    <row r="26" spans="1:243" s="22" customFormat="1" ht="57">
      <c r="A26" s="66">
        <v>3.06</v>
      </c>
      <c r="B26" s="67" t="s">
        <v>248</v>
      </c>
      <c r="C26" s="39" t="s">
        <v>123</v>
      </c>
      <c r="D26" s="74"/>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6"/>
      <c r="IA26" s="22">
        <v>3.06</v>
      </c>
      <c r="IB26" s="22" t="s">
        <v>248</v>
      </c>
      <c r="IC26" s="22" t="s">
        <v>123</v>
      </c>
      <c r="IE26" s="23"/>
      <c r="IF26" s="23"/>
      <c r="IG26" s="23"/>
      <c r="IH26" s="23"/>
      <c r="II26" s="23"/>
    </row>
    <row r="27" spans="1:243" s="22" customFormat="1" ht="28.5">
      <c r="A27" s="66">
        <v>3.07</v>
      </c>
      <c r="B27" s="67" t="s">
        <v>249</v>
      </c>
      <c r="C27" s="39" t="s">
        <v>124</v>
      </c>
      <c r="D27" s="68">
        <v>34.1</v>
      </c>
      <c r="E27" s="69" t="s">
        <v>66</v>
      </c>
      <c r="F27" s="70">
        <v>73.21</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ROUND(total_amount_ba($B$2,$D$2,D27,F27,J27,K27,M27),0)</f>
        <v>2496</v>
      </c>
      <c r="BB27" s="60">
        <f>BA27+SUM(N27:AZ27)</f>
        <v>2496</v>
      </c>
      <c r="BC27" s="56" t="str">
        <f>SpellNumber(L27,BB27)</f>
        <v>INR  Two Thousand Four Hundred &amp; Ninety Six  Only</v>
      </c>
      <c r="IA27" s="22">
        <v>3.07</v>
      </c>
      <c r="IB27" s="22" t="s">
        <v>249</v>
      </c>
      <c r="IC27" s="22" t="s">
        <v>124</v>
      </c>
      <c r="ID27" s="22">
        <v>34.1</v>
      </c>
      <c r="IE27" s="23" t="s">
        <v>66</v>
      </c>
      <c r="IF27" s="23"/>
      <c r="IG27" s="23"/>
      <c r="IH27" s="23"/>
      <c r="II27" s="23"/>
    </row>
    <row r="28" spans="1:243" s="22" customFormat="1" ht="15.75">
      <c r="A28" s="66">
        <v>4</v>
      </c>
      <c r="B28" s="67" t="s">
        <v>70</v>
      </c>
      <c r="C28" s="39" t="s">
        <v>125</v>
      </c>
      <c r="D28" s="74"/>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6"/>
      <c r="IA28" s="22">
        <v>4</v>
      </c>
      <c r="IB28" s="22" t="s">
        <v>70</v>
      </c>
      <c r="IC28" s="22" t="s">
        <v>125</v>
      </c>
      <c r="IE28" s="23"/>
      <c r="IF28" s="23"/>
      <c r="IG28" s="23"/>
      <c r="IH28" s="23"/>
      <c r="II28" s="23"/>
    </row>
    <row r="29" spans="1:243" s="22" customFormat="1" ht="77.25" customHeight="1">
      <c r="A29" s="66">
        <v>4.01</v>
      </c>
      <c r="B29" s="67" t="s">
        <v>250</v>
      </c>
      <c r="C29" s="39" t="s">
        <v>126</v>
      </c>
      <c r="D29" s="68">
        <v>2</v>
      </c>
      <c r="E29" s="69" t="s">
        <v>71</v>
      </c>
      <c r="F29" s="70">
        <v>45.59</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ROUND(total_amount_ba($B$2,$D$2,D29,F29,J29,K29,M29),0)</f>
        <v>91</v>
      </c>
      <c r="BB29" s="60">
        <f>BA29+SUM(N29:AZ29)</f>
        <v>91</v>
      </c>
      <c r="BC29" s="56" t="str">
        <f>SpellNumber(L29,BB29)</f>
        <v>INR  Ninety One Only</v>
      </c>
      <c r="IA29" s="22">
        <v>4.01</v>
      </c>
      <c r="IB29" s="22" t="s">
        <v>250</v>
      </c>
      <c r="IC29" s="22" t="s">
        <v>126</v>
      </c>
      <c r="ID29" s="22">
        <v>2</v>
      </c>
      <c r="IE29" s="23" t="s">
        <v>71</v>
      </c>
      <c r="IF29" s="23"/>
      <c r="IG29" s="23"/>
      <c r="IH29" s="23"/>
      <c r="II29" s="23"/>
    </row>
    <row r="30" spans="1:243" s="22" customFormat="1" ht="15.75">
      <c r="A30" s="66">
        <v>5</v>
      </c>
      <c r="B30" s="67" t="s">
        <v>81</v>
      </c>
      <c r="C30" s="39" t="s">
        <v>61</v>
      </c>
      <c r="D30" s="74"/>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6"/>
      <c r="IA30" s="22">
        <v>5</v>
      </c>
      <c r="IB30" s="22" t="s">
        <v>81</v>
      </c>
      <c r="IC30" s="22" t="s">
        <v>61</v>
      </c>
      <c r="IE30" s="23"/>
      <c r="IF30" s="23"/>
      <c r="IG30" s="23"/>
      <c r="IH30" s="23"/>
      <c r="II30" s="23"/>
    </row>
    <row r="31" spans="1:243" s="22" customFormat="1" ht="213.75">
      <c r="A31" s="66">
        <v>5.01</v>
      </c>
      <c r="B31" s="67" t="s">
        <v>82</v>
      </c>
      <c r="C31" s="39" t="s">
        <v>127</v>
      </c>
      <c r="D31" s="74"/>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6"/>
      <c r="IA31" s="22">
        <v>5.01</v>
      </c>
      <c r="IB31" s="22" t="s">
        <v>82</v>
      </c>
      <c r="IC31" s="22" t="s">
        <v>127</v>
      </c>
      <c r="IE31" s="23"/>
      <c r="IF31" s="23"/>
      <c r="IG31" s="23"/>
      <c r="IH31" s="23"/>
      <c r="II31" s="23"/>
    </row>
    <row r="32" spans="1:243" s="22" customFormat="1" ht="15.75">
      <c r="A32" s="66">
        <v>5.02</v>
      </c>
      <c r="B32" s="67" t="s">
        <v>83</v>
      </c>
      <c r="C32" s="39" t="s">
        <v>128</v>
      </c>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6"/>
      <c r="IA32" s="22">
        <v>5.02</v>
      </c>
      <c r="IB32" s="22" t="s">
        <v>83</v>
      </c>
      <c r="IC32" s="22" t="s">
        <v>128</v>
      </c>
      <c r="IE32" s="23"/>
      <c r="IF32" s="23"/>
      <c r="IG32" s="23"/>
      <c r="IH32" s="23"/>
      <c r="II32" s="23"/>
    </row>
    <row r="33" spans="1:243" s="22" customFormat="1" ht="24.75" customHeight="1">
      <c r="A33" s="66">
        <v>5.03</v>
      </c>
      <c r="B33" s="67" t="s">
        <v>84</v>
      </c>
      <c r="C33" s="39" t="s">
        <v>129</v>
      </c>
      <c r="D33" s="68">
        <v>2.57</v>
      </c>
      <c r="E33" s="69" t="s">
        <v>52</v>
      </c>
      <c r="F33" s="70">
        <v>3513.94</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ROUND(total_amount_ba($B$2,$D$2,D33,F33,J33,K33,M33),0)</f>
        <v>9031</v>
      </c>
      <c r="BB33" s="60">
        <f>BA33+SUM(N33:AZ33)</f>
        <v>9031</v>
      </c>
      <c r="BC33" s="56" t="str">
        <f>SpellNumber(L33,BB33)</f>
        <v>INR  Nine Thousand  &amp;Thirty One  Only</v>
      </c>
      <c r="IA33" s="22">
        <v>5.03</v>
      </c>
      <c r="IB33" s="22" t="s">
        <v>84</v>
      </c>
      <c r="IC33" s="22" t="s">
        <v>129</v>
      </c>
      <c r="ID33" s="22">
        <v>2.57</v>
      </c>
      <c r="IE33" s="23" t="s">
        <v>52</v>
      </c>
      <c r="IF33" s="23"/>
      <c r="IG33" s="23"/>
      <c r="IH33" s="23"/>
      <c r="II33" s="23"/>
    </row>
    <row r="34" spans="1:243" s="22" customFormat="1" ht="74.25" customHeight="1">
      <c r="A34" s="66">
        <v>5.04</v>
      </c>
      <c r="B34" s="67" t="s">
        <v>251</v>
      </c>
      <c r="C34" s="39" t="s">
        <v>130</v>
      </c>
      <c r="D34" s="74"/>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6"/>
      <c r="IA34" s="22">
        <v>5.04</v>
      </c>
      <c r="IB34" s="22" t="s">
        <v>251</v>
      </c>
      <c r="IC34" s="22" t="s">
        <v>130</v>
      </c>
      <c r="IE34" s="23"/>
      <c r="IF34" s="23"/>
      <c r="IG34" s="23"/>
      <c r="IH34" s="23"/>
      <c r="II34" s="23"/>
    </row>
    <row r="35" spans="1:243" s="22" customFormat="1" ht="19.5" customHeight="1">
      <c r="A35" s="66">
        <v>5.05</v>
      </c>
      <c r="B35" s="67" t="s">
        <v>252</v>
      </c>
      <c r="C35" s="39" t="s">
        <v>131</v>
      </c>
      <c r="D35" s="68">
        <v>4.33</v>
      </c>
      <c r="E35" s="69" t="s">
        <v>71</v>
      </c>
      <c r="F35" s="70">
        <v>329.89</v>
      </c>
      <c r="G35" s="40"/>
      <c r="H35" s="24"/>
      <c r="I35" s="47" t="s">
        <v>38</v>
      </c>
      <c r="J35" s="48">
        <f>IF(I35="Less(-)",-1,1)</f>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ROUND(total_amount_ba($B$2,$D$2,D35,F35,J35,K35,M35),0)</f>
        <v>1428</v>
      </c>
      <c r="BB35" s="60">
        <f>BA35+SUM(N35:AZ35)</f>
        <v>1428</v>
      </c>
      <c r="BC35" s="56" t="str">
        <f>SpellNumber(L35,BB35)</f>
        <v>INR  One Thousand Four Hundred &amp; Twenty Eight  Only</v>
      </c>
      <c r="IA35" s="22">
        <v>5.05</v>
      </c>
      <c r="IB35" s="22" t="s">
        <v>252</v>
      </c>
      <c r="IC35" s="22" t="s">
        <v>131</v>
      </c>
      <c r="ID35" s="22">
        <v>4.33</v>
      </c>
      <c r="IE35" s="23" t="s">
        <v>71</v>
      </c>
      <c r="IF35" s="23"/>
      <c r="IG35" s="23"/>
      <c r="IH35" s="23"/>
      <c r="II35" s="23"/>
    </row>
    <row r="36" spans="1:243" s="22" customFormat="1" ht="30.75" customHeight="1">
      <c r="A36" s="66">
        <v>5.06</v>
      </c>
      <c r="B36" s="67" t="s">
        <v>85</v>
      </c>
      <c r="C36" s="39" t="s">
        <v>132</v>
      </c>
      <c r="D36" s="68">
        <v>12.04</v>
      </c>
      <c r="E36" s="69" t="s">
        <v>52</v>
      </c>
      <c r="F36" s="70">
        <v>903.37</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ROUND(total_amount_ba($B$2,$D$2,D36,F36,J36,K36,M36),0)</f>
        <v>10877</v>
      </c>
      <c r="BB36" s="60">
        <f>BA36+SUM(N36:AZ36)</f>
        <v>10877</v>
      </c>
      <c r="BC36" s="56" t="str">
        <f>SpellNumber(L36,BB36)</f>
        <v>INR  Ten Thousand Eight Hundred &amp; Seventy Seven  Only</v>
      </c>
      <c r="IA36" s="22">
        <v>5.06</v>
      </c>
      <c r="IB36" s="22" t="s">
        <v>85</v>
      </c>
      <c r="IC36" s="22" t="s">
        <v>132</v>
      </c>
      <c r="ID36" s="22">
        <v>12.04</v>
      </c>
      <c r="IE36" s="23" t="s">
        <v>52</v>
      </c>
      <c r="IF36" s="23"/>
      <c r="IG36" s="23"/>
      <c r="IH36" s="23"/>
      <c r="II36" s="23"/>
    </row>
    <row r="37" spans="1:243" s="22" customFormat="1" ht="15.75">
      <c r="A37" s="66">
        <v>6</v>
      </c>
      <c r="B37" s="67" t="s">
        <v>74</v>
      </c>
      <c r="C37" s="39" t="s">
        <v>62</v>
      </c>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6"/>
      <c r="IA37" s="22">
        <v>6</v>
      </c>
      <c r="IB37" s="22" t="s">
        <v>74</v>
      </c>
      <c r="IC37" s="22" t="s">
        <v>62</v>
      </c>
      <c r="IE37" s="23"/>
      <c r="IF37" s="23"/>
      <c r="IG37" s="23"/>
      <c r="IH37" s="23"/>
      <c r="II37" s="23"/>
    </row>
    <row r="38" spans="1:243" s="22" customFormat="1" ht="114">
      <c r="A38" s="70">
        <v>6.01</v>
      </c>
      <c r="B38" s="67" t="s">
        <v>86</v>
      </c>
      <c r="C38" s="39" t="s">
        <v>63</v>
      </c>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6"/>
      <c r="IA38" s="22">
        <v>6.01</v>
      </c>
      <c r="IB38" s="22" t="s">
        <v>86</v>
      </c>
      <c r="IC38" s="22" t="s">
        <v>63</v>
      </c>
      <c r="IE38" s="23"/>
      <c r="IF38" s="23"/>
      <c r="IG38" s="23"/>
      <c r="IH38" s="23"/>
      <c r="II38" s="23"/>
    </row>
    <row r="39" spans="1:243" s="22" customFormat="1" ht="28.5">
      <c r="A39" s="66">
        <v>6.02</v>
      </c>
      <c r="B39" s="67" t="s">
        <v>87</v>
      </c>
      <c r="C39" s="39" t="s">
        <v>133</v>
      </c>
      <c r="D39" s="68">
        <v>0.01</v>
      </c>
      <c r="E39" s="69" t="s">
        <v>64</v>
      </c>
      <c r="F39" s="70">
        <v>92351.77</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ROUND(total_amount_ba($B$2,$D$2,D39,F39,J39,K39,M39),0)</f>
        <v>924</v>
      </c>
      <c r="BB39" s="60">
        <f>BA39+SUM(N39:AZ39)</f>
        <v>924</v>
      </c>
      <c r="BC39" s="56" t="str">
        <f>SpellNumber(L39,BB39)</f>
        <v>INR  Nine Hundred &amp; Twenty Four  Only</v>
      </c>
      <c r="IA39" s="22">
        <v>6.02</v>
      </c>
      <c r="IB39" s="22" t="s">
        <v>87</v>
      </c>
      <c r="IC39" s="22" t="s">
        <v>133</v>
      </c>
      <c r="ID39" s="22">
        <v>0.01</v>
      </c>
      <c r="IE39" s="23" t="s">
        <v>64</v>
      </c>
      <c r="IF39" s="23"/>
      <c r="IG39" s="23"/>
      <c r="IH39" s="23"/>
      <c r="II39" s="23"/>
    </row>
    <row r="40" spans="1:243" s="22" customFormat="1" ht="85.5">
      <c r="A40" s="66">
        <v>6.03</v>
      </c>
      <c r="B40" s="67" t="s">
        <v>196</v>
      </c>
      <c r="C40" s="39" t="s">
        <v>134</v>
      </c>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6"/>
      <c r="IA40" s="22">
        <v>6.03</v>
      </c>
      <c r="IB40" s="22" t="s">
        <v>196</v>
      </c>
      <c r="IC40" s="22" t="s">
        <v>134</v>
      </c>
      <c r="IE40" s="23"/>
      <c r="IF40" s="23"/>
      <c r="IG40" s="23"/>
      <c r="IH40" s="23"/>
      <c r="II40" s="23"/>
    </row>
    <row r="41" spans="1:243" s="22" customFormat="1" ht="16.5" customHeight="1">
      <c r="A41" s="66">
        <v>6.04</v>
      </c>
      <c r="B41" s="67" t="s">
        <v>197</v>
      </c>
      <c r="C41" s="39" t="s">
        <v>135</v>
      </c>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6"/>
      <c r="IA41" s="22">
        <v>6.04</v>
      </c>
      <c r="IB41" s="22" t="s">
        <v>197</v>
      </c>
      <c r="IC41" s="22" t="s">
        <v>135</v>
      </c>
      <c r="IE41" s="23"/>
      <c r="IF41" s="23"/>
      <c r="IG41" s="23"/>
      <c r="IH41" s="23"/>
      <c r="II41" s="23"/>
    </row>
    <row r="42" spans="1:243" s="22" customFormat="1" ht="28.5">
      <c r="A42" s="66">
        <v>6.05</v>
      </c>
      <c r="B42" s="67" t="s">
        <v>198</v>
      </c>
      <c r="C42" s="39" t="s">
        <v>136</v>
      </c>
      <c r="D42" s="68">
        <v>0.72</v>
      </c>
      <c r="E42" s="69" t="s">
        <v>52</v>
      </c>
      <c r="F42" s="70">
        <v>3817.4</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ROUND(total_amount_ba($B$2,$D$2,D42,F42,J42,K42,M42),0)</f>
        <v>2749</v>
      </c>
      <c r="BB42" s="60">
        <f>BA42+SUM(N42:AZ42)</f>
        <v>2749</v>
      </c>
      <c r="BC42" s="56" t="str">
        <f>SpellNumber(L42,BB42)</f>
        <v>INR  Two Thousand Seven Hundred &amp; Forty Nine  Only</v>
      </c>
      <c r="IA42" s="22">
        <v>6.05</v>
      </c>
      <c r="IB42" s="22" t="s">
        <v>198</v>
      </c>
      <c r="IC42" s="22" t="s">
        <v>136</v>
      </c>
      <c r="ID42" s="22">
        <v>0.72</v>
      </c>
      <c r="IE42" s="23" t="s">
        <v>52</v>
      </c>
      <c r="IF42" s="23"/>
      <c r="IG42" s="23"/>
      <c r="IH42" s="23"/>
      <c r="II42" s="23"/>
    </row>
    <row r="43" spans="1:243" s="22" customFormat="1" ht="42.75">
      <c r="A43" s="66">
        <v>6.06</v>
      </c>
      <c r="B43" s="67" t="s">
        <v>253</v>
      </c>
      <c r="C43" s="39" t="s">
        <v>137</v>
      </c>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6"/>
      <c r="IA43" s="22">
        <v>6.06</v>
      </c>
      <c r="IB43" s="22" t="s">
        <v>253</v>
      </c>
      <c r="IC43" s="22" t="s">
        <v>137</v>
      </c>
      <c r="IE43" s="23"/>
      <c r="IF43" s="23"/>
      <c r="IG43" s="23"/>
      <c r="IH43" s="23"/>
      <c r="II43" s="23"/>
    </row>
    <row r="44" spans="1:243" s="22" customFormat="1" ht="28.5">
      <c r="A44" s="66">
        <v>6.07</v>
      </c>
      <c r="B44" s="67" t="s">
        <v>254</v>
      </c>
      <c r="C44" s="39" t="s">
        <v>138</v>
      </c>
      <c r="D44" s="68">
        <v>2</v>
      </c>
      <c r="E44" s="69" t="s">
        <v>65</v>
      </c>
      <c r="F44" s="70">
        <v>149.05</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ROUND(total_amount_ba($B$2,$D$2,D44,F44,J44,K44,M44),0)</f>
        <v>298</v>
      </c>
      <c r="BB44" s="60">
        <f>BA44+SUM(N44:AZ44)</f>
        <v>298</v>
      </c>
      <c r="BC44" s="56" t="str">
        <f>SpellNumber(L44,BB44)</f>
        <v>INR  Two Hundred &amp; Ninety Eight  Only</v>
      </c>
      <c r="IA44" s="22">
        <v>6.07</v>
      </c>
      <c r="IB44" s="22" t="s">
        <v>254</v>
      </c>
      <c r="IC44" s="22" t="s">
        <v>138</v>
      </c>
      <c r="ID44" s="22">
        <v>2</v>
      </c>
      <c r="IE44" s="23" t="s">
        <v>65</v>
      </c>
      <c r="IF44" s="23"/>
      <c r="IG44" s="23"/>
      <c r="IH44" s="23"/>
      <c r="II44" s="23"/>
    </row>
    <row r="45" spans="1:243" s="22" customFormat="1" ht="57">
      <c r="A45" s="70">
        <v>6.08</v>
      </c>
      <c r="B45" s="67" t="s">
        <v>199</v>
      </c>
      <c r="C45" s="39" t="s">
        <v>139</v>
      </c>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6"/>
      <c r="IA45" s="22">
        <v>6.08</v>
      </c>
      <c r="IB45" s="22" t="s">
        <v>199</v>
      </c>
      <c r="IC45" s="22" t="s">
        <v>139</v>
      </c>
      <c r="IE45" s="23"/>
      <c r="IF45" s="23"/>
      <c r="IG45" s="23"/>
      <c r="IH45" s="23"/>
      <c r="II45" s="23"/>
    </row>
    <row r="46" spans="1:243" s="22" customFormat="1" ht="15.75">
      <c r="A46" s="66">
        <v>6.09</v>
      </c>
      <c r="B46" s="67" t="s">
        <v>200</v>
      </c>
      <c r="C46" s="39" t="s">
        <v>140</v>
      </c>
      <c r="D46" s="68">
        <v>2</v>
      </c>
      <c r="E46" s="69" t="s">
        <v>65</v>
      </c>
      <c r="F46" s="70">
        <v>33.93</v>
      </c>
      <c r="G46" s="40"/>
      <c r="H46" s="24"/>
      <c r="I46" s="47" t="s">
        <v>38</v>
      </c>
      <c r="J46" s="48">
        <f aca="true" t="shared" si="0" ref="J46:J77">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aca="true" t="shared" si="1" ref="BA46:BA77">ROUND(total_amount_ba($B$2,$D$2,D46,F46,J46,K46,M46),0)</f>
        <v>68</v>
      </c>
      <c r="BB46" s="60">
        <f aca="true" t="shared" si="2" ref="BB46:BB77">BA46+SUM(N46:AZ46)</f>
        <v>68</v>
      </c>
      <c r="BC46" s="56" t="str">
        <f aca="true" t="shared" si="3" ref="BC46:BC77">SpellNumber(L46,BB46)</f>
        <v>INR  Sixty Eight Only</v>
      </c>
      <c r="IA46" s="22">
        <v>6.09</v>
      </c>
      <c r="IB46" s="22" t="s">
        <v>200</v>
      </c>
      <c r="IC46" s="22" t="s">
        <v>140</v>
      </c>
      <c r="ID46" s="22">
        <v>2</v>
      </c>
      <c r="IE46" s="23" t="s">
        <v>65</v>
      </c>
      <c r="IF46" s="23"/>
      <c r="IG46" s="23"/>
      <c r="IH46" s="23"/>
      <c r="II46" s="23"/>
    </row>
    <row r="47" spans="1:243" s="22" customFormat="1" ht="57">
      <c r="A47" s="66">
        <v>6.1</v>
      </c>
      <c r="B47" s="67" t="s">
        <v>201</v>
      </c>
      <c r="C47" s="39" t="s">
        <v>141</v>
      </c>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6"/>
      <c r="IA47" s="22">
        <v>6.1</v>
      </c>
      <c r="IB47" s="22" t="s">
        <v>201</v>
      </c>
      <c r="IC47" s="22" t="s">
        <v>141</v>
      </c>
      <c r="IE47" s="23"/>
      <c r="IF47" s="23"/>
      <c r="IG47" s="23"/>
      <c r="IH47" s="23"/>
      <c r="II47" s="23"/>
    </row>
    <row r="48" spans="1:243" s="22" customFormat="1" ht="15.75">
      <c r="A48" s="66">
        <v>6.11</v>
      </c>
      <c r="B48" s="67" t="s">
        <v>202</v>
      </c>
      <c r="C48" s="39" t="s">
        <v>142</v>
      </c>
      <c r="D48" s="68">
        <v>4</v>
      </c>
      <c r="E48" s="69" t="s">
        <v>65</v>
      </c>
      <c r="F48" s="70">
        <v>24.5</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t="shared" si="1"/>
        <v>98</v>
      </c>
      <c r="BB48" s="60">
        <f t="shared" si="2"/>
        <v>98</v>
      </c>
      <c r="BC48" s="56" t="str">
        <f t="shared" si="3"/>
        <v>INR  Ninety Eight Only</v>
      </c>
      <c r="IA48" s="22">
        <v>6.11</v>
      </c>
      <c r="IB48" s="22" t="s">
        <v>202</v>
      </c>
      <c r="IC48" s="22" t="s">
        <v>142</v>
      </c>
      <c r="ID48" s="22">
        <v>4</v>
      </c>
      <c r="IE48" s="23" t="s">
        <v>65</v>
      </c>
      <c r="IF48" s="23"/>
      <c r="IG48" s="23"/>
      <c r="IH48" s="23"/>
      <c r="II48" s="23"/>
    </row>
    <row r="49" spans="1:243" s="22" customFormat="1" ht="99.75">
      <c r="A49" s="66">
        <v>6.12</v>
      </c>
      <c r="B49" s="67" t="s">
        <v>88</v>
      </c>
      <c r="C49" s="39" t="s">
        <v>143</v>
      </c>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6"/>
      <c r="IA49" s="22">
        <v>6.12</v>
      </c>
      <c r="IB49" s="22" t="s">
        <v>88</v>
      </c>
      <c r="IC49" s="22" t="s">
        <v>143</v>
      </c>
      <c r="IE49" s="23"/>
      <c r="IF49" s="23"/>
      <c r="IG49" s="23"/>
      <c r="IH49" s="23"/>
      <c r="II49" s="23"/>
    </row>
    <row r="50" spans="1:243" s="22" customFormat="1" ht="15.75">
      <c r="A50" s="66">
        <v>6.13</v>
      </c>
      <c r="B50" s="67" t="s">
        <v>254</v>
      </c>
      <c r="C50" s="39" t="s">
        <v>144</v>
      </c>
      <c r="D50" s="68">
        <v>2</v>
      </c>
      <c r="E50" s="69" t="s">
        <v>65</v>
      </c>
      <c r="F50" s="70">
        <v>203.15</v>
      </c>
      <c r="G50" s="40"/>
      <c r="H50" s="24"/>
      <c r="I50" s="47" t="s">
        <v>38</v>
      </c>
      <c r="J50" s="48">
        <f t="shared" si="0"/>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 t="shared" si="1"/>
        <v>406</v>
      </c>
      <c r="BB50" s="60">
        <f t="shared" si="2"/>
        <v>406</v>
      </c>
      <c r="BC50" s="56" t="str">
        <f t="shared" si="3"/>
        <v>INR  Four Hundred &amp; Six  Only</v>
      </c>
      <c r="IA50" s="22">
        <v>6.13</v>
      </c>
      <c r="IB50" s="22" t="s">
        <v>254</v>
      </c>
      <c r="IC50" s="22" t="s">
        <v>144</v>
      </c>
      <c r="ID50" s="22">
        <v>2</v>
      </c>
      <c r="IE50" s="23" t="s">
        <v>65</v>
      </c>
      <c r="IF50" s="23"/>
      <c r="IG50" s="23"/>
      <c r="IH50" s="23"/>
      <c r="II50" s="23"/>
    </row>
    <row r="51" spans="1:243" s="22" customFormat="1" ht="85.5">
      <c r="A51" s="66">
        <v>6.14</v>
      </c>
      <c r="B51" s="67" t="s">
        <v>89</v>
      </c>
      <c r="C51" s="39" t="s">
        <v>145</v>
      </c>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6"/>
      <c r="IA51" s="22">
        <v>6.14</v>
      </c>
      <c r="IB51" s="22" t="s">
        <v>89</v>
      </c>
      <c r="IC51" s="22" t="s">
        <v>145</v>
      </c>
      <c r="IE51" s="23"/>
      <c r="IF51" s="23"/>
      <c r="IG51" s="23"/>
      <c r="IH51" s="23"/>
      <c r="II51" s="23"/>
    </row>
    <row r="52" spans="1:243" s="22" customFormat="1" ht="16.5" customHeight="1">
      <c r="A52" s="66">
        <v>6.15</v>
      </c>
      <c r="B52" s="67" t="s">
        <v>255</v>
      </c>
      <c r="C52" s="39" t="s">
        <v>146</v>
      </c>
      <c r="D52" s="68">
        <v>4</v>
      </c>
      <c r="E52" s="69" t="s">
        <v>65</v>
      </c>
      <c r="F52" s="70">
        <v>65.76</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 t="shared" si="1"/>
        <v>263</v>
      </c>
      <c r="BB52" s="60">
        <f t="shared" si="2"/>
        <v>263</v>
      </c>
      <c r="BC52" s="56" t="str">
        <f t="shared" si="3"/>
        <v>INR  Two Hundred &amp; Sixty Three  Only</v>
      </c>
      <c r="IA52" s="22">
        <v>6.15</v>
      </c>
      <c r="IB52" s="22" t="s">
        <v>255</v>
      </c>
      <c r="IC52" s="22" t="s">
        <v>146</v>
      </c>
      <c r="ID52" s="22">
        <v>4</v>
      </c>
      <c r="IE52" s="23" t="s">
        <v>65</v>
      </c>
      <c r="IF52" s="23"/>
      <c r="IG52" s="23"/>
      <c r="IH52" s="23"/>
      <c r="II52" s="23"/>
    </row>
    <row r="53" spans="1:243" s="22" customFormat="1" ht="21" customHeight="1">
      <c r="A53" s="66">
        <v>6.16</v>
      </c>
      <c r="B53" s="67" t="s">
        <v>200</v>
      </c>
      <c r="C53" s="39" t="s">
        <v>147</v>
      </c>
      <c r="D53" s="68">
        <v>4</v>
      </c>
      <c r="E53" s="69" t="s">
        <v>65</v>
      </c>
      <c r="F53" s="70">
        <v>50.98</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 t="shared" si="1"/>
        <v>204</v>
      </c>
      <c r="BB53" s="60">
        <f t="shared" si="2"/>
        <v>204</v>
      </c>
      <c r="BC53" s="56" t="str">
        <f t="shared" si="3"/>
        <v>INR  Two Hundred &amp; Four  Only</v>
      </c>
      <c r="IA53" s="22">
        <v>6.16</v>
      </c>
      <c r="IB53" s="22" t="s">
        <v>200</v>
      </c>
      <c r="IC53" s="22" t="s">
        <v>147</v>
      </c>
      <c r="ID53" s="22">
        <v>4</v>
      </c>
      <c r="IE53" s="23" t="s">
        <v>65</v>
      </c>
      <c r="IF53" s="23"/>
      <c r="IG53" s="23"/>
      <c r="IH53" s="23"/>
      <c r="II53" s="23"/>
    </row>
    <row r="54" spans="1:243" s="22" customFormat="1" ht="45.75" customHeight="1">
      <c r="A54" s="66">
        <v>6.17</v>
      </c>
      <c r="B54" s="67" t="s">
        <v>90</v>
      </c>
      <c r="C54" s="39" t="s">
        <v>148</v>
      </c>
      <c r="D54" s="74"/>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6"/>
      <c r="IA54" s="22">
        <v>6.17</v>
      </c>
      <c r="IB54" s="22" t="s">
        <v>90</v>
      </c>
      <c r="IC54" s="22" t="s">
        <v>148</v>
      </c>
      <c r="IE54" s="23"/>
      <c r="IF54" s="23"/>
      <c r="IG54" s="23"/>
      <c r="IH54" s="23"/>
      <c r="II54" s="23"/>
    </row>
    <row r="55" spans="1:243" s="22" customFormat="1" ht="20.25" customHeight="1">
      <c r="A55" s="66">
        <v>6.18</v>
      </c>
      <c r="B55" s="67" t="s">
        <v>75</v>
      </c>
      <c r="C55" s="39" t="s">
        <v>149</v>
      </c>
      <c r="D55" s="68">
        <v>2</v>
      </c>
      <c r="E55" s="69" t="s">
        <v>65</v>
      </c>
      <c r="F55" s="70">
        <v>52.3</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 t="shared" si="1"/>
        <v>105</v>
      </c>
      <c r="BB55" s="60">
        <f t="shared" si="2"/>
        <v>105</v>
      </c>
      <c r="BC55" s="56" t="str">
        <f t="shared" si="3"/>
        <v>INR  One Hundred &amp; Five  Only</v>
      </c>
      <c r="IA55" s="22">
        <v>6.18</v>
      </c>
      <c r="IB55" s="22" t="s">
        <v>75</v>
      </c>
      <c r="IC55" s="22" t="s">
        <v>149</v>
      </c>
      <c r="ID55" s="22">
        <v>2</v>
      </c>
      <c r="IE55" s="23" t="s">
        <v>65</v>
      </c>
      <c r="IF55" s="23"/>
      <c r="IG55" s="23"/>
      <c r="IH55" s="23"/>
      <c r="II55" s="23"/>
    </row>
    <row r="56" spans="1:243" s="22" customFormat="1" ht="20.25" customHeight="1">
      <c r="A56" s="66">
        <v>6.19</v>
      </c>
      <c r="B56" s="67" t="s">
        <v>202</v>
      </c>
      <c r="C56" s="39" t="s">
        <v>150</v>
      </c>
      <c r="D56" s="68">
        <v>2</v>
      </c>
      <c r="E56" s="69" t="s">
        <v>65</v>
      </c>
      <c r="F56" s="70">
        <v>46.33</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1"/>
        <v>93</v>
      </c>
      <c r="BB56" s="60">
        <f t="shared" si="2"/>
        <v>93</v>
      </c>
      <c r="BC56" s="56" t="str">
        <f t="shared" si="3"/>
        <v>INR  Ninety Three Only</v>
      </c>
      <c r="IA56" s="22">
        <v>6.19</v>
      </c>
      <c r="IB56" s="22" t="s">
        <v>202</v>
      </c>
      <c r="IC56" s="22" t="s">
        <v>150</v>
      </c>
      <c r="ID56" s="22">
        <v>2</v>
      </c>
      <c r="IE56" s="23" t="s">
        <v>65</v>
      </c>
      <c r="IF56" s="23"/>
      <c r="IG56" s="23"/>
      <c r="IH56" s="23"/>
      <c r="II56" s="23"/>
    </row>
    <row r="57" spans="1:243" s="22" customFormat="1" ht="90.75" customHeight="1">
      <c r="A57" s="66">
        <v>6.2</v>
      </c>
      <c r="B57" s="71" t="s">
        <v>91</v>
      </c>
      <c r="C57" s="39" t="s">
        <v>151</v>
      </c>
      <c r="D57" s="74"/>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6"/>
      <c r="IA57" s="22">
        <v>6.2</v>
      </c>
      <c r="IB57" s="22" t="s">
        <v>91</v>
      </c>
      <c r="IC57" s="22" t="s">
        <v>151</v>
      </c>
      <c r="IE57" s="23"/>
      <c r="IF57" s="23"/>
      <c r="IG57" s="23"/>
      <c r="IH57" s="23"/>
      <c r="II57" s="23"/>
    </row>
    <row r="58" spans="1:243" s="22" customFormat="1" ht="28.5">
      <c r="A58" s="66">
        <v>6.21</v>
      </c>
      <c r="B58" s="71" t="s">
        <v>92</v>
      </c>
      <c r="C58" s="39" t="s">
        <v>152</v>
      </c>
      <c r="D58" s="68">
        <v>10</v>
      </c>
      <c r="E58" s="69" t="s">
        <v>65</v>
      </c>
      <c r="F58" s="70">
        <v>54.4</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1"/>
        <v>544</v>
      </c>
      <c r="BB58" s="60">
        <f t="shared" si="2"/>
        <v>544</v>
      </c>
      <c r="BC58" s="56" t="str">
        <f t="shared" si="3"/>
        <v>INR  Five Hundred &amp; Forty Four  Only</v>
      </c>
      <c r="IA58" s="22">
        <v>6.21</v>
      </c>
      <c r="IB58" s="22" t="s">
        <v>92</v>
      </c>
      <c r="IC58" s="22" t="s">
        <v>152</v>
      </c>
      <c r="ID58" s="22">
        <v>10</v>
      </c>
      <c r="IE58" s="23" t="s">
        <v>65</v>
      </c>
      <c r="IF58" s="23"/>
      <c r="IG58" s="23"/>
      <c r="IH58" s="23"/>
      <c r="II58" s="23"/>
    </row>
    <row r="59" spans="1:243" s="22" customFormat="1" ht="76.5" customHeight="1">
      <c r="A59" s="70">
        <v>6.22</v>
      </c>
      <c r="B59" s="67" t="s">
        <v>203</v>
      </c>
      <c r="C59" s="39" t="s">
        <v>153</v>
      </c>
      <c r="D59" s="74"/>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6"/>
      <c r="IA59" s="22">
        <v>6.22</v>
      </c>
      <c r="IB59" s="22" t="s">
        <v>203</v>
      </c>
      <c r="IC59" s="22" t="s">
        <v>153</v>
      </c>
      <c r="IE59" s="23"/>
      <c r="IF59" s="23"/>
      <c r="IG59" s="23"/>
      <c r="IH59" s="23"/>
      <c r="II59" s="23"/>
    </row>
    <row r="60" spans="1:243" s="22" customFormat="1" ht="18" customHeight="1">
      <c r="A60" s="66">
        <v>6.23</v>
      </c>
      <c r="B60" s="67" t="s">
        <v>204</v>
      </c>
      <c r="C60" s="39" t="s">
        <v>154</v>
      </c>
      <c r="D60" s="74"/>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6"/>
      <c r="IA60" s="22">
        <v>6.23</v>
      </c>
      <c r="IB60" s="22" t="s">
        <v>204</v>
      </c>
      <c r="IC60" s="22" t="s">
        <v>154</v>
      </c>
      <c r="IE60" s="23"/>
      <c r="IF60" s="23"/>
      <c r="IG60" s="23"/>
      <c r="IH60" s="23"/>
      <c r="II60" s="23"/>
    </row>
    <row r="61" spans="1:243" s="22" customFormat="1" ht="20.25" customHeight="1">
      <c r="A61" s="66">
        <v>6.24</v>
      </c>
      <c r="B61" s="67" t="s">
        <v>205</v>
      </c>
      <c r="C61" s="39" t="s">
        <v>155</v>
      </c>
      <c r="D61" s="74"/>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6"/>
      <c r="IA61" s="22">
        <v>6.24</v>
      </c>
      <c r="IB61" s="22" t="s">
        <v>205</v>
      </c>
      <c r="IC61" s="22" t="s">
        <v>155</v>
      </c>
      <c r="IE61" s="23"/>
      <c r="IF61" s="23"/>
      <c r="IG61" s="23"/>
      <c r="IH61" s="23"/>
      <c r="II61" s="23"/>
    </row>
    <row r="62" spans="1:243" s="22" customFormat="1" ht="28.5">
      <c r="A62" s="70">
        <v>6.25</v>
      </c>
      <c r="B62" s="67" t="s">
        <v>197</v>
      </c>
      <c r="C62" s="39" t="s">
        <v>156</v>
      </c>
      <c r="D62" s="68">
        <v>2.72</v>
      </c>
      <c r="E62" s="69" t="s">
        <v>52</v>
      </c>
      <c r="F62" s="70">
        <v>3816.04</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1"/>
        <v>10380</v>
      </c>
      <c r="BB62" s="60">
        <f t="shared" si="2"/>
        <v>10380</v>
      </c>
      <c r="BC62" s="56" t="str">
        <f t="shared" si="3"/>
        <v>INR  Ten Thousand Three Hundred &amp; Eighty  Only</v>
      </c>
      <c r="IA62" s="22">
        <v>6.25</v>
      </c>
      <c r="IB62" s="22" t="s">
        <v>197</v>
      </c>
      <c r="IC62" s="22" t="s">
        <v>156</v>
      </c>
      <c r="ID62" s="22">
        <v>2.72</v>
      </c>
      <c r="IE62" s="23" t="s">
        <v>52</v>
      </c>
      <c r="IF62" s="23"/>
      <c r="IG62" s="23"/>
      <c r="IH62" s="23"/>
      <c r="II62" s="23"/>
    </row>
    <row r="63" spans="1:243" s="22" customFormat="1" ht="99.75">
      <c r="A63" s="66">
        <v>6.26</v>
      </c>
      <c r="B63" s="71" t="s">
        <v>256</v>
      </c>
      <c r="C63" s="39" t="s">
        <v>157</v>
      </c>
      <c r="D63" s="74"/>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6"/>
      <c r="IA63" s="22">
        <v>6.26</v>
      </c>
      <c r="IB63" s="22" t="s">
        <v>256</v>
      </c>
      <c r="IC63" s="22" t="s">
        <v>157</v>
      </c>
      <c r="IE63" s="23"/>
      <c r="IF63" s="23"/>
      <c r="IG63" s="23"/>
      <c r="IH63" s="23"/>
      <c r="II63" s="23"/>
    </row>
    <row r="64" spans="1:243" s="22" customFormat="1" ht="29.25" customHeight="1">
      <c r="A64" s="66">
        <v>6.27</v>
      </c>
      <c r="B64" s="71" t="s">
        <v>257</v>
      </c>
      <c r="C64" s="39" t="s">
        <v>158</v>
      </c>
      <c r="D64" s="68">
        <v>0.99</v>
      </c>
      <c r="E64" s="69" t="s">
        <v>52</v>
      </c>
      <c r="F64" s="70">
        <v>1186.84</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1"/>
        <v>1175</v>
      </c>
      <c r="BB64" s="60">
        <f t="shared" si="2"/>
        <v>1175</v>
      </c>
      <c r="BC64" s="56" t="str">
        <f t="shared" si="3"/>
        <v>INR  One Thousand One Hundred &amp; Seventy Five  Only</v>
      </c>
      <c r="IA64" s="22">
        <v>6.27</v>
      </c>
      <c r="IB64" s="22" t="s">
        <v>257</v>
      </c>
      <c r="IC64" s="22" t="s">
        <v>158</v>
      </c>
      <c r="ID64" s="22">
        <v>0.99</v>
      </c>
      <c r="IE64" s="23" t="s">
        <v>52</v>
      </c>
      <c r="IF64" s="23"/>
      <c r="IG64" s="23"/>
      <c r="IH64" s="23"/>
      <c r="II64" s="23"/>
    </row>
    <row r="65" spans="1:243" s="22" customFormat="1" ht="15.75">
      <c r="A65" s="70">
        <v>7</v>
      </c>
      <c r="B65" s="67" t="s">
        <v>206</v>
      </c>
      <c r="C65" s="39" t="s">
        <v>159</v>
      </c>
      <c r="D65" s="74"/>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6"/>
      <c r="IA65" s="22">
        <v>7</v>
      </c>
      <c r="IB65" s="22" t="s">
        <v>206</v>
      </c>
      <c r="IC65" s="22" t="s">
        <v>159</v>
      </c>
      <c r="IE65" s="23"/>
      <c r="IF65" s="23"/>
      <c r="IG65" s="23"/>
      <c r="IH65" s="23"/>
      <c r="II65" s="23"/>
    </row>
    <row r="66" spans="1:243" s="22" customFormat="1" ht="33" customHeight="1">
      <c r="A66" s="66">
        <v>7.01</v>
      </c>
      <c r="B66" s="67" t="s">
        <v>258</v>
      </c>
      <c r="C66" s="39" t="s">
        <v>160</v>
      </c>
      <c r="D66" s="68">
        <v>220.64</v>
      </c>
      <c r="E66" s="69" t="s">
        <v>66</v>
      </c>
      <c r="F66" s="70">
        <v>89.21</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 t="shared" si="1"/>
        <v>19683</v>
      </c>
      <c r="BB66" s="60">
        <f t="shared" si="2"/>
        <v>19683</v>
      </c>
      <c r="BC66" s="56" t="str">
        <f t="shared" si="3"/>
        <v>INR  Nineteen Thousand Six Hundred &amp; Eighty Three  Only</v>
      </c>
      <c r="IA66" s="22">
        <v>7.01</v>
      </c>
      <c r="IB66" s="22" t="s">
        <v>258</v>
      </c>
      <c r="IC66" s="22" t="s">
        <v>160</v>
      </c>
      <c r="ID66" s="22">
        <v>220.64</v>
      </c>
      <c r="IE66" s="23" t="s">
        <v>66</v>
      </c>
      <c r="IF66" s="23"/>
      <c r="IG66" s="23"/>
      <c r="IH66" s="23"/>
      <c r="II66" s="23"/>
    </row>
    <row r="67" spans="1:243" s="22" customFormat="1" ht="86.25" customHeight="1">
      <c r="A67" s="66">
        <v>7.02</v>
      </c>
      <c r="B67" s="67" t="s">
        <v>259</v>
      </c>
      <c r="C67" s="39" t="s">
        <v>161</v>
      </c>
      <c r="D67" s="74"/>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6"/>
      <c r="IA67" s="22">
        <v>7.02</v>
      </c>
      <c r="IB67" s="22" t="s">
        <v>259</v>
      </c>
      <c r="IC67" s="22" t="s">
        <v>161</v>
      </c>
      <c r="IE67" s="23"/>
      <c r="IF67" s="23"/>
      <c r="IG67" s="23"/>
      <c r="IH67" s="23"/>
      <c r="II67" s="23"/>
    </row>
    <row r="68" spans="1:243" s="22" customFormat="1" ht="28.5">
      <c r="A68" s="70">
        <v>7.03</v>
      </c>
      <c r="B68" s="67" t="s">
        <v>260</v>
      </c>
      <c r="C68" s="39" t="s">
        <v>162</v>
      </c>
      <c r="D68" s="68">
        <v>1.87</v>
      </c>
      <c r="E68" s="69" t="s">
        <v>52</v>
      </c>
      <c r="F68" s="70">
        <v>3882.63</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 t="shared" si="1"/>
        <v>7261</v>
      </c>
      <c r="BB68" s="60">
        <f t="shared" si="2"/>
        <v>7261</v>
      </c>
      <c r="BC68" s="56" t="str">
        <f t="shared" si="3"/>
        <v>INR  Seven Thousand Two Hundred &amp; Sixty One  Only</v>
      </c>
      <c r="IA68" s="22">
        <v>7.03</v>
      </c>
      <c r="IB68" s="22" t="s">
        <v>260</v>
      </c>
      <c r="IC68" s="22" t="s">
        <v>162</v>
      </c>
      <c r="ID68" s="22">
        <v>1.87</v>
      </c>
      <c r="IE68" s="23" t="s">
        <v>52</v>
      </c>
      <c r="IF68" s="23"/>
      <c r="IG68" s="23"/>
      <c r="IH68" s="23"/>
      <c r="II68" s="23"/>
    </row>
    <row r="69" spans="1:243" s="22" customFormat="1" ht="15.75">
      <c r="A69" s="66">
        <v>8</v>
      </c>
      <c r="B69" s="71" t="s">
        <v>207</v>
      </c>
      <c r="C69" s="39" t="s">
        <v>163</v>
      </c>
      <c r="D69" s="74"/>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6"/>
      <c r="IA69" s="22">
        <v>8</v>
      </c>
      <c r="IB69" s="22" t="s">
        <v>207</v>
      </c>
      <c r="IC69" s="22" t="s">
        <v>163</v>
      </c>
      <c r="IE69" s="23"/>
      <c r="IF69" s="23"/>
      <c r="IG69" s="23"/>
      <c r="IH69" s="23"/>
      <c r="II69" s="23"/>
    </row>
    <row r="70" spans="1:243" s="22" customFormat="1" ht="156" customHeight="1">
      <c r="A70" s="66">
        <v>8.01</v>
      </c>
      <c r="B70" s="71" t="s">
        <v>208</v>
      </c>
      <c r="C70" s="39" t="s">
        <v>164</v>
      </c>
      <c r="D70" s="68">
        <v>10.2</v>
      </c>
      <c r="E70" s="69" t="s">
        <v>52</v>
      </c>
      <c r="F70" s="70">
        <v>954.31</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1"/>
        <v>9734</v>
      </c>
      <c r="BB70" s="60">
        <f t="shared" si="2"/>
        <v>9734</v>
      </c>
      <c r="BC70" s="56" t="str">
        <f t="shared" si="3"/>
        <v>INR  Nine Thousand Seven Hundred &amp; Thirty Four  Only</v>
      </c>
      <c r="IA70" s="22">
        <v>8.01</v>
      </c>
      <c r="IB70" s="22" t="s">
        <v>208</v>
      </c>
      <c r="IC70" s="22" t="s">
        <v>164</v>
      </c>
      <c r="ID70" s="22">
        <v>10.2</v>
      </c>
      <c r="IE70" s="23" t="s">
        <v>52</v>
      </c>
      <c r="IF70" s="23"/>
      <c r="IG70" s="23"/>
      <c r="IH70" s="23"/>
      <c r="II70" s="23"/>
    </row>
    <row r="71" spans="1:243" s="22" customFormat="1" ht="55.5" customHeight="1">
      <c r="A71" s="70">
        <v>8.02</v>
      </c>
      <c r="B71" s="67" t="s">
        <v>261</v>
      </c>
      <c r="C71" s="39" t="s">
        <v>165</v>
      </c>
      <c r="D71" s="74"/>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6"/>
      <c r="IA71" s="22">
        <v>8.02</v>
      </c>
      <c r="IB71" s="22" t="s">
        <v>261</v>
      </c>
      <c r="IC71" s="22" t="s">
        <v>165</v>
      </c>
      <c r="IE71" s="23"/>
      <c r="IF71" s="23"/>
      <c r="IG71" s="23"/>
      <c r="IH71" s="23"/>
      <c r="II71" s="23"/>
    </row>
    <row r="72" spans="1:243" s="22" customFormat="1" ht="28.5">
      <c r="A72" s="66">
        <v>8.03</v>
      </c>
      <c r="B72" s="67" t="s">
        <v>262</v>
      </c>
      <c r="C72" s="39" t="s">
        <v>166</v>
      </c>
      <c r="D72" s="68">
        <v>83.79</v>
      </c>
      <c r="E72" s="69" t="s">
        <v>52</v>
      </c>
      <c r="F72" s="70">
        <v>1315.69</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1"/>
        <v>110242</v>
      </c>
      <c r="BB72" s="60">
        <f t="shared" si="2"/>
        <v>110242</v>
      </c>
      <c r="BC72" s="56" t="str">
        <f t="shared" si="3"/>
        <v>INR  One Lakh Ten Thousand Two Hundred &amp; Forty Two  Only</v>
      </c>
      <c r="IA72" s="22">
        <v>8.03</v>
      </c>
      <c r="IB72" s="22" t="s">
        <v>262</v>
      </c>
      <c r="IC72" s="22" t="s">
        <v>166</v>
      </c>
      <c r="ID72" s="22">
        <v>83.79</v>
      </c>
      <c r="IE72" s="23" t="s">
        <v>52</v>
      </c>
      <c r="IF72" s="23"/>
      <c r="IG72" s="23"/>
      <c r="IH72" s="23"/>
      <c r="II72" s="23"/>
    </row>
    <row r="73" spans="1:243" s="22" customFormat="1" ht="155.25" customHeight="1">
      <c r="A73" s="66">
        <v>8.04</v>
      </c>
      <c r="B73" s="67" t="s">
        <v>263</v>
      </c>
      <c r="C73" s="39" t="s">
        <v>167</v>
      </c>
      <c r="D73" s="74"/>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6"/>
      <c r="IA73" s="22">
        <v>8.04</v>
      </c>
      <c r="IB73" s="22" t="s">
        <v>263</v>
      </c>
      <c r="IC73" s="22" t="s">
        <v>167</v>
      </c>
      <c r="IE73" s="23"/>
      <c r="IF73" s="23"/>
      <c r="IG73" s="23"/>
      <c r="IH73" s="23"/>
      <c r="II73" s="23"/>
    </row>
    <row r="74" spans="1:243" s="22" customFormat="1" ht="28.5" customHeight="1">
      <c r="A74" s="70">
        <v>8.05</v>
      </c>
      <c r="B74" s="67" t="s">
        <v>262</v>
      </c>
      <c r="C74" s="39" t="s">
        <v>168</v>
      </c>
      <c r="D74" s="68">
        <v>12</v>
      </c>
      <c r="E74" s="69" t="s">
        <v>52</v>
      </c>
      <c r="F74" s="70">
        <v>1355.41</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 t="shared" si="1"/>
        <v>16265</v>
      </c>
      <c r="BB74" s="60">
        <f t="shared" si="2"/>
        <v>16265</v>
      </c>
      <c r="BC74" s="56" t="str">
        <f t="shared" si="3"/>
        <v>INR  Sixteen Thousand Two Hundred &amp; Sixty Five  Only</v>
      </c>
      <c r="IA74" s="22">
        <v>8.05</v>
      </c>
      <c r="IB74" s="22" t="s">
        <v>262</v>
      </c>
      <c r="IC74" s="22" t="s">
        <v>168</v>
      </c>
      <c r="ID74" s="22">
        <v>12</v>
      </c>
      <c r="IE74" s="23" t="s">
        <v>52</v>
      </c>
      <c r="IF74" s="23"/>
      <c r="IG74" s="23"/>
      <c r="IH74" s="23"/>
      <c r="II74" s="23"/>
    </row>
    <row r="75" spans="1:243" s="22" customFormat="1" ht="15.75">
      <c r="A75" s="66">
        <v>9</v>
      </c>
      <c r="B75" s="71" t="s">
        <v>53</v>
      </c>
      <c r="C75" s="39" t="s">
        <v>169</v>
      </c>
      <c r="D75" s="74"/>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6"/>
      <c r="IA75" s="22">
        <v>9</v>
      </c>
      <c r="IB75" s="22" t="s">
        <v>53</v>
      </c>
      <c r="IC75" s="22" t="s">
        <v>169</v>
      </c>
      <c r="IE75" s="23"/>
      <c r="IF75" s="23"/>
      <c r="IG75" s="23"/>
      <c r="IH75" s="23"/>
      <c r="II75" s="23"/>
    </row>
    <row r="76" spans="1:243" s="22" customFormat="1" ht="16.5" customHeight="1">
      <c r="A76" s="66">
        <v>9.01</v>
      </c>
      <c r="B76" s="71" t="s">
        <v>264</v>
      </c>
      <c r="C76" s="39" t="s">
        <v>170</v>
      </c>
      <c r="D76" s="74"/>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6"/>
      <c r="IA76" s="22">
        <v>9.01</v>
      </c>
      <c r="IB76" s="22" t="s">
        <v>264</v>
      </c>
      <c r="IC76" s="22" t="s">
        <v>170</v>
      </c>
      <c r="IE76" s="23"/>
      <c r="IF76" s="23"/>
      <c r="IG76" s="23"/>
      <c r="IH76" s="23"/>
      <c r="II76" s="23"/>
    </row>
    <row r="77" spans="1:243" s="22" customFormat="1" ht="28.5">
      <c r="A77" s="70">
        <v>9.02</v>
      </c>
      <c r="B77" s="67" t="s">
        <v>210</v>
      </c>
      <c r="C77" s="39" t="s">
        <v>171</v>
      </c>
      <c r="D77" s="68">
        <v>8.21</v>
      </c>
      <c r="E77" s="69" t="s">
        <v>52</v>
      </c>
      <c r="F77" s="70">
        <v>231.08</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1"/>
        <v>1897</v>
      </c>
      <c r="BB77" s="60">
        <f t="shared" si="2"/>
        <v>1897</v>
      </c>
      <c r="BC77" s="56" t="str">
        <f t="shared" si="3"/>
        <v>INR  One Thousand Eight Hundred &amp; Ninety Seven  Only</v>
      </c>
      <c r="IA77" s="22">
        <v>9.02</v>
      </c>
      <c r="IB77" s="22" t="s">
        <v>210</v>
      </c>
      <c r="IC77" s="22" t="s">
        <v>171</v>
      </c>
      <c r="ID77" s="22">
        <v>8.21</v>
      </c>
      <c r="IE77" s="23" t="s">
        <v>52</v>
      </c>
      <c r="IF77" s="23"/>
      <c r="IG77" s="23"/>
      <c r="IH77" s="23"/>
      <c r="II77" s="23"/>
    </row>
    <row r="78" spans="1:243" s="22" customFormat="1" ht="28.5">
      <c r="A78" s="66">
        <v>9.03</v>
      </c>
      <c r="B78" s="67" t="s">
        <v>209</v>
      </c>
      <c r="C78" s="39" t="s">
        <v>172</v>
      </c>
      <c r="D78" s="74"/>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6"/>
      <c r="IA78" s="22">
        <v>9.03</v>
      </c>
      <c r="IB78" s="22" t="s">
        <v>209</v>
      </c>
      <c r="IC78" s="22" t="s">
        <v>172</v>
      </c>
      <c r="IE78" s="23"/>
      <c r="IF78" s="23"/>
      <c r="IG78" s="23"/>
      <c r="IH78" s="23"/>
      <c r="II78" s="23"/>
    </row>
    <row r="79" spans="1:243" s="22" customFormat="1" ht="28.5">
      <c r="A79" s="66">
        <v>9.04</v>
      </c>
      <c r="B79" s="67" t="s">
        <v>210</v>
      </c>
      <c r="C79" s="39" t="s">
        <v>173</v>
      </c>
      <c r="D79" s="68">
        <v>3.99</v>
      </c>
      <c r="E79" s="69" t="s">
        <v>52</v>
      </c>
      <c r="F79" s="70">
        <v>266.46</v>
      </c>
      <c r="G79" s="40"/>
      <c r="H79" s="24"/>
      <c r="I79" s="47" t="s">
        <v>38</v>
      </c>
      <c r="J79" s="48">
        <f aca="true" t="shared" si="4" ref="J79:J109">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 aca="true" t="shared" si="5" ref="BA79:BA109">ROUND(total_amount_ba($B$2,$D$2,D79,F79,J79,K79,M79),0)</f>
        <v>1063</v>
      </c>
      <c r="BB79" s="60">
        <f aca="true" t="shared" si="6" ref="BB79:BB109">BA79+SUM(N79:AZ79)</f>
        <v>1063</v>
      </c>
      <c r="BC79" s="56" t="str">
        <f aca="true" t="shared" si="7" ref="BC79:BC109">SpellNumber(L79,BB79)</f>
        <v>INR  One Thousand  &amp;Sixty Three  Only</v>
      </c>
      <c r="IA79" s="22">
        <v>9.04</v>
      </c>
      <c r="IB79" s="22" t="s">
        <v>210</v>
      </c>
      <c r="IC79" s="22" t="s">
        <v>173</v>
      </c>
      <c r="ID79" s="22">
        <v>3.99</v>
      </c>
      <c r="IE79" s="23" t="s">
        <v>52</v>
      </c>
      <c r="IF79" s="23"/>
      <c r="IG79" s="23"/>
      <c r="IH79" s="23"/>
      <c r="II79" s="23"/>
    </row>
    <row r="80" spans="1:243" s="22" customFormat="1" ht="15.75">
      <c r="A80" s="70">
        <v>9.05</v>
      </c>
      <c r="B80" s="67" t="s">
        <v>76</v>
      </c>
      <c r="C80" s="39" t="s">
        <v>174</v>
      </c>
      <c r="D80" s="74"/>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6"/>
      <c r="IA80" s="22">
        <v>9.05</v>
      </c>
      <c r="IB80" s="22" t="s">
        <v>76</v>
      </c>
      <c r="IC80" s="22" t="s">
        <v>174</v>
      </c>
      <c r="IE80" s="23"/>
      <c r="IF80" s="23"/>
      <c r="IG80" s="23"/>
      <c r="IH80" s="23"/>
      <c r="II80" s="23"/>
    </row>
    <row r="81" spans="1:243" s="22" customFormat="1" ht="28.5">
      <c r="A81" s="66">
        <v>9.06</v>
      </c>
      <c r="B81" s="71" t="s">
        <v>77</v>
      </c>
      <c r="C81" s="39" t="s">
        <v>175</v>
      </c>
      <c r="D81" s="68">
        <v>3.28</v>
      </c>
      <c r="E81" s="69" t="s">
        <v>52</v>
      </c>
      <c r="F81" s="70">
        <v>199.34</v>
      </c>
      <c r="G81" s="40"/>
      <c r="H81" s="24"/>
      <c r="I81" s="47" t="s">
        <v>38</v>
      </c>
      <c r="J81" s="48">
        <f t="shared" si="4"/>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 t="shared" si="5"/>
        <v>654</v>
      </c>
      <c r="BB81" s="60">
        <f t="shared" si="6"/>
        <v>654</v>
      </c>
      <c r="BC81" s="56" t="str">
        <f t="shared" si="7"/>
        <v>INR  Six Hundred &amp; Fifty Four  Only</v>
      </c>
      <c r="IA81" s="22">
        <v>9.06</v>
      </c>
      <c r="IB81" s="22" t="s">
        <v>77</v>
      </c>
      <c r="IC81" s="22" t="s">
        <v>175</v>
      </c>
      <c r="ID81" s="22">
        <v>3.28</v>
      </c>
      <c r="IE81" s="23" t="s">
        <v>52</v>
      </c>
      <c r="IF81" s="23"/>
      <c r="IG81" s="23"/>
      <c r="IH81" s="23"/>
      <c r="II81" s="23"/>
    </row>
    <row r="82" spans="1:243" s="22" customFormat="1" ht="60" customHeight="1">
      <c r="A82" s="66">
        <v>9.07</v>
      </c>
      <c r="B82" s="71" t="s">
        <v>93</v>
      </c>
      <c r="C82" s="39" t="s">
        <v>176</v>
      </c>
      <c r="D82" s="74"/>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6"/>
      <c r="IA82" s="22">
        <v>9.07</v>
      </c>
      <c r="IB82" s="22" t="s">
        <v>93</v>
      </c>
      <c r="IC82" s="22" t="s">
        <v>176</v>
      </c>
      <c r="IE82" s="23"/>
      <c r="IF82" s="23"/>
      <c r="IG82" s="23"/>
      <c r="IH82" s="23"/>
      <c r="II82" s="23"/>
    </row>
    <row r="83" spans="1:243" s="22" customFormat="1" ht="21" customHeight="1">
      <c r="A83" s="70">
        <v>9.08</v>
      </c>
      <c r="B83" s="67" t="s">
        <v>79</v>
      </c>
      <c r="C83" s="39" t="s">
        <v>177</v>
      </c>
      <c r="D83" s="68">
        <v>49.55</v>
      </c>
      <c r="E83" s="69" t="s">
        <v>52</v>
      </c>
      <c r="F83" s="70">
        <v>76.41</v>
      </c>
      <c r="G83" s="40"/>
      <c r="H83" s="24"/>
      <c r="I83" s="47" t="s">
        <v>38</v>
      </c>
      <c r="J83" s="48">
        <f t="shared" si="4"/>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 t="shared" si="5"/>
        <v>3786</v>
      </c>
      <c r="BB83" s="60">
        <f t="shared" si="6"/>
        <v>3786</v>
      </c>
      <c r="BC83" s="56" t="str">
        <f t="shared" si="7"/>
        <v>INR  Three Thousand Seven Hundred &amp; Eighty Six  Only</v>
      </c>
      <c r="IA83" s="22">
        <v>9.08</v>
      </c>
      <c r="IB83" s="22" t="s">
        <v>79</v>
      </c>
      <c r="IC83" s="22" t="s">
        <v>177</v>
      </c>
      <c r="ID83" s="22">
        <v>49.55</v>
      </c>
      <c r="IE83" s="23" t="s">
        <v>52</v>
      </c>
      <c r="IF83" s="23"/>
      <c r="IG83" s="23"/>
      <c r="IH83" s="23"/>
      <c r="II83" s="23"/>
    </row>
    <row r="84" spans="1:243" s="22" customFormat="1" ht="40.5" customHeight="1">
      <c r="A84" s="66">
        <v>9.09</v>
      </c>
      <c r="B84" s="67" t="s">
        <v>78</v>
      </c>
      <c r="C84" s="39" t="s">
        <v>178</v>
      </c>
      <c r="D84" s="74"/>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6"/>
      <c r="IA84" s="22">
        <v>9.09</v>
      </c>
      <c r="IB84" s="22" t="s">
        <v>78</v>
      </c>
      <c r="IC84" s="22" t="s">
        <v>178</v>
      </c>
      <c r="IE84" s="23"/>
      <c r="IF84" s="23"/>
      <c r="IG84" s="23"/>
      <c r="IH84" s="23"/>
      <c r="II84" s="23"/>
    </row>
    <row r="85" spans="1:243" s="22" customFormat="1" ht="19.5" customHeight="1">
      <c r="A85" s="66">
        <v>9.1</v>
      </c>
      <c r="B85" s="67" t="s">
        <v>79</v>
      </c>
      <c r="C85" s="39" t="s">
        <v>179</v>
      </c>
      <c r="D85" s="68">
        <v>3.74</v>
      </c>
      <c r="E85" s="69" t="s">
        <v>52</v>
      </c>
      <c r="F85" s="70">
        <v>106.57</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5"/>
        <v>399</v>
      </c>
      <c r="BB85" s="60">
        <f t="shared" si="6"/>
        <v>399</v>
      </c>
      <c r="BC85" s="56" t="str">
        <f t="shared" si="7"/>
        <v>INR  Three Hundred &amp; Ninety Nine  Only</v>
      </c>
      <c r="IA85" s="22">
        <v>9.1</v>
      </c>
      <c r="IB85" s="22" t="s">
        <v>79</v>
      </c>
      <c r="IC85" s="22" t="s">
        <v>179</v>
      </c>
      <c r="ID85" s="22">
        <v>3.74</v>
      </c>
      <c r="IE85" s="23" t="s">
        <v>52</v>
      </c>
      <c r="IF85" s="23"/>
      <c r="IG85" s="23"/>
      <c r="IH85" s="23"/>
      <c r="II85" s="23"/>
    </row>
    <row r="86" spans="1:243" s="22" customFormat="1" ht="57">
      <c r="A86" s="70">
        <v>9.11</v>
      </c>
      <c r="B86" s="67" t="s">
        <v>94</v>
      </c>
      <c r="C86" s="39" t="s">
        <v>180</v>
      </c>
      <c r="D86" s="74"/>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6"/>
      <c r="IA86" s="22">
        <v>9.11</v>
      </c>
      <c r="IB86" s="22" t="s">
        <v>94</v>
      </c>
      <c r="IC86" s="22" t="s">
        <v>180</v>
      </c>
      <c r="IE86" s="23"/>
      <c r="IF86" s="23"/>
      <c r="IG86" s="23"/>
      <c r="IH86" s="23"/>
      <c r="II86" s="23"/>
    </row>
    <row r="87" spans="1:243" s="22" customFormat="1" ht="57">
      <c r="A87" s="66">
        <v>9.12</v>
      </c>
      <c r="B87" s="71" t="s">
        <v>95</v>
      </c>
      <c r="C87" s="39" t="s">
        <v>181</v>
      </c>
      <c r="D87" s="68">
        <v>9.4</v>
      </c>
      <c r="E87" s="69" t="s">
        <v>52</v>
      </c>
      <c r="F87" s="70">
        <v>155.32</v>
      </c>
      <c r="G87" s="40"/>
      <c r="H87" s="24"/>
      <c r="I87" s="47" t="s">
        <v>38</v>
      </c>
      <c r="J87" s="48">
        <f t="shared" si="4"/>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5"/>
        <v>1460</v>
      </c>
      <c r="BB87" s="60">
        <f t="shared" si="6"/>
        <v>1460</v>
      </c>
      <c r="BC87" s="56" t="str">
        <f t="shared" si="7"/>
        <v>INR  One Thousand Four Hundred &amp; Sixty  Only</v>
      </c>
      <c r="IA87" s="22">
        <v>9.12</v>
      </c>
      <c r="IB87" s="22" t="s">
        <v>95</v>
      </c>
      <c r="IC87" s="22" t="s">
        <v>181</v>
      </c>
      <c r="ID87" s="22">
        <v>9.4</v>
      </c>
      <c r="IE87" s="23" t="s">
        <v>52</v>
      </c>
      <c r="IF87" s="23"/>
      <c r="IG87" s="23"/>
      <c r="IH87" s="23"/>
      <c r="II87" s="23"/>
    </row>
    <row r="88" spans="1:243" s="22" customFormat="1" ht="79.5" customHeight="1">
      <c r="A88" s="66">
        <v>9.13</v>
      </c>
      <c r="B88" s="71" t="s">
        <v>96</v>
      </c>
      <c r="C88" s="39" t="s">
        <v>182</v>
      </c>
      <c r="D88" s="68">
        <v>50</v>
      </c>
      <c r="E88" s="69" t="s">
        <v>52</v>
      </c>
      <c r="F88" s="70">
        <v>100.96</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 t="shared" si="5"/>
        <v>5048</v>
      </c>
      <c r="BB88" s="60">
        <f t="shared" si="6"/>
        <v>5048</v>
      </c>
      <c r="BC88" s="56" t="str">
        <f t="shared" si="7"/>
        <v>INR  Five Thousand  &amp;Forty Eight  Only</v>
      </c>
      <c r="IA88" s="22">
        <v>9.13</v>
      </c>
      <c r="IB88" s="22" t="s">
        <v>96</v>
      </c>
      <c r="IC88" s="22" t="s">
        <v>182</v>
      </c>
      <c r="ID88" s="22">
        <v>50</v>
      </c>
      <c r="IE88" s="23" t="s">
        <v>52</v>
      </c>
      <c r="IF88" s="23"/>
      <c r="IG88" s="23"/>
      <c r="IH88" s="23"/>
      <c r="II88" s="23"/>
    </row>
    <row r="89" spans="1:243" s="22" customFormat="1" ht="28.5">
      <c r="A89" s="70">
        <v>9.14</v>
      </c>
      <c r="B89" s="67" t="s">
        <v>265</v>
      </c>
      <c r="C89" s="39" t="s">
        <v>183</v>
      </c>
      <c r="D89" s="74"/>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6"/>
      <c r="IA89" s="22">
        <v>9.14</v>
      </c>
      <c r="IB89" s="22" t="s">
        <v>265</v>
      </c>
      <c r="IC89" s="22" t="s">
        <v>183</v>
      </c>
      <c r="IE89" s="23"/>
      <c r="IF89" s="23"/>
      <c r="IG89" s="23"/>
      <c r="IH89" s="23"/>
      <c r="II89" s="23"/>
    </row>
    <row r="90" spans="1:243" s="22" customFormat="1" ht="15.75" customHeight="1">
      <c r="A90" s="66">
        <v>9.15</v>
      </c>
      <c r="B90" s="67" t="s">
        <v>266</v>
      </c>
      <c r="C90" s="39" t="s">
        <v>184</v>
      </c>
      <c r="D90" s="68">
        <v>92</v>
      </c>
      <c r="E90" s="69" t="s">
        <v>52</v>
      </c>
      <c r="F90" s="70">
        <v>14.68</v>
      </c>
      <c r="G90" s="40"/>
      <c r="H90" s="24"/>
      <c r="I90" s="47" t="s">
        <v>38</v>
      </c>
      <c r="J90" s="48">
        <f t="shared" si="4"/>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 t="shared" si="5"/>
        <v>1351</v>
      </c>
      <c r="BB90" s="60">
        <f t="shared" si="6"/>
        <v>1351</v>
      </c>
      <c r="BC90" s="56" t="str">
        <f t="shared" si="7"/>
        <v>INR  One Thousand Three Hundred &amp; Fifty One  Only</v>
      </c>
      <c r="IA90" s="22">
        <v>9.15</v>
      </c>
      <c r="IB90" s="22" t="s">
        <v>266</v>
      </c>
      <c r="IC90" s="22" t="s">
        <v>184</v>
      </c>
      <c r="ID90" s="22">
        <v>92</v>
      </c>
      <c r="IE90" s="23" t="s">
        <v>52</v>
      </c>
      <c r="IF90" s="23"/>
      <c r="IG90" s="23"/>
      <c r="IH90" s="23"/>
      <c r="II90" s="23"/>
    </row>
    <row r="91" spans="1:243" s="22" customFormat="1" ht="71.25">
      <c r="A91" s="66">
        <v>9.16</v>
      </c>
      <c r="B91" s="67" t="s">
        <v>211</v>
      </c>
      <c r="C91" s="39" t="s">
        <v>185</v>
      </c>
      <c r="D91" s="68">
        <v>92</v>
      </c>
      <c r="E91" s="69" t="s">
        <v>52</v>
      </c>
      <c r="F91" s="70">
        <v>12.45</v>
      </c>
      <c r="G91" s="40"/>
      <c r="H91" s="24"/>
      <c r="I91" s="47" t="s">
        <v>38</v>
      </c>
      <c r="J91" s="48">
        <f t="shared" si="4"/>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5"/>
        <v>1145</v>
      </c>
      <c r="BB91" s="60">
        <f t="shared" si="6"/>
        <v>1145</v>
      </c>
      <c r="BC91" s="56" t="str">
        <f t="shared" si="7"/>
        <v>INR  One Thousand One Hundred &amp; Forty Five  Only</v>
      </c>
      <c r="IA91" s="22">
        <v>9.16</v>
      </c>
      <c r="IB91" s="22" t="s">
        <v>211</v>
      </c>
      <c r="IC91" s="22" t="s">
        <v>185</v>
      </c>
      <c r="ID91" s="22">
        <v>92</v>
      </c>
      <c r="IE91" s="23" t="s">
        <v>52</v>
      </c>
      <c r="IF91" s="23"/>
      <c r="IG91" s="23"/>
      <c r="IH91" s="23"/>
      <c r="II91" s="23"/>
    </row>
    <row r="92" spans="1:243" s="22" customFormat="1" ht="71.25">
      <c r="A92" s="70">
        <v>9.17</v>
      </c>
      <c r="B92" s="67" t="s">
        <v>267</v>
      </c>
      <c r="C92" s="39" t="s">
        <v>186</v>
      </c>
      <c r="D92" s="74"/>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6"/>
      <c r="IA92" s="22">
        <v>9.17</v>
      </c>
      <c r="IB92" s="22" t="s">
        <v>267</v>
      </c>
      <c r="IC92" s="22" t="s">
        <v>186</v>
      </c>
      <c r="IE92" s="23"/>
      <c r="IF92" s="23"/>
      <c r="IG92" s="23"/>
      <c r="IH92" s="23"/>
      <c r="II92" s="23"/>
    </row>
    <row r="93" spans="1:243" s="22" customFormat="1" ht="28.5">
      <c r="A93" s="66">
        <v>9.18</v>
      </c>
      <c r="B93" s="71" t="s">
        <v>268</v>
      </c>
      <c r="C93" s="39" t="s">
        <v>187</v>
      </c>
      <c r="D93" s="68">
        <v>218</v>
      </c>
      <c r="E93" s="69" t="s">
        <v>52</v>
      </c>
      <c r="F93" s="70">
        <v>47.61</v>
      </c>
      <c r="G93" s="40"/>
      <c r="H93" s="24"/>
      <c r="I93" s="47" t="s">
        <v>38</v>
      </c>
      <c r="J93" s="48">
        <f t="shared" si="4"/>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5"/>
        <v>10379</v>
      </c>
      <c r="BB93" s="60">
        <f t="shared" si="6"/>
        <v>10379</v>
      </c>
      <c r="BC93" s="56" t="str">
        <f t="shared" si="7"/>
        <v>INR  Ten Thousand Three Hundred &amp; Seventy Nine  Only</v>
      </c>
      <c r="IA93" s="22">
        <v>9.18</v>
      </c>
      <c r="IB93" s="22" t="s">
        <v>268</v>
      </c>
      <c r="IC93" s="22" t="s">
        <v>187</v>
      </c>
      <c r="ID93" s="22">
        <v>218</v>
      </c>
      <c r="IE93" s="23" t="s">
        <v>52</v>
      </c>
      <c r="IF93" s="23"/>
      <c r="IG93" s="23"/>
      <c r="IH93" s="23"/>
      <c r="II93" s="23"/>
    </row>
    <row r="94" spans="1:243" s="22" customFormat="1" ht="71.25" customHeight="1">
      <c r="A94" s="66">
        <v>9.19</v>
      </c>
      <c r="B94" s="71" t="s">
        <v>97</v>
      </c>
      <c r="C94" s="39" t="s">
        <v>188</v>
      </c>
      <c r="D94" s="68">
        <v>50</v>
      </c>
      <c r="E94" s="69" t="s">
        <v>52</v>
      </c>
      <c r="F94" s="70">
        <v>16</v>
      </c>
      <c r="G94" s="40"/>
      <c r="H94" s="24"/>
      <c r="I94" s="47" t="s">
        <v>38</v>
      </c>
      <c r="J94" s="48">
        <f t="shared" si="4"/>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5"/>
        <v>800</v>
      </c>
      <c r="BB94" s="60">
        <f t="shared" si="6"/>
        <v>800</v>
      </c>
      <c r="BC94" s="56" t="str">
        <f t="shared" si="7"/>
        <v>INR  Eight Hundred    Only</v>
      </c>
      <c r="IA94" s="22">
        <v>9.19</v>
      </c>
      <c r="IB94" s="22" t="s">
        <v>97</v>
      </c>
      <c r="IC94" s="22" t="s">
        <v>188</v>
      </c>
      <c r="ID94" s="22">
        <v>50</v>
      </c>
      <c r="IE94" s="23" t="s">
        <v>52</v>
      </c>
      <c r="IF94" s="23"/>
      <c r="IG94" s="23"/>
      <c r="IH94" s="23"/>
      <c r="II94" s="23"/>
    </row>
    <row r="95" spans="1:243" s="22" customFormat="1" ht="43.5" customHeight="1">
      <c r="A95" s="70">
        <v>9.2</v>
      </c>
      <c r="B95" s="67" t="s">
        <v>94</v>
      </c>
      <c r="C95" s="39" t="s">
        <v>189</v>
      </c>
      <c r="D95" s="74"/>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6"/>
      <c r="IA95" s="22">
        <v>9.2</v>
      </c>
      <c r="IB95" s="72" t="s">
        <v>94</v>
      </c>
      <c r="IC95" s="22" t="s">
        <v>189</v>
      </c>
      <c r="IE95" s="23"/>
      <c r="IF95" s="23"/>
      <c r="IG95" s="23"/>
      <c r="IH95" s="23"/>
      <c r="II95" s="23"/>
    </row>
    <row r="96" spans="1:239" ht="28.5">
      <c r="A96" s="66">
        <v>9.21</v>
      </c>
      <c r="B96" s="67" t="s">
        <v>98</v>
      </c>
      <c r="C96" s="39" t="s">
        <v>305</v>
      </c>
      <c r="D96" s="68">
        <v>87</v>
      </c>
      <c r="E96" s="69" t="s">
        <v>52</v>
      </c>
      <c r="F96" s="70">
        <v>70.1</v>
      </c>
      <c r="G96" s="40"/>
      <c r="H96" s="24"/>
      <c r="I96" s="47" t="s">
        <v>38</v>
      </c>
      <c r="J96" s="48">
        <f t="shared" si="4"/>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9"/>
      <c r="BA96" s="42">
        <f t="shared" si="5"/>
        <v>6099</v>
      </c>
      <c r="BB96" s="60">
        <f t="shared" si="6"/>
        <v>6099</v>
      </c>
      <c r="BC96" s="56" t="str">
        <f t="shared" si="7"/>
        <v>INR  Six Thousand  &amp;Ninety Nine  Only</v>
      </c>
      <c r="IA96" s="1">
        <v>9.21</v>
      </c>
      <c r="IB96" s="1" t="s">
        <v>98</v>
      </c>
      <c r="IC96" s="1" t="s">
        <v>305</v>
      </c>
      <c r="ID96" s="1">
        <v>87</v>
      </c>
      <c r="IE96" s="3" t="s">
        <v>52</v>
      </c>
    </row>
    <row r="97" spans="1:237" ht="27.75" customHeight="1">
      <c r="A97" s="66">
        <v>9.22</v>
      </c>
      <c r="B97" s="67" t="s">
        <v>269</v>
      </c>
      <c r="C97" s="39" t="s">
        <v>306</v>
      </c>
      <c r="D97" s="74"/>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6"/>
      <c r="IA97" s="1">
        <v>9.22</v>
      </c>
      <c r="IB97" s="1" t="s">
        <v>269</v>
      </c>
      <c r="IC97" s="1" t="s">
        <v>306</v>
      </c>
    </row>
    <row r="98" spans="1:239" ht="28.5">
      <c r="A98" s="70">
        <v>9.23</v>
      </c>
      <c r="B98" s="67" t="s">
        <v>270</v>
      </c>
      <c r="C98" s="39" t="s">
        <v>307</v>
      </c>
      <c r="D98" s="68">
        <v>17</v>
      </c>
      <c r="E98" s="69" t="s">
        <v>52</v>
      </c>
      <c r="F98" s="70">
        <v>59.05</v>
      </c>
      <c r="G98" s="40"/>
      <c r="H98" s="24"/>
      <c r="I98" s="47" t="s">
        <v>38</v>
      </c>
      <c r="J98" s="48">
        <f t="shared" si="4"/>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5"/>
        <v>1004</v>
      </c>
      <c r="BB98" s="60">
        <f t="shared" si="6"/>
        <v>1004</v>
      </c>
      <c r="BC98" s="56" t="str">
        <f t="shared" si="7"/>
        <v>INR  One Thousand  &amp;Four  Only</v>
      </c>
      <c r="IA98" s="1">
        <v>9.23</v>
      </c>
      <c r="IB98" s="1" t="s">
        <v>270</v>
      </c>
      <c r="IC98" s="1" t="s">
        <v>307</v>
      </c>
      <c r="ID98" s="1">
        <v>17</v>
      </c>
      <c r="IE98" s="3" t="s">
        <v>52</v>
      </c>
    </row>
    <row r="99" spans="1:237" ht="15.75">
      <c r="A99" s="66">
        <v>10</v>
      </c>
      <c r="B99" s="71" t="s">
        <v>99</v>
      </c>
      <c r="C99" s="39" t="s">
        <v>308</v>
      </c>
      <c r="D99" s="74"/>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6"/>
      <c r="IA99" s="1">
        <v>10</v>
      </c>
      <c r="IB99" s="1" t="s">
        <v>99</v>
      </c>
      <c r="IC99" s="1" t="s">
        <v>308</v>
      </c>
    </row>
    <row r="100" spans="1:237" ht="142.5">
      <c r="A100" s="66">
        <v>10.01</v>
      </c>
      <c r="B100" s="71" t="s">
        <v>100</v>
      </c>
      <c r="C100" s="39" t="s">
        <v>309</v>
      </c>
      <c r="D100" s="74"/>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6"/>
      <c r="IA100" s="1">
        <v>10.01</v>
      </c>
      <c r="IB100" s="1" t="s">
        <v>100</v>
      </c>
      <c r="IC100" s="1" t="s">
        <v>309</v>
      </c>
    </row>
    <row r="101" spans="1:239" ht="28.5">
      <c r="A101" s="70">
        <v>10.02</v>
      </c>
      <c r="B101" s="67" t="s">
        <v>101</v>
      </c>
      <c r="C101" s="39" t="s">
        <v>310</v>
      </c>
      <c r="D101" s="68">
        <v>12</v>
      </c>
      <c r="E101" s="69" t="s">
        <v>52</v>
      </c>
      <c r="F101" s="70">
        <v>376.67</v>
      </c>
      <c r="G101" s="40"/>
      <c r="H101" s="24"/>
      <c r="I101" s="47" t="s">
        <v>38</v>
      </c>
      <c r="J101" s="48">
        <f t="shared" si="4"/>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5"/>
        <v>4520</v>
      </c>
      <c r="BB101" s="60">
        <f t="shared" si="6"/>
        <v>4520</v>
      </c>
      <c r="BC101" s="56" t="str">
        <f t="shared" si="7"/>
        <v>INR  Four Thousand Five Hundred &amp; Twenty  Only</v>
      </c>
      <c r="IA101" s="1">
        <v>10.02</v>
      </c>
      <c r="IB101" s="1" t="s">
        <v>101</v>
      </c>
      <c r="IC101" s="1" t="s">
        <v>310</v>
      </c>
      <c r="ID101" s="1">
        <v>12</v>
      </c>
      <c r="IE101" s="3" t="s">
        <v>52</v>
      </c>
    </row>
    <row r="102" spans="1:237" ht="228">
      <c r="A102" s="66">
        <v>10.03</v>
      </c>
      <c r="B102" s="67" t="s">
        <v>271</v>
      </c>
      <c r="C102" s="39" t="s">
        <v>311</v>
      </c>
      <c r="D102" s="74"/>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6"/>
      <c r="IA102" s="1">
        <v>10.03</v>
      </c>
      <c r="IB102" s="1" t="s">
        <v>271</v>
      </c>
      <c r="IC102" s="1" t="s">
        <v>311</v>
      </c>
    </row>
    <row r="103" spans="1:239" ht="28.5">
      <c r="A103" s="66">
        <v>10.04</v>
      </c>
      <c r="B103" s="67" t="s">
        <v>272</v>
      </c>
      <c r="C103" s="39" t="s">
        <v>312</v>
      </c>
      <c r="D103" s="68">
        <v>7</v>
      </c>
      <c r="E103" s="69" t="s">
        <v>65</v>
      </c>
      <c r="F103" s="70">
        <v>1198.46</v>
      </c>
      <c r="G103" s="40"/>
      <c r="H103" s="24"/>
      <c r="I103" s="47" t="s">
        <v>38</v>
      </c>
      <c r="J103" s="48">
        <f t="shared" si="4"/>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9"/>
      <c r="BA103" s="42">
        <f t="shared" si="5"/>
        <v>8389</v>
      </c>
      <c r="BB103" s="60">
        <f t="shared" si="6"/>
        <v>8389</v>
      </c>
      <c r="BC103" s="56" t="str">
        <f t="shared" si="7"/>
        <v>INR  Eight Thousand Three Hundred &amp; Eighty Nine  Only</v>
      </c>
      <c r="IA103" s="1">
        <v>10.04</v>
      </c>
      <c r="IB103" s="1" t="s">
        <v>272</v>
      </c>
      <c r="IC103" s="1" t="s">
        <v>312</v>
      </c>
      <c r="ID103" s="1">
        <v>7</v>
      </c>
      <c r="IE103" s="3" t="s">
        <v>65</v>
      </c>
    </row>
    <row r="104" spans="1:237" ht="42.75">
      <c r="A104" s="70">
        <v>10.05</v>
      </c>
      <c r="B104" s="67" t="s">
        <v>102</v>
      </c>
      <c r="C104" s="39" t="s">
        <v>313</v>
      </c>
      <c r="D104" s="74"/>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6"/>
      <c r="IA104" s="1">
        <v>10.05</v>
      </c>
      <c r="IB104" s="1" t="s">
        <v>102</v>
      </c>
      <c r="IC104" s="1" t="s">
        <v>313</v>
      </c>
    </row>
    <row r="105" spans="1:239" ht="42.75">
      <c r="A105" s="66">
        <v>10.06</v>
      </c>
      <c r="B105" s="67" t="s">
        <v>103</v>
      </c>
      <c r="C105" s="39" t="s">
        <v>314</v>
      </c>
      <c r="D105" s="68">
        <v>1.49</v>
      </c>
      <c r="E105" s="69" t="s">
        <v>52</v>
      </c>
      <c r="F105" s="70">
        <v>780.79</v>
      </c>
      <c r="G105" s="40"/>
      <c r="H105" s="24"/>
      <c r="I105" s="47" t="s">
        <v>38</v>
      </c>
      <c r="J105" s="48">
        <f t="shared" si="4"/>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5"/>
        <v>1163</v>
      </c>
      <c r="BB105" s="60">
        <f t="shared" si="6"/>
        <v>1163</v>
      </c>
      <c r="BC105" s="56" t="str">
        <f t="shared" si="7"/>
        <v>INR  One Thousand One Hundred &amp; Sixty Three  Only</v>
      </c>
      <c r="IA105" s="1">
        <v>10.06</v>
      </c>
      <c r="IB105" s="1" t="s">
        <v>103</v>
      </c>
      <c r="IC105" s="1" t="s">
        <v>314</v>
      </c>
      <c r="ID105" s="1">
        <v>1.49</v>
      </c>
      <c r="IE105" s="3" t="s">
        <v>52</v>
      </c>
    </row>
    <row r="106" spans="1:239" ht="57">
      <c r="A106" s="66">
        <v>10.07</v>
      </c>
      <c r="B106" s="67" t="s">
        <v>273</v>
      </c>
      <c r="C106" s="39" t="s">
        <v>315</v>
      </c>
      <c r="D106" s="68">
        <v>83.79</v>
      </c>
      <c r="E106" s="69" t="s">
        <v>52</v>
      </c>
      <c r="F106" s="70">
        <v>2.19</v>
      </c>
      <c r="G106" s="40"/>
      <c r="H106" s="24"/>
      <c r="I106" s="47" t="s">
        <v>38</v>
      </c>
      <c r="J106" s="48">
        <f t="shared" si="4"/>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5"/>
        <v>184</v>
      </c>
      <c r="BB106" s="60">
        <f t="shared" si="6"/>
        <v>184</v>
      </c>
      <c r="BC106" s="56" t="str">
        <f t="shared" si="7"/>
        <v>INR  One Hundred &amp; Eighty Four  Only</v>
      </c>
      <c r="IA106" s="1">
        <v>10.07</v>
      </c>
      <c r="IB106" s="1" t="s">
        <v>273</v>
      </c>
      <c r="IC106" s="1" t="s">
        <v>315</v>
      </c>
      <c r="ID106" s="1">
        <v>83.79</v>
      </c>
      <c r="IE106" s="3" t="s">
        <v>52</v>
      </c>
    </row>
    <row r="107" spans="1:237" ht="15.75">
      <c r="A107" s="66">
        <v>11</v>
      </c>
      <c r="B107" s="67" t="s">
        <v>104</v>
      </c>
      <c r="C107" s="39" t="s">
        <v>316</v>
      </c>
      <c r="D107" s="74"/>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6"/>
      <c r="IA107" s="1">
        <v>11</v>
      </c>
      <c r="IB107" s="1" t="s">
        <v>104</v>
      </c>
      <c r="IC107" s="1" t="s">
        <v>316</v>
      </c>
    </row>
    <row r="108" spans="1:237" ht="71.25">
      <c r="A108" s="66">
        <v>11.01</v>
      </c>
      <c r="B108" s="67" t="s">
        <v>212</v>
      </c>
      <c r="C108" s="39" t="s">
        <v>317</v>
      </c>
      <c r="D108" s="74"/>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6"/>
      <c r="IA108" s="1">
        <v>11.01</v>
      </c>
      <c r="IB108" s="1" t="s">
        <v>212</v>
      </c>
      <c r="IC108" s="1" t="s">
        <v>317</v>
      </c>
    </row>
    <row r="109" spans="1:239" ht="28.5">
      <c r="A109" s="66">
        <v>11.02</v>
      </c>
      <c r="B109" s="67" t="s">
        <v>213</v>
      </c>
      <c r="C109" s="39" t="s">
        <v>318</v>
      </c>
      <c r="D109" s="68">
        <v>0.41</v>
      </c>
      <c r="E109" s="69" t="s">
        <v>64</v>
      </c>
      <c r="F109" s="70">
        <v>1523.41</v>
      </c>
      <c r="G109" s="40"/>
      <c r="H109" s="24"/>
      <c r="I109" s="47" t="s">
        <v>38</v>
      </c>
      <c r="J109" s="48">
        <f t="shared" si="4"/>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 t="shared" si="5"/>
        <v>625</v>
      </c>
      <c r="BB109" s="60">
        <f t="shared" si="6"/>
        <v>625</v>
      </c>
      <c r="BC109" s="56" t="str">
        <f t="shared" si="7"/>
        <v>INR  Six Hundred &amp; Twenty Five  Only</v>
      </c>
      <c r="IA109" s="1">
        <v>11.02</v>
      </c>
      <c r="IB109" s="1" t="s">
        <v>213</v>
      </c>
      <c r="IC109" s="1" t="s">
        <v>318</v>
      </c>
      <c r="ID109" s="1">
        <v>0.41</v>
      </c>
      <c r="IE109" s="3" t="s">
        <v>64</v>
      </c>
    </row>
    <row r="110" spans="1:239" ht="28.5">
      <c r="A110" s="66">
        <v>11.03</v>
      </c>
      <c r="B110" s="67" t="s">
        <v>214</v>
      </c>
      <c r="C110" s="39" t="s">
        <v>319</v>
      </c>
      <c r="D110" s="68">
        <v>1.09</v>
      </c>
      <c r="E110" s="69" t="s">
        <v>64</v>
      </c>
      <c r="F110" s="70">
        <v>940.64</v>
      </c>
      <c r="G110" s="40"/>
      <c r="H110" s="24"/>
      <c r="I110" s="47" t="s">
        <v>38</v>
      </c>
      <c r="J110" s="48">
        <f aca="true" t="shared" si="8" ref="J110:J196">IF(I110="Less(-)",-1,1)</f>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 aca="true" t="shared" si="9" ref="BA110:BA187">ROUND(total_amount_ba($B$2,$D$2,D110,F110,J110,K110,M110),0)</f>
        <v>1025</v>
      </c>
      <c r="BB110" s="60">
        <f aca="true" t="shared" si="10" ref="BB110:BB187">BA110+SUM(N110:AZ110)</f>
        <v>1025</v>
      </c>
      <c r="BC110" s="56" t="str">
        <f>SpellNumber(L110,BB110)</f>
        <v>INR  One Thousand  &amp;Twenty Five  Only</v>
      </c>
      <c r="IA110" s="1">
        <v>11.03</v>
      </c>
      <c r="IB110" s="1" t="s">
        <v>214</v>
      </c>
      <c r="IC110" s="1" t="s">
        <v>319</v>
      </c>
      <c r="ID110" s="1">
        <v>1.09</v>
      </c>
      <c r="IE110" s="3" t="s">
        <v>64</v>
      </c>
    </row>
    <row r="111" spans="1:239" ht="85.5">
      <c r="A111" s="66">
        <v>11.04</v>
      </c>
      <c r="B111" s="67" t="s">
        <v>274</v>
      </c>
      <c r="C111" s="39" t="s">
        <v>320</v>
      </c>
      <c r="D111" s="68">
        <v>0.55</v>
      </c>
      <c r="E111" s="69" t="s">
        <v>64</v>
      </c>
      <c r="F111" s="70">
        <v>2222.44</v>
      </c>
      <c r="G111" s="65">
        <v>20610</v>
      </c>
      <c r="H111" s="50"/>
      <c r="I111" s="51" t="s">
        <v>38</v>
      </c>
      <c r="J111" s="52">
        <f t="shared" si="8"/>
        <v>1</v>
      </c>
      <c r="K111" s="50" t="s">
        <v>39</v>
      </c>
      <c r="L111" s="50" t="s">
        <v>4</v>
      </c>
      <c r="M111" s="53"/>
      <c r="N111" s="50"/>
      <c r="O111" s="50"/>
      <c r="P111" s="54"/>
      <c r="Q111" s="50"/>
      <c r="R111" s="50"/>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42">
        <f t="shared" si="9"/>
        <v>1222</v>
      </c>
      <c r="BB111" s="55">
        <f t="shared" si="10"/>
        <v>1222</v>
      </c>
      <c r="BC111" s="56" t="str">
        <f>SpellNumber(L111,BB111)</f>
        <v>INR  One Thousand Two Hundred &amp; Twenty Two  Only</v>
      </c>
      <c r="IA111" s="1">
        <v>11.04</v>
      </c>
      <c r="IB111" s="1" t="s">
        <v>274</v>
      </c>
      <c r="IC111" s="1" t="s">
        <v>320</v>
      </c>
      <c r="ID111" s="1">
        <v>0.55</v>
      </c>
      <c r="IE111" s="3" t="s">
        <v>64</v>
      </c>
    </row>
    <row r="112" spans="1:237" ht="85.5">
      <c r="A112" s="66">
        <v>11.05</v>
      </c>
      <c r="B112" s="67" t="s">
        <v>275</v>
      </c>
      <c r="C112" s="39" t="s">
        <v>321</v>
      </c>
      <c r="D112" s="74"/>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6"/>
      <c r="IA112" s="1">
        <v>11.05</v>
      </c>
      <c r="IB112" s="1" t="s">
        <v>275</v>
      </c>
      <c r="IC112" s="1" t="s">
        <v>321</v>
      </c>
    </row>
    <row r="113" spans="1:239" ht="28.5">
      <c r="A113" s="66">
        <v>11.06</v>
      </c>
      <c r="B113" s="67" t="s">
        <v>276</v>
      </c>
      <c r="C113" s="39" t="s">
        <v>322</v>
      </c>
      <c r="D113" s="68">
        <v>0.17</v>
      </c>
      <c r="E113" s="69" t="s">
        <v>64</v>
      </c>
      <c r="F113" s="70">
        <v>1288.82</v>
      </c>
      <c r="G113" s="40"/>
      <c r="H113" s="24"/>
      <c r="I113" s="47" t="s">
        <v>38</v>
      </c>
      <c r="J113" s="48">
        <f t="shared" si="8"/>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9"/>
        <v>219</v>
      </c>
      <c r="BB113" s="60">
        <f t="shared" si="10"/>
        <v>219</v>
      </c>
      <c r="BC113" s="56" t="str">
        <f>SpellNumber(L113,BB113)</f>
        <v>INR  Two Hundred &amp; Nineteen  Only</v>
      </c>
      <c r="IA113" s="1">
        <v>11.06</v>
      </c>
      <c r="IB113" s="1" t="s">
        <v>276</v>
      </c>
      <c r="IC113" s="1" t="s">
        <v>322</v>
      </c>
      <c r="ID113" s="1">
        <v>0.17</v>
      </c>
      <c r="IE113" s="3" t="s">
        <v>64</v>
      </c>
    </row>
    <row r="114" spans="1:237" ht="71.25">
      <c r="A114" s="66">
        <v>11.07</v>
      </c>
      <c r="B114" s="67" t="s">
        <v>105</v>
      </c>
      <c r="C114" s="39" t="s">
        <v>323</v>
      </c>
      <c r="D114" s="74"/>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6"/>
      <c r="IA114" s="1">
        <v>11.07</v>
      </c>
      <c r="IB114" s="1" t="s">
        <v>105</v>
      </c>
      <c r="IC114" s="1" t="s">
        <v>323</v>
      </c>
    </row>
    <row r="115" spans="1:239" ht="28.5">
      <c r="A115" s="66">
        <v>11.08</v>
      </c>
      <c r="B115" s="67" t="s">
        <v>215</v>
      </c>
      <c r="C115" s="39" t="s">
        <v>324</v>
      </c>
      <c r="D115" s="68">
        <v>9</v>
      </c>
      <c r="E115" s="69" t="s">
        <v>65</v>
      </c>
      <c r="F115" s="70">
        <v>240.68</v>
      </c>
      <c r="G115" s="40"/>
      <c r="H115" s="24"/>
      <c r="I115" s="47" t="s">
        <v>38</v>
      </c>
      <c r="J115" s="48">
        <f t="shared" si="8"/>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9"/>
        <v>2166</v>
      </c>
      <c r="BB115" s="60">
        <f t="shared" si="10"/>
        <v>2166</v>
      </c>
      <c r="BC115" s="56" t="str">
        <f>SpellNumber(L115,BB115)</f>
        <v>INR  Two Thousand One Hundred &amp; Sixty Six  Only</v>
      </c>
      <c r="IA115" s="1">
        <v>11.08</v>
      </c>
      <c r="IB115" s="1" t="s">
        <v>215</v>
      </c>
      <c r="IC115" s="1" t="s">
        <v>324</v>
      </c>
      <c r="ID115" s="1">
        <v>9</v>
      </c>
      <c r="IE115" s="3" t="s">
        <v>65</v>
      </c>
    </row>
    <row r="116" spans="1:237" ht="57">
      <c r="A116" s="66">
        <v>11.09</v>
      </c>
      <c r="B116" s="67" t="s">
        <v>277</v>
      </c>
      <c r="C116" s="39" t="s">
        <v>325</v>
      </c>
      <c r="D116" s="74"/>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6"/>
      <c r="IA116" s="1">
        <v>11.09</v>
      </c>
      <c r="IB116" s="1" t="s">
        <v>277</v>
      </c>
      <c r="IC116" s="1" t="s">
        <v>325</v>
      </c>
    </row>
    <row r="117" spans="1:239" ht="15.75">
      <c r="A117" s="66">
        <v>11.1</v>
      </c>
      <c r="B117" s="67" t="s">
        <v>215</v>
      </c>
      <c r="C117" s="39" t="s">
        <v>326</v>
      </c>
      <c r="D117" s="68">
        <v>1</v>
      </c>
      <c r="E117" s="69" t="s">
        <v>65</v>
      </c>
      <c r="F117" s="70">
        <v>93.42</v>
      </c>
      <c r="G117" s="40"/>
      <c r="H117" s="24"/>
      <c r="I117" s="47" t="s">
        <v>38</v>
      </c>
      <c r="J117" s="48">
        <f t="shared" si="8"/>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 t="shared" si="9"/>
        <v>93</v>
      </c>
      <c r="BB117" s="60">
        <f t="shared" si="10"/>
        <v>93</v>
      </c>
      <c r="BC117" s="56" t="str">
        <f>SpellNumber(L117,BB117)</f>
        <v>INR  Ninety Three Only</v>
      </c>
      <c r="IA117" s="1">
        <v>11.1</v>
      </c>
      <c r="IB117" s="1" t="s">
        <v>215</v>
      </c>
      <c r="IC117" s="1" t="s">
        <v>326</v>
      </c>
      <c r="ID117" s="1">
        <v>1</v>
      </c>
      <c r="IE117" s="3" t="s">
        <v>65</v>
      </c>
    </row>
    <row r="118" spans="1:239" ht="57.75" customHeight="1">
      <c r="A118" s="66">
        <v>11.11</v>
      </c>
      <c r="B118" s="67" t="s">
        <v>216</v>
      </c>
      <c r="C118" s="39" t="s">
        <v>327</v>
      </c>
      <c r="D118" s="68">
        <v>25.65</v>
      </c>
      <c r="E118" s="69" t="s">
        <v>52</v>
      </c>
      <c r="F118" s="70">
        <v>34.19</v>
      </c>
      <c r="G118" s="40"/>
      <c r="H118" s="24"/>
      <c r="I118" s="47" t="s">
        <v>38</v>
      </c>
      <c r="J118" s="48">
        <f t="shared" si="8"/>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9"/>
      <c r="BA118" s="42">
        <f t="shared" si="9"/>
        <v>877</v>
      </c>
      <c r="BB118" s="60">
        <f t="shared" si="10"/>
        <v>877</v>
      </c>
      <c r="BC118" s="56" t="str">
        <f>SpellNumber(L118,BB118)</f>
        <v>INR  Eight Hundred &amp; Seventy Seven  Only</v>
      </c>
      <c r="IA118" s="1">
        <v>11.11</v>
      </c>
      <c r="IB118" s="1" t="s">
        <v>216</v>
      </c>
      <c r="IC118" s="1" t="s">
        <v>327</v>
      </c>
      <c r="ID118" s="1">
        <v>25.65</v>
      </c>
      <c r="IE118" s="3" t="s">
        <v>52</v>
      </c>
    </row>
    <row r="119" spans="1:237" ht="15.75">
      <c r="A119" s="66">
        <v>12</v>
      </c>
      <c r="B119" s="67" t="s">
        <v>106</v>
      </c>
      <c r="C119" s="39" t="s">
        <v>328</v>
      </c>
      <c r="D119" s="74"/>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6"/>
      <c r="IA119" s="1">
        <v>12</v>
      </c>
      <c r="IB119" s="1" t="s">
        <v>106</v>
      </c>
      <c r="IC119" s="1" t="s">
        <v>328</v>
      </c>
    </row>
    <row r="120" spans="1:237" ht="156.75">
      <c r="A120" s="66">
        <v>12.01</v>
      </c>
      <c r="B120" s="67" t="s">
        <v>217</v>
      </c>
      <c r="C120" s="39" t="s">
        <v>329</v>
      </c>
      <c r="D120" s="74"/>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6"/>
      <c r="IA120" s="1">
        <v>12.01</v>
      </c>
      <c r="IB120" s="1" t="s">
        <v>217</v>
      </c>
      <c r="IC120" s="1" t="s">
        <v>329</v>
      </c>
    </row>
    <row r="121" spans="1:239" ht="42.75">
      <c r="A121" s="66">
        <v>12.02</v>
      </c>
      <c r="B121" s="67" t="s">
        <v>218</v>
      </c>
      <c r="C121" s="39" t="s">
        <v>330</v>
      </c>
      <c r="D121" s="68">
        <v>1</v>
      </c>
      <c r="E121" s="69" t="s">
        <v>65</v>
      </c>
      <c r="F121" s="70">
        <v>4753.61</v>
      </c>
      <c r="G121" s="65">
        <v>37800</v>
      </c>
      <c r="H121" s="50"/>
      <c r="I121" s="51" t="s">
        <v>38</v>
      </c>
      <c r="J121" s="52">
        <f t="shared" si="8"/>
        <v>1</v>
      </c>
      <c r="K121" s="50" t="s">
        <v>39</v>
      </c>
      <c r="L121" s="50" t="s">
        <v>4</v>
      </c>
      <c r="M121" s="53"/>
      <c r="N121" s="50"/>
      <c r="O121" s="50"/>
      <c r="P121" s="54"/>
      <c r="Q121" s="50"/>
      <c r="R121" s="50"/>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42">
        <f t="shared" si="9"/>
        <v>4754</v>
      </c>
      <c r="BB121" s="55">
        <f t="shared" si="10"/>
        <v>4754</v>
      </c>
      <c r="BC121" s="56" t="str">
        <f>SpellNumber(L121,BB121)</f>
        <v>INR  Four Thousand Seven Hundred &amp; Fifty Four  Only</v>
      </c>
      <c r="IA121" s="1">
        <v>12.02</v>
      </c>
      <c r="IB121" s="1" t="s">
        <v>218</v>
      </c>
      <c r="IC121" s="1" t="s">
        <v>330</v>
      </c>
      <c r="ID121" s="1">
        <v>1</v>
      </c>
      <c r="IE121" s="3" t="s">
        <v>65</v>
      </c>
    </row>
    <row r="122" spans="1:237" ht="138" customHeight="1">
      <c r="A122" s="66">
        <v>12.03</v>
      </c>
      <c r="B122" s="67" t="s">
        <v>219</v>
      </c>
      <c r="C122" s="39" t="s">
        <v>331</v>
      </c>
      <c r="D122" s="74"/>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6"/>
      <c r="IA122" s="1">
        <v>12.03</v>
      </c>
      <c r="IB122" s="1" t="s">
        <v>219</v>
      </c>
      <c r="IC122" s="1" t="s">
        <v>331</v>
      </c>
    </row>
    <row r="123" spans="1:239" ht="28.5">
      <c r="A123" s="66">
        <v>12.04</v>
      </c>
      <c r="B123" s="67" t="s">
        <v>220</v>
      </c>
      <c r="C123" s="39" t="s">
        <v>332</v>
      </c>
      <c r="D123" s="68">
        <v>1</v>
      </c>
      <c r="E123" s="69" t="s">
        <v>65</v>
      </c>
      <c r="F123" s="70">
        <v>4612.84</v>
      </c>
      <c r="G123" s="65">
        <v>37800</v>
      </c>
      <c r="H123" s="50"/>
      <c r="I123" s="51" t="s">
        <v>38</v>
      </c>
      <c r="J123" s="52">
        <f t="shared" si="8"/>
        <v>1</v>
      </c>
      <c r="K123" s="50" t="s">
        <v>39</v>
      </c>
      <c r="L123" s="50" t="s">
        <v>4</v>
      </c>
      <c r="M123" s="53"/>
      <c r="N123" s="50"/>
      <c r="O123" s="50"/>
      <c r="P123" s="54"/>
      <c r="Q123" s="50"/>
      <c r="R123" s="50"/>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42">
        <f t="shared" si="9"/>
        <v>4613</v>
      </c>
      <c r="BB123" s="55">
        <f t="shared" si="10"/>
        <v>4613</v>
      </c>
      <c r="BC123" s="56" t="str">
        <f>SpellNumber(L123,BB123)</f>
        <v>INR  Four Thousand Six Hundred &amp; Thirteen  Only</v>
      </c>
      <c r="IA123" s="1">
        <v>12.04</v>
      </c>
      <c r="IB123" s="1" t="s">
        <v>220</v>
      </c>
      <c r="IC123" s="1" t="s">
        <v>332</v>
      </c>
      <c r="ID123" s="1">
        <v>1</v>
      </c>
      <c r="IE123" s="3" t="s">
        <v>65</v>
      </c>
    </row>
    <row r="124" spans="1:239" ht="57">
      <c r="A124" s="66">
        <v>12.05</v>
      </c>
      <c r="B124" s="67" t="s">
        <v>221</v>
      </c>
      <c r="C124" s="39" t="s">
        <v>333</v>
      </c>
      <c r="D124" s="68">
        <v>2</v>
      </c>
      <c r="E124" s="69" t="s">
        <v>65</v>
      </c>
      <c r="F124" s="70">
        <v>774.26</v>
      </c>
      <c r="G124" s="40"/>
      <c r="H124" s="24"/>
      <c r="I124" s="47" t="s">
        <v>38</v>
      </c>
      <c r="J124" s="48">
        <f t="shared" si="8"/>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9"/>
      <c r="BA124" s="42">
        <f t="shared" si="9"/>
        <v>1549</v>
      </c>
      <c r="BB124" s="60">
        <f t="shared" si="10"/>
        <v>1549</v>
      </c>
      <c r="BC124" s="56" t="str">
        <f>SpellNumber(L124,BB124)</f>
        <v>INR  One Thousand Five Hundred &amp; Forty Nine  Only</v>
      </c>
      <c r="IA124" s="1">
        <v>12.05</v>
      </c>
      <c r="IB124" s="1" t="s">
        <v>221</v>
      </c>
      <c r="IC124" s="1" t="s">
        <v>333</v>
      </c>
      <c r="ID124" s="1">
        <v>2</v>
      </c>
      <c r="IE124" s="3" t="s">
        <v>65</v>
      </c>
    </row>
    <row r="125" spans="1:239" ht="57">
      <c r="A125" s="66">
        <v>12.06</v>
      </c>
      <c r="B125" s="67" t="s">
        <v>222</v>
      </c>
      <c r="C125" s="39" t="s">
        <v>334</v>
      </c>
      <c r="D125" s="68">
        <v>2</v>
      </c>
      <c r="E125" s="69" t="s">
        <v>65</v>
      </c>
      <c r="F125" s="70">
        <v>5360.45</v>
      </c>
      <c r="G125" s="65">
        <v>37800</v>
      </c>
      <c r="H125" s="50"/>
      <c r="I125" s="51" t="s">
        <v>38</v>
      </c>
      <c r="J125" s="52">
        <f t="shared" si="8"/>
        <v>1</v>
      </c>
      <c r="K125" s="50" t="s">
        <v>39</v>
      </c>
      <c r="L125" s="50" t="s">
        <v>4</v>
      </c>
      <c r="M125" s="53"/>
      <c r="N125" s="50"/>
      <c r="O125" s="50"/>
      <c r="P125" s="54"/>
      <c r="Q125" s="50"/>
      <c r="R125" s="50"/>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42">
        <f t="shared" si="9"/>
        <v>10721</v>
      </c>
      <c r="BB125" s="55">
        <f t="shared" si="10"/>
        <v>10721</v>
      </c>
      <c r="BC125" s="56" t="str">
        <f>SpellNumber(L125,BB125)</f>
        <v>INR  Ten Thousand Seven Hundred &amp; Twenty One  Only</v>
      </c>
      <c r="IA125" s="1">
        <v>12.06</v>
      </c>
      <c r="IB125" s="1" t="s">
        <v>222</v>
      </c>
      <c r="IC125" s="1" t="s">
        <v>334</v>
      </c>
      <c r="ID125" s="1">
        <v>2</v>
      </c>
      <c r="IE125" s="3" t="s">
        <v>65</v>
      </c>
    </row>
    <row r="126" spans="1:237" ht="57">
      <c r="A126" s="66">
        <v>12.07</v>
      </c>
      <c r="B126" s="67" t="s">
        <v>223</v>
      </c>
      <c r="C126" s="39" t="s">
        <v>335</v>
      </c>
      <c r="D126" s="74"/>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6"/>
      <c r="IA126" s="1">
        <v>12.07</v>
      </c>
      <c r="IB126" s="1" t="s">
        <v>223</v>
      </c>
      <c r="IC126" s="1" t="s">
        <v>335</v>
      </c>
    </row>
    <row r="127" spans="1:239" ht="31.5" customHeight="1">
      <c r="A127" s="66">
        <v>12.08</v>
      </c>
      <c r="B127" s="67" t="s">
        <v>224</v>
      </c>
      <c r="C127" s="39" t="s">
        <v>336</v>
      </c>
      <c r="D127" s="68">
        <v>2</v>
      </c>
      <c r="E127" s="69" t="s">
        <v>65</v>
      </c>
      <c r="F127" s="70">
        <v>787.9</v>
      </c>
      <c r="G127" s="65">
        <v>37800</v>
      </c>
      <c r="H127" s="50"/>
      <c r="I127" s="51" t="s">
        <v>38</v>
      </c>
      <c r="J127" s="52">
        <f t="shared" si="8"/>
        <v>1</v>
      </c>
      <c r="K127" s="50" t="s">
        <v>39</v>
      </c>
      <c r="L127" s="50" t="s">
        <v>4</v>
      </c>
      <c r="M127" s="53"/>
      <c r="N127" s="50"/>
      <c r="O127" s="50"/>
      <c r="P127" s="54"/>
      <c r="Q127" s="50"/>
      <c r="R127" s="50"/>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42">
        <f t="shared" si="9"/>
        <v>1576</v>
      </c>
      <c r="BB127" s="55">
        <f t="shared" si="10"/>
        <v>1576</v>
      </c>
      <c r="BC127" s="56" t="str">
        <f>SpellNumber(L127,BB127)</f>
        <v>INR  One Thousand Five Hundred &amp; Seventy Six  Only</v>
      </c>
      <c r="IA127" s="1">
        <v>12.08</v>
      </c>
      <c r="IB127" s="1" t="s">
        <v>224</v>
      </c>
      <c r="IC127" s="1" t="s">
        <v>336</v>
      </c>
      <c r="ID127" s="1">
        <v>2</v>
      </c>
      <c r="IE127" s="3" t="s">
        <v>65</v>
      </c>
    </row>
    <row r="128" spans="1:239" ht="73.5" customHeight="1">
      <c r="A128" s="66">
        <v>12.09</v>
      </c>
      <c r="B128" s="67" t="s">
        <v>107</v>
      </c>
      <c r="C128" s="39" t="s">
        <v>337</v>
      </c>
      <c r="D128" s="68">
        <v>2</v>
      </c>
      <c r="E128" s="69" t="s">
        <v>65</v>
      </c>
      <c r="F128" s="70">
        <v>1124.98</v>
      </c>
      <c r="G128" s="65">
        <v>37800</v>
      </c>
      <c r="H128" s="50"/>
      <c r="I128" s="51" t="s">
        <v>38</v>
      </c>
      <c r="J128" s="52">
        <f t="shared" si="8"/>
        <v>1</v>
      </c>
      <c r="K128" s="50" t="s">
        <v>39</v>
      </c>
      <c r="L128" s="50" t="s">
        <v>4</v>
      </c>
      <c r="M128" s="53"/>
      <c r="N128" s="50"/>
      <c r="O128" s="50"/>
      <c r="P128" s="54"/>
      <c r="Q128" s="50"/>
      <c r="R128" s="50"/>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42">
        <f t="shared" si="9"/>
        <v>2250</v>
      </c>
      <c r="BB128" s="55">
        <f t="shared" si="10"/>
        <v>2250</v>
      </c>
      <c r="BC128" s="56" t="str">
        <f>SpellNumber(L128,BB128)</f>
        <v>INR  Two Thousand Two Hundred &amp; Fifty  Only</v>
      </c>
      <c r="IA128" s="1">
        <v>12.09</v>
      </c>
      <c r="IB128" s="1" t="s">
        <v>107</v>
      </c>
      <c r="IC128" s="1" t="s">
        <v>337</v>
      </c>
      <c r="ID128" s="1">
        <v>2</v>
      </c>
      <c r="IE128" s="3" t="s">
        <v>65</v>
      </c>
    </row>
    <row r="129" spans="1:237" ht="28.5">
      <c r="A129" s="66">
        <v>12.1</v>
      </c>
      <c r="B129" s="67" t="s">
        <v>225</v>
      </c>
      <c r="C129" s="39" t="s">
        <v>338</v>
      </c>
      <c r="D129" s="74"/>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6"/>
      <c r="IA129" s="1">
        <v>12.1</v>
      </c>
      <c r="IB129" s="1" t="s">
        <v>225</v>
      </c>
      <c r="IC129" s="1" t="s">
        <v>338</v>
      </c>
    </row>
    <row r="130" spans="1:237" ht="15.75">
      <c r="A130" s="66">
        <v>12.11</v>
      </c>
      <c r="B130" s="67" t="s">
        <v>226</v>
      </c>
      <c r="C130" s="39" t="s">
        <v>339</v>
      </c>
      <c r="D130" s="74"/>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6"/>
      <c r="IA130" s="1">
        <v>12.11</v>
      </c>
      <c r="IB130" s="1" t="s">
        <v>226</v>
      </c>
      <c r="IC130" s="1" t="s">
        <v>339</v>
      </c>
    </row>
    <row r="131" spans="1:239" ht="16.5" customHeight="1">
      <c r="A131" s="66">
        <v>12.12</v>
      </c>
      <c r="B131" s="67" t="s">
        <v>278</v>
      </c>
      <c r="C131" s="39" t="s">
        <v>340</v>
      </c>
      <c r="D131" s="68">
        <v>0.5</v>
      </c>
      <c r="E131" s="69" t="s">
        <v>71</v>
      </c>
      <c r="F131" s="70">
        <v>883.99</v>
      </c>
      <c r="G131" s="65">
        <v>37800</v>
      </c>
      <c r="H131" s="50"/>
      <c r="I131" s="51" t="s">
        <v>38</v>
      </c>
      <c r="J131" s="52">
        <f t="shared" si="8"/>
        <v>1</v>
      </c>
      <c r="K131" s="50" t="s">
        <v>39</v>
      </c>
      <c r="L131" s="50" t="s">
        <v>4</v>
      </c>
      <c r="M131" s="53"/>
      <c r="N131" s="50"/>
      <c r="O131" s="50"/>
      <c r="P131" s="54"/>
      <c r="Q131" s="50"/>
      <c r="R131" s="50"/>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42">
        <f t="shared" si="9"/>
        <v>442</v>
      </c>
      <c r="BB131" s="55">
        <f t="shared" si="10"/>
        <v>442</v>
      </c>
      <c r="BC131" s="56" t="str">
        <f>SpellNumber(L131,BB131)</f>
        <v>INR  Four Hundred &amp; Forty Two  Only</v>
      </c>
      <c r="IA131" s="1">
        <v>12.12</v>
      </c>
      <c r="IB131" s="1" t="s">
        <v>278</v>
      </c>
      <c r="IC131" s="1" t="s">
        <v>340</v>
      </c>
      <c r="ID131" s="1">
        <v>0.5</v>
      </c>
      <c r="IE131" s="3" t="s">
        <v>71</v>
      </c>
    </row>
    <row r="132" spans="1:237" ht="16.5" customHeight="1">
      <c r="A132" s="66">
        <v>12.13</v>
      </c>
      <c r="B132" s="67" t="s">
        <v>227</v>
      </c>
      <c r="C132" s="39" t="s">
        <v>341</v>
      </c>
      <c r="D132" s="74"/>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6"/>
      <c r="IA132" s="1">
        <v>12.13</v>
      </c>
      <c r="IB132" s="1" t="s">
        <v>227</v>
      </c>
      <c r="IC132" s="1" t="s">
        <v>341</v>
      </c>
    </row>
    <row r="133" spans="1:239" ht="28.5">
      <c r="A133" s="66">
        <v>12.14</v>
      </c>
      <c r="B133" s="67" t="s">
        <v>278</v>
      </c>
      <c r="C133" s="39" t="s">
        <v>342</v>
      </c>
      <c r="D133" s="68">
        <v>1</v>
      </c>
      <c r="E133" s="69" t="s">
        <v>71</v>
      </c>
      <c r="F133" s="70">
        <v>809.51</v>
      </c>
      <c r="G133" s="40"/>
      <c r="H133" s="24"/>
      <c r="I133" s="47" t="s">
        <v>38</v>
      </c>
      <c r="J133" s="48">
        <f t="shared" si="8"/>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 t="shared" si="9"/>
        <v>810</v>
      </c>
      <c r="BB133" s="60">
        <f t="shared" si="10"/>
        <v>810</v>
      </c>
      <c r="BC133" s="56" t="str">
        <f>SpellNumber(L133,BB133)</f>
        <v>INR  Eight Hundred &amp; Ten  Only</v>
      </c>
      <c r="IA133" s="1">
        <v>12.14</v>
      </c>
      <c r="IB133" s="1" t="s">
        <v>278</v>
      </c>
      <c r="IC133" s="1" t="s">
        <v>342</v>
      </c>
      <c r="ID133" s="1">
        <v>1</v>
      </c>
      <c r="IE133" s="3" t="s">
        <v>71</v>
      </c>
    </row>
    <row r="134" spans="1:237" ht="57">
      <c r="A134" s="66">
        <v>12.15</v>
      </c>
      <c r="B134" s="67" t="s">
        <v>279</v>
      </c>
      <c r="C134" s="39" t="s">
        <v>343</v>
      </c>
      <c r="D134" s="74"/>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6"/>
      <c r="IA134" s="1">
        <v>12.15</v>
      </c>
      <c r="IB134" s="1" t="s">
        <v>279</v>
      </c>
      <c r="IC134" s="1" t="s">
        <v>343</v>
      </c>
    </row>
    <row r="135" spans="1:237" ht="15.75">
      <c r="A135" s="66">
        <v>12.16</v>
      </c>
      <c r="B135" s="71" t="s">
        <v>226</v>
      </c>
      <c r="C135" s="39" t="s">
        <v>344</v>
      </c>
      <c r="D135" s="74"/>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6"/>
      <c r="IA135" s="1">
        <v>12.16</v>
      </c>
      <c r="IB135" s="1" t="s">
        <v>226</v>
      </c>
      <c r="IC135" s="1" t="s">
        <v>344</v>
      </c>
    </row>
    <row r="136" spans="1:239" ht="15.75">
      <c r="A136" s="66">
        <v>12.17</v>
      </c>
      <c r="B136" s="71" t="s">
        <v>280</v>
      </c>
      <c r="C136" s="39" t="s">
        <v>345</v>
      </c>
      <c r="D136" s="68">
        <v>1</v>
      </c>
      <c r="E136" s="69" t="s">
        <v>65</v>
      </c>
      <c r="F136" s="70">
        <v>404.77</v>
      </c>
      <c r="G136" s="40"/>
      <c r="H136" s="24"/>
      <c r="I136" s="47" t="s">
        <v>38</v>
      </c>
      <c r="J136" s="48">
        <f t="shared" si="8"/>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 t="shared" si="9"/>
        <v>405</v>
      </c>
      <c r="BB136" s="60">
        <f t="shared" si="10"/>
        <v>405</v>
      </c>
      <c r="BC136" s="56" t="str">
        <f>SpellNumber(L136,BB136)</f>
        <v>INR  Four Hundred &amp; Five  Only</v>
      </c>
      <c r="IA136" s="1">
        <v>12.17</v>
      </c>
      <c r="IB136" s="1" t="s">
        <v>280</v>
      </c>
      <c r="IC136" s="1" t="s">
        <v>345</v>
      </c>
      <c r="ID136" s="1">
        <v>1</v>
      </c>
      <c r="IE136" s="3" t="s">
        <v>65</v>
      </c>
    </row>
    <row r="137" spans="1:237" ht="15.75">
      <c r="A137" s="70">
        <v>12.18</v>
      </c>
      <c r="B137" s="67" t="s">
        <v>281</v>
      </c>
      <c r="C137" s="39" t="s">
        <v>346</v>
      </c>
      <c r="D137" s="74"/>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6"/>
      <c r="IA137" s="1">
        <v>12.18</v>
      </c>
      <c r="IB137" s="1" t="s">
        <v>281</v>
      </c>
      <c r="IC137" s="1" t="s">
        <v>346</v>
      </c>
    </row>
    <row r="138" spans="1:239" ht="28.5">
      <c r="A138" s="66">
        <v>12.19</v>
      </c>
      <c r="B138" s="67" t="s">
        <v>280</v>
      </c>
      <c r="C138" s="39" t="s">
        <v>347</v>
      </c>
      <c r="D138" s="68">
        <v>1</v>
      </c>
      <c r="E138" s="69" t="s">
        <v>65</v>
      </c>
      <c r="F138" s="70">
        <v>325.64</v>
      </c>
      <c r="G138" s="40"/>
      <c r="H138" s="24"/>
      <c r="I138" s="47" t="s">
        <v>38</v>
      </c>
      <c r="J138" s="48">
        <f t="shared" si="8"/>
        <v>1</v>
      </c>
      <c r="K138" s="24" t="s">
        <v>39</v>
      </c>
      <c r="L138" s="24" t="s">
        <v>4</v>
      </c>
      <c r="M138" s="41"/>
      <c r="N138" s="24"/>
      <c r="O138" s="24"/>
      <c r="P138" s="46"/>
      <c r="Q138" s="24"/>
      <c r="R138" s="2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9"/>
      <c r="BA138" s="42">
        <f t="shared" si="9"/>
        <v>326</v>
      </c>
      <c r="BB138" s="60">
        <f t="shared" si="10"/>
        <v>326</v>
      </c>
      <c r="BC138" s="56" t="str">
        <f>SpellNumber(L138,BB138)</f>
        <v>INR  Three Hundred &amp; Twenty Six  Only</v>
      </c>
      <c r="IA138" s="1">
        <v>12.19</v>
      </c>
      <c r="IB138" s="1" t="s">
        <v>280</v>
      </c>
      <c r="IC138" s="1" t="s">
        <v>347</v>
      </c>
      <c r="ID138" s="1">
        <v>1</v>
      </c>
      <c r="IE138" s="3" t="s">
        <v>65</v>
      </c>
    </row>
    <row r="139" spans="1:237" ht="28.5">
      <c r="A139" s="66">
        <v>12.2</v>
      </c>
      <c r="B139" s="67" t="s">
        <v>228</v>
      </c>
      <c r="C139" s="39" t="s">
        <v>348</v>
      </c>
      <c r="D139" s="74"/>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6"/>
      <c r="IA139" s="1">
        <v>12.2</v>
      </c>
      <c r="IB139" s="1" t="s">
        <v>228</v>
      </c>
      <c r="IC139" s="1" t="s">
        <v>348</v>
      </c>
    </row>
    <row r="140" spans="1:237" ht="15.75">
      <c r="A140" s="70">
        <v>12.21</v>
      </c>
      <c r="B140" s="67" t="s">
        <v>226</v>
      </c>
      <c r="C140" s="39" t="s">
        <v>349</v>
      </c>
      <c r="D140" s="74"/>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6"/>
      <c r="IA140" s="1">
        <v>12.21</v>
      </c>
      <c r="IB140" s="1" t="s">
        <v>226</v>
      </c>
      <c r="IC140" s="1" t="s">
        <v>349</v>
      </c>
    </row>
    <row r="141" spans="1:239" ht="28.5">
      <c r="A141" s="66">
        <v>12.22</v>
      </c>
      <c r="B141" s="71" t="s">
        <v>280</v>
      </c>
      <c r="C141" s="39" t="s">
        <v>350</v>
      </c>
      <c r="D141" s="68">
        <v>1</v>
      </c>
      <c r="E141" s="69" t="s">
        <v>65</v>
      </c>
      <c r="F141" s="70">
        <v>334.37</v>
      </c>
      <c r="G141" s="40"/>
      <c r="H141" s="24"/>
      <c r="I141" s="47" t="s">
        <v>38</v>
      </c>
      <c r="J141" s="48">
        <f t="shared" si="8"/>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 t="shared" si="9"/>
        <v>334</v>
      </c>
      <c r="BB141" s="60">
        <f t="shared" si="10"/>
        <v>334</v>
      </c>
      <c r="BC141" s="56" t="str">
        <f>SpellNumber(L141,BB141)</f>
        <v>INR  Three Hundred &amp; Thirty Four  Only</v>
      </c>
      <c r="IA141" s="1">
        <v>12.22</v>
      </c>
      <c r="IB141" s="1" t="s">
        <v>280</v>
      </c>
      <c r="IC141" s="1" t="s">
        <v>350</v>
      </c>
      <c r="ID141" s="1">
        <v>1</v>
      </c>
      <c r="IE141" s="3" t="s">
        <v>65</v>
      </c>
    </row>
    <row r="142" spans="1:237" ht="28.5">
      <c r="A142" s="66">
        <v>12.23</v>
      </c>
      <c r="B142" s="71" t="s">
        <v>229</v>
      </c>
      <c r="C142" s="39" t="s">
        <v>351</v>
      </c>
      <c r="D142" s="74"/>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6"/>
      <c r="IA142" s="1">
        <v>12.23</v>
      </c>
      <c r="IB142" s="1" t="s">
        <v>229</v>
      </c>
      <c r="IC142" s="1" t="s">
        <v>351</v>
      </c>
    </row>
    <row r="143" spans="1:237" ht="15.75">
      <c r="A143" s="70">
        <v>12.24</v>
      </c>
      <c r="B143" s="67" t="s">
        <v>202</v>
      </c>
      <c r="C143" s="39" t="s">
        <v>352</v>
      </c>
      <c r="D143" s="74"/>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6"/>
      <c r="IA143" s="1">
        <v>12.24</v>
      </c>
      <c r="IB143" s="1" t="s">
        <v>202</v>
      </c>
      <c r="IC143" s="1" t="s">
        <v>352</v>
      </c>
    </row>
    <row r="144" spans="1:239" ht="28.5">
      <c r="A144" s="66">
        <v>12.25</v>
      </c>
      <c r="B144" s="67" t="s">
        <v>280</v>
      </c>
      <c r="C144" s="39" t="s">
        <v>353</v>
      </c>
      <c r="D144" s="68">
        <v>2</v>
      </c>
      <c r="E144" s="69" t="s">
        <v>65</v>
      </c>
      <c r="F144" s="70">
        <v>312.09</v>
      </c>
      <c r="G144" s="40"/>
      <c r="H144" s="24"/>
      <c r="I144" s="47" t="s">
        <v>38</v>
      </c>
      <c r="J144" s="48">
        <f t="shared" si="8"/>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 t="shared" si="9"/>
        <v>624</v>
      </c>
      <c r="BB144" s="60">
        <f t="shared" si="10"/>
        <v>624</v>
      </c>
      <c r="BC144" s="56" t="str">
        <f>SpellNumber(L144,BB144)</f>
        <v>INR  Six Hundred &amp; Twenty Four  Only</v>
      </c>
      <c r="IA144" s="1">
        <v>12.25</v>
      </c>
      <c r="IB144" s="1" t="s">
        <v>280</v>
      </c>
      <c r="IC144" s="1" t="s">
        <v>353</v>
      </c>
      <c r="ID144" s="1">
        <v>2</v>
      </c>
      <c r="IE144" s="3" t="s">
        <v>65</v>
      </c>
    </row>
    <row r="145" spans="1:237" ht="15.75">
      <c r="A145" s="66">
        <v>12.26</v>
      </c>
      <c r="B145" s="67" t="s">
        <v>230</v>
      </c>
      <c r="C145" s="39" t="s">
        <v>354</v>
      </c>
      <c r="D145" s="74"/>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6"/>
      <c r="IA145" s="1">
        <v>12.26</v>
      </c>
      <c r="IB145" s="1" t="s">
        <v>230</v>
      </c>
      <c r="IC145" s="1" t="s">
        <v>354</v>
      </c>
    </row>
    <row r="146" spans="1:237" ht="15.75">
      <c r="A146" s="70">
        <v>12.27</v>
      </c>
      <c r="B146" s="67" t="s">
        <v>202</v>
      </c>
      <c r="C146" s="39" t="s">
        <v>355</v>
      </c>
      <c r="D146" s="74"/>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6"/>
      <c r="IA146" s="1">
        <v>12.27</v>
      </c>
      <c r="IB146" s="1" t="s">
        <v>202</v>
      </c>
      <c r="IC146" s="1" t="s">
        <v>355</v>
      </c>
    </row>
    <row r="147" spans="1:239" ht="28.5">
      <c r="A147" s="66">
        <v>12.28</v>
      </c>
      <c r="B147" s="71" t="s">
        <v>280</v>
      </c>
      <c r="C147" s="39" t="s">
        <v>356</v>
      </c>
      <c r="D147" s="68">
        <v>1</v>
      </c>
      <c r="E147" s="69" t="s">
        <v>65</v>
      </c>
      <c r="F147" s="70">
        <v>320.29</v>
      </c>
      <c r="G147" s="40"/>
      <c r="H147" s="24"/>
      <c r="I147" s="47" t="s">
        <v>38</v>
      </c>
      <c r="J147" s="48">
        <f t="shared" si="8"/>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 t="shared" si="9"/>
        <v>320</v>
      </c>
      <c r="BB147" s="60">
        <f t="shared" si="10"/>
        <v>320</v>
      </c>
      <c r="BC147" s="56" t="str">
        <f>SpellNumber(L147,BB147)</f>
        <v>INR  Three Hundred &amp; Twenty  Only</v>
      </c>
      <c r="IA147" s="1">
        <v>12.28</v>
      </c>
      <c r="IB147" s="1" t="s">
        <v>280</v>
      </c>
      <c r="IC147" s="1" t="s">
        <v>356</v>
      </c>
      <c r="ID147" s="1">
        <v>1</v>
      </c>
      <c r="IE147" s="3" t="s">
        <v>65</v>
      </c>
    </row>
    <row r="148" spans="1:237" ht="42.75">
      <c r="A148" s="66">
        <v>12.29</v>
      </c>
      <c r="B148" s="71" t="s">
        <v>231</v>
      </c>
      <c r="C148" s="39" t="s">
        <v>357</v>
      </c>
      <c r="D148" s="74"/>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6"/>
      <c r="IA148" s="1">
        <v>12.29</v>
      </c>
      <c r="IB148" s="1" t="s">
        <v>231</v>
      </c>
      <c r="IC148" s="1" t="s">
        <v>357</v>
      </c>
    </row>
    <row r="149" spans="1:239" ht="28.5">
      <c r="A149" s="70">
        <v>12.3</v>
      </c>
      <c r="B149" s="67" t="s">
        <v>202</v>
      </c>
      <c r="C149" s="39" t="s">
        <v>358</v>
      </c>
      <c r="D149" s="68">
        <v>2</v>
      </c>
      <c r="E149" s="69" t="s">
        <v>65</v>
      </c>
      <c r="F149" s="70">
        <v>422.13</v>
      </c>
      <c r="G149" s="40"/>
      <c r="H149" s="24"/>
      <c r="I149" s="47" t="s">
        <v>38</v>
      </c>
      <c r="J149" s="48">
        <f t="shared" si="8"/>
        <v>1</v>
      </c>
      <c r="K149" s="24" t="s">
        <v>39</v>
      </c>
      <c r="L149" s="24" t="s">
        <v>4</v>
      </c>
      <c r="M149" s="41"/>
      <c r="N149" s="24"/>
      <c r="O149" s="24"/>
      <c r="P149" s="46"/>
      <c r="Q149" s="24"/>
      <c r="R149" s="2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59"/>
      <c r="BA149" s="42">
        <f t="shared" si="9"/>
        <v>844</v>
      </c>
      <c r="BB149" s="60">
        <f t="shared" si="10"/>
        <v>844</v>
      </c>
      <c r="BC149" s="56" t="str">
        <f>SpellNumber(L149,BB149)</f>
        <v>INR  Eight Hundred &amp; Forty Four  Only</v>
      </c>
      <c r="IA149" s="1">
        <v>12.3</v>
      </c>
      <c r="IB149" s="1" t="s">
        <v>202</v>
      </c>
      <c r="IC149" s="1" t="s">
        <v>358</v>
      </c>
      <c r="ID149" s="1">
        <v>2</v>
      </c>
      <c r="IE149" s="3" t="s">
        <v>65</v>
      </c>
    </row>
    <row r="150" spans="1:239" ht="28.5">
      <c r="A150" s="66">
        <v>12.31</v>
      </c>
      <c r="B150" s="67" t="s">
        <v>232</v>
      </c>
      <c r="C150" s="39" t="s">
        <v>359</v>
      </c>
      <c r="D150" s="68">
        <v>1</v>
      </c>
      <c r="E150" s="69" t="s">
        <v>65</v>
      </c>
      <c r="F150" s="70">
        <v>357.65</v>
      </c>
      <c r="G150" s="40"/>
      <c r="H150" s="24"/>
      <c r="I150" s="47" t="s">
        <v>38</v>
      </c>
      <c r="J150" s="48">
        <f t="shared" si="8"/>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 t="shared" si="9"/>
        <v>358</v>
      </c>
      <c r="BB150" s="60">
        <f t="shared" si="10"/>
        <v>358</v>
      </c>
      <c r="BC150" s="56" t="str">
        <f>SpellNumber(L150,BB150)</f>
        <v>INR  Three Hundred &amp; Fifty Eight  Only</v>
      </c>
      <c r="IA150" s="1">
        <v>12.31</v>
      </c>
      <c r="IB150" s="1" t="s">
        <v>232</v>
      </c>
      <c r="IC150" s="1" t="s">
        <v>359</v>
      </c>
      <c r="ID150" s="1">
        <v>1</v>
      </c>
      <c r="IE150" s="3" t="s">
        <v>65</v>
      </c>
    </row>
    <row r="151" spans="1:237" ht="85.5">
      <c r="A151" s="66">
        <v>12.32</v>
      </c>
      <c r="B151" s="67" t="s">
        <v>233</v>
      </c>
      <c r="C151" s="39" t="s">
        <v>360</v>
      </c>
      <c r="D151" s="74"/>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6"/>
      <c r="IA151" s="1">
        <v>12.32</v>
      </c>
      <c r="IB151" s="1" t="s">
        <v>233</v>
      </c>
      <c r="IC151" s="1" t="s">
        <v>360</v>
      </c>
    </row>
    <row r="152" spans="1:237" ht="15.75">
      <c r="A152" s="70">
        <v>12.33</v>
      </c>
      <c r="B152" s="67" t="s">
        <v>234</v>
      </c>
      <c r="C152" s="39" t="s">
        <v>361</v>
      </c>
      <c r="D152" s="74"/>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6"/>
      <c r="IA152" s="1">
        <v>12.33</v>
      </c>
      <c r="IB152" s="1" t="s">
        <v>234</v>
      </c>
      <c r="IC152" s="1" t="s">
        <v>361</v>
      </c>
    </row>
    <row r="153" spans="1:239" ht="28.5">
      <c r="A153" s="66">
        <v>12.34</v>
      </c>
      <c r="B153" s="71" t="s">
        <v>282</v>
      </c>
      <c r="C153" s="39" t="s">
        <v>362</v>
      </c>
      <c r="D153" s="68">
        <v>1</v>
      </c>
      <c r="E153" s="69" t="s">
        <v>65</v>
      </c>
      <c r="F153" s="70">
        <v>1116.22</v>
      </c>
      <c r="G153" s="40"/>
      <c r="H153" s="24"/>
      <c r="I153" s="47" t="s">
        <v>38</v>
      </c>
      <c r="J153" s="48">
        <f t="shared" si="8"/>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 t="shared" si="9"/>
        <v>1116</v>
      </c>
      <c r="BB153" s="60">
        <f t="shared" si="10"/>
        <v>1116</v>
      </c>
      <c r="BC153" s="56" t="str">
        <f>SpellNumber(L153,BB153)</f>
        <v>INR  One Thousand One Hundred &amp; Sixteen  Only</v>
      </c>
      <c r="IA153" s="1">
        <v>12.34</v>
      </c>
      <c r="IB153" s="1" t="s">
        <v>282</v>
      </c>
      <c r="IC153" s="1" t="s">
        <v>362</v>
      </c>
      <c r="ID153" s="1">
        <v>1</v>
      </c>
      <c r="IE153" s="3" t="s">
        <v>65</v>
      </c>
    </row>
    <row r="154" spans="1:237" ht="15.75">
      <c r="A154" s="66">
        <v>12.35</v>
      </c>
      <c r="B154" s="71" t="s">
        <v>235</v>
      </c>
      <c r="C154" s="39" t="s">
        <v>363</v>
      </c>
      <c r="D154" s="74"/>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6"/>
      <c r="IA154" s="1">
        <v>12.35</v>
      </c>
      <c r="IB154" s="1" t="s">
        <v>235</v>
      </c>
      <c r="IC154" s="1" t="s">
        <v>363</v>
      </c>
    </row>
    <row r="155" spans="1:239" ht="28.5">
      <c r="A155" s="70">
        <v>12.36</v>
      </c>
      <c r="B155" s="67" t="s">
        <v>283</v>
      </c>
      <c r="C155" s="39" t="s">
        <v>364</v>
      </c>
      <c r="D155" s="68">
        <v>1</v>
      </c>
      <c r="E155" s="69" t="s">
        <v>65</v>
      </c>
      <c r="F155" s="70">
        <v>1054.05</v>
      </c>
      <c r="G155" s="40"/>
      <c r="H155" s="24"/>
      <c r="I155" s="47" t="s">
        <v>38</v>
      </c>
      <c r="J155" s="48">
        <f t="shared" si="8"/>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 t="shared" si="9"/>
        <v>1054</v>
      </c>
      <c r="BB155" s="60">
        <f t="shared" si="10"/>
        <v>1054</v>
      </c>
      <c r="BC155" s="56" t="str">
        <f>SpellNumber(L155,BB155)</f>
        <v>INR  One Thousand  &amp;Fifty Four  Only</v>
      </c>
      <c r="IA155" s="1">
        <v>12.36</v>
      </c>
      <c r="IB155" s="1" t="s">
        <v>283</v>
      </c>
      <c r="IC155" s="1" t="s">
        <v>364</v>
      </c>
      <c r="ID155" s="1">
        <v>1</v>
      </c>
      <c r="IE155" s="3" t="s">
        <v>65</v>
      </c>
    </row>
    <row r="156" spans="1:237" ht="15.75">
      <c r="A156" s="66">
        <v>13</v>
      </c>
      <c r="B156" s="67" t="s">
        <v>108</v>
      </c>
      <c r="C156" s="39" t="s">
        <v>365</v>
      </c>
      <c r="D156" s="74"/>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6"/>
      <c r="IA156" s="1">
        <v>13</v>
      </c>
      <c r="IB156" s="1" t="s">
        <v>108</v>
      </c>
      <c r="IC156" s="1" t="s">
        <v>365</v>
      </c>
    </row>
    <row r="157" spans="1:237" ht="71.25">
      <c r="A157" s="66">
        <v>13.01</v>
      </c>
      <c r="B157" s="67" t="s">
        <v>109</v>
      </c>
      <c r="C157" s="39" t="s">
        <v>366</v>
      </c>
      <c r="D157" s="74"/>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6"/>
      <c r="IA157" s="1">
        <v>13.01</v>
      </c>
      <c r="IB157" s="1" t="s">
        <v>109</v>
      </c>
      <c r="IC157" s="1" t="s">
        <v>366</v>
      </c>
    </row>
    <row r="158" spans="1:239" ht="28.5">
      <c r="A158" s="70">
        <v>13.02</v>
      </c>
      <c r="B158" s="67" t="s">
        <v>110</v>
      </c>
      <c r="C158" s="39" t="s">
        <v>367</v>
      </c>
      <c r="D158" s="68">
        <v>2.5</v>
      </c>
      <c r="E158" s="69" t="s">
        <v>71</v>
      </c>
      <c r="F158" s="70">
        <v>249.8</v>
      </c>
      <c r="G158" s="40"/>
      <c r="H158" s="24"/>
      <c r="I158" s="47" t="s">
        <v>38</v>
      </c>
      <c r="J158" s="48">
        <f t="shared" si="8"/>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9"/>
      <c r="BA158" s="42">
        <f t="shared" si="9"/>
        <v>625</v>
      </c>
      <c r="BB158" s="60">
        <f t="shared" si="10"/>
        <v>625</v>
      </c>
      <c r="BC158" s="56" t="str">
        <f>SpellNumber(L158,BB158)</f>
        <v>INR  Six Hundred &amp; Twenty Five  Only</v>
      </c>
      <c r="IA158" s="1">
        <v>13.02</v>
      </c>
      <c r="IB158" s="1" t="s">
        <v>110</v>
      </c>
      <c r="IC158" s="1" t="s">
        <v>367</v>
      </c>
      <c r="ID158" s="1">
        <v>2.5</v>
      </c>
      <c r="IE158" s="3" t="s">
        <v>71</v>
      </c>
    </row>
    <row r="159" spans="1:239" ht="15.75">
      <c r="A159" s="66">
        <v>13.03</v>
      </c>
      <c r="B159" s="71" t="s">
        <v>111</v>
      </c>
      <c r="C159" s="39" t="s">
        <v>368</v>
      </c>
      <c r="D159" s="68">
        <v>1</v>
      </c>
      <c r="E159" s="69" t="s">
        <v>71</v>
      </c>
      <c r="F159" s="70">
        <v>301.7</v>
      </c>
      <c r="G159" s="40"/>
      <c r="H159" s="24"/>
      <c r="I159" s="47" t="s">
        <v>38</v>
      </c>
      <c r="J159" s="48">
        <f t="shared" si="8"/>
        <v>1</v>
      </c>
      <c r="K159" s="24" t="s">
        <v>39</v>
      </c>
      <c r="L159" s="24" t="s">
        <v>4</v>
      </c>
      <c r="M159" s="41"/>
      <c r="N159" s="24"/>
      <c r="O159" s="24"/>
      <c r="P159" s="46"/>
      <c r="Q159" s="24"/>
      <c r="R159" s="24"/>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59"/>
      <c r="BA159" s="42">
        <f t="shared" si="9"/>
        <v>302</v>
      </c>
      <c r="BB159" s="60">
        <f t="shared" si="10"/>
        <v>302</v>
      </c>
      <c r="BC159" s="56" t="str">
        <f>SpellNumber(L159,BB159)</f>
        <v>INR  Three Hundred &amp; Two  Only</v>
      </c>
      <c r="IA159" s="1">
        <v>13.03</v>
      </c>
      <c r="IB159" s="1" t="s">
        <v>111</v>
      </c>
      <c r="IC159" s="1" t="s">
        <v>368</v>
      </c>
      <c r="ID159" s="1">
        <v>1</v>
      </c>
      <c r="IE159" s="3" t="s">
        <v>71</v>
      </c>
    </row>
    <row r="160" spans="1:237" ht="99.75">
      <c r="A160" s="66">
        <v>13.04</v>
      </c>
      <c r="B160" s="71" t="s">
        <v>236</v>
      </c>
      <c r="C160" s="39" t="s">
        <v>369</v>
      </c>
      <c r="D160" s="74"/>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6"/>
      <c r="IA160" s="1">
        <v>13.04</v>
      </c>
      <c r="IB160" s="1" t="s">
        <v>236</v>
      </c>
      <c r="IC160" s="1" t="s">
        <v>369</v>
      </c>
    </row>
    <row r="161" spans="1:239" ht="28.5">
      <c r="A161" s="70">
        <v>13.05</v>
      </c>
      <c r="B161" s="67" t="s">
        <v>110</v>
      </c>
      <c r="C161" s="39" t="s">
        <v>370</v>
      </c>
      <c r="D161" s="68">
        <v>2</v>
      </c>
      <c r="E161" s="69" t="s">
        <v>71</v>
      </c>
      <c r="F161" s="70">
        <v>392.45</v>
      </c>
      <c r="G161" s="40"/>
      <c r="H161" s="24"/>
      <c r="I161" s="47" t="s">
        <v>38</v>
      </c>
      <c r="J161" s="48">
        <f t="shared" si="8"/>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 t="shared" si="9"/>
        <v>785</v>
      </c>
      <c r="BB161" s="60">
        <f t="shared" si="10"/>
        <v>785</v>
      </c>
      <c r="BC161" s="56" t="str">
        <f>SpellNumber(L161,BB161)</f>
        <v>INR  Seven Hundred &amp; Eighty Five  Only</v>
      </c>
      <c r="IA161" s="1">
        <v>13.05</v>
      </c>
      <c r="IB161" s="1" t="s">
        <v>110</v>
      </c>
      <c r="IC161" s="1" t="s">
        <v>370</v>
      </c>
      <c r="ID161" s="1">
        <v>2</v>
      </c>
      <c r="IE161" s="3" t="s">
        <v>71</v>
      </c>
    </row>
    <row r="162" spans="1:239" ht="28.5">
      <c r="A162" s="66">
        <v>13.06</v>
      </c>
      <c r="B162" s="67" t="s">
        <v>111</v>
      </c>
      <c r="C162" s="39" t="s">
        <v>371</v>
      </c>
      <c r="D162" s="68">
        <v>1</v>
      </c>
      <c r="E162" s="69" t="s">
        <v>71</v>
      </c>
      <c r="F162" s="70">
        <v>433.23</v>
      </c>
      <c r="G162" s="40"/>
      <c r="H162" s="24"/>
      <c r="I162" s="47" t="s">
        <v>38</v>
      </c>
      <c r="J162" s="48">
        <f t="shared" si="8"/>
        <v>1</v>
      </c>
      <c r="K162" s="24" t="s">
        <v>39</v>
      </c>
      <c r="L162" s="24" t="s">
        <v>4</v>
      </c>
      <c r="M162" s="41"/>
      <c r="N162" s="24"/>
      <c r="O162" s="24"/>
      <c r="P162" s="46"/>
      <c r="Q162" s="24"/>
      <c r="R162" s="24"/>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59"/>
      <c r="BA162" s="42">
        <f t="shared" si="9"/>
        <v>433</v>
      </c>
      <c r="BB162" s="60">
        <f t="shared" si="10"/>
        <v>433</v>
      </c>
      <c r="BC162" s="56" t="str">
        <f>SpellNumber(L162,BB162)</f>
        <v>INR  Four Hundred &amp; Thirty Three  Only</v>
      </c>
      <c r="IA162" s="1">
        <v>13.06</v>
      </c>
      <c r="IB162" s="1" t="s">
        <v>111</v>
      </c>
      <c r="IC162" s="1" t="s">
        <v>371</v>
      </c>
      <c r="ID162" s="1">
        <v>1</v>
      </c>
      <c r="IE162" s="3" t="s">
        <v>71</v>
      </c>
    </row>
    <row r="163" spans="1:237" ht="57">
      <c r="A163" s="66">
        <v>13.07</v>
      </c>
      <c r="B163" s="67" t="s">
        <v>237</v>
      </c>
      <c r="C163" s="39" t="s">
        <v>372</v>
      </c>
      <c r="D163" s="74"/>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6"/>
      <c r="IA163" s="1">
        <v>13.07</v>
      </c>
      <c r="IB163" s="1" t="s">
        <v>237</v>
      </c>
      <c r="IC163" s="1" t="s">
        <v>372</v>
      </c>
    </row>
    <row r="164" spans="1:239" ht="28.5">
      <c r="A164" s="70">
        <v>13.08</v>
      </c>
      <c r="B164" s="67" t="s">
        <v>111</v>
      </c>
      <c r="C164" s="39" t="s">
        <v>373</v>
      </c>
      <c r="D164" s="68">
        <v>5</v>
      </c>
      <c r="E164" s="69" t="s">
        <v>71</v>
      </c>
      <c r="F164" s="70">
        <v>248.83</v>
      </c>
      <c r="G164" s="40"/>
      <c r="H164" s="24"/>
      <c r="I164" s="47" t="s">
        <v>38</v>
      </c>
      <c r="J164" s="48">
        <f t="shared" si="8"/>
        <v>1</v>
      </c>
      <c r="K164" s="24" t="s">
        <v>39</v>
      </c>
      <c r="L164" s="24" t="s">
        <v>4</v>
      </c>
      <c r="M164" s="41"/>
      <c r="N164" s="24"/>
      <c r="O164" s="24"/>
      <c r="P164" s="46"/>
      <c r="Q164" s="24"/>
      <c r="R164" s="2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59"/>
      <c r="BA164" s="42">
        <f t="shared" si="9"/>
        <v>1244</v>
      </c>
      <c r="BB164" s="60">
        <f t="shared" si="10"/>
        <v>1244</v>
      </c>
      <c r="BC164" s="56" t="str">
        <f>SpellNumber(L164,BB164)</f>
        <v>INR  One Thousand Two Hundred &amp; Forty Four  Only</v>
      </c>
      <c r="IA164" s="1">
        <v>13.08</v>
      </c>
      <c r="IB164" s="1" t="s">
        <v>111</v>
      </c>
      <c r="IC164" s="1" t="s">
        <v>373</v>
      </c>
      <c r="ID164" s="1">
        <v>5</v>
      </c>
      <c r="IE164" s="3" t="s">
        <v>71</v>
      </c>
    </row>
    <row r="165" spans="1:239" ht="28.5">
      <c r="A165" s="66">
        <v>13.09</v>
      </c>
      <c r="B165" s="71" t="s">
        <v>238</v>
      </c>
      <c r="C165" s="39" t="s">
        <v>374</v>
      </c>
      <c r="D165" s="68">
        <v>0.7</v>
      </c>
      <c r="E165" s="69" t="s">
        <v>71</v>
      </c>
      <c r="F165" s="70">
        <v>372.38</v>
      </c>
      <c r="G165" s="40"/>
      <c r="H165" s="24"/>
      <c r="I165" s="47" t="s">
        <v>38</v>
      </c>
      <c r="J165" s="48">
        <f t="shared" si="8"/>
        <v>1</v>
      </c>
      <c r="K165" s="24" t="s">
        <v>39</v>
      </c>
      <c r="L165" s="24" t="s">
        <v>4</v>
      </c>
      <c r="M165" s="41"/>
      <c r="N165" s="24"/>
      <c r="O165" s="24"/>
      <c r="P165" s="46"/>
      <c r="Q165" s="24"/>
      <c r="R165" s="24"/>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59"/>
      <c r="BA165" s="42">
        <f t="shared" si="9"/>
        <v>261</v>
      </c>
      <c r="BB165" s="60">
        <f t="shared" si="10"/>
        <v>261</v>
      </c>
      <c r="BC165" s="56" t="str">
        <f>SpellNumber(L165,BB165)</f>
        <v>INR  Two Hundred &amp; Sixty One  Only</v>
      </c>
      <c r="IA165" s="1">
        <v>13.09</v>
      </c>
      <c r="IB165" s="1" t="s">
        <v>238</v>
      </c>
      <c r="IC165" s="1" t="s">
        <v>374</v>
      </c>
      <c r="ID165" s="1">
        <v>0.7</v>
      </c>
      <c r="IE165" s="3" t="s">
        <v>71</v>
      </c>
    </row>
    <row r="166" spans="1:237" ht="42.75">
      <c r="A166" s="66">
        <v>13.1</v>
      </c>
      <c r="B166" s="71" t="s">
        <v>112</v>
      </c>
      <c r="C166" s="39" t="s">
        <v>375</v>
      </c>
      <c r="D166" s="74"/>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6"/>
      <c r="IA166" s="1">
        <v>13.1</v>
      </c>
      <c r="IB166" s="1" t="s">
        <v>112</v>
      </c>
      <c r="IC166" s="1" t="s">
        <v>375</v>
      </c>
    </row>
    <row r="167" spans="1:239" ht="15.75">
      <c r="A167" s="70">
        <v>13.11</v>
      </c>
      <c r="B167" s="67" t="s">
        <v>113</v>
      </c>
      <c r="C167" s="39" t="s">
        <v>376</v>
      </c>
      <c r="D167" s="68">
        <v>1</v>
      </c>
      <c r="E167" s="69" t="s">
        <v>65</v>
      </c>
      <c r="F167" s="70">
        <v>403.5</v>
      </c>
      <c r="G167" s="40"/>
      <c r="H167" s="24"/>
      <c r="I167" s="47" t="s">
        <v>38</v>
      </c>
      <c r="J167" s="48">
        <f t="shared" si="8"/>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 t="shared" si="9"/>
        <v>404</v>
      </c>
      <c r="BB167" s="60">
        <f t="shared" si="10"/>
        <v>404</v>
      </c>
      <c r="BC167" s="56" t="str">
        <f>SpellNumber(L167,BB167)</f>
        <v>INR  Four Hundred &amp; Four  Only</v>
      </c>
      <c r="IA167" s="1">
        <v>13.11</v>
      </c>
      <c r="IB167" s="1" t="s">
        <v>113</v>
      </c>
      <c r="IC167" s="1" t="s">
        <v>376</v>
      </c>
      <c r="ID167" s="1">
        <v>1</v>
      </c>
      <c r="IE167" s="3" t="s">
        <v>65</v>
      </c>
    </row>
    <row r="168" spans="1:237" ht="42.75">
      <c r="A168" s="66">
        <v>13.12</v>
      </c>
      <c r="B168" s="67" t="s">
        <v>239</v>
      </c>
      <c r="C168" s="39" t="s">
        <v>377</v>
      </c>
      <c r="D168" s="74"/>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6"/>
      <c r="IA168" s="1">
        <v>13.12</v>
      </c>
      <c r="IB168" s="1" t="s">
        <v>239</v>
      </c>
      <c r="IC168" s="1" t="s">
        <v>377</v>
      </c>
    </row>
    <row r="169" spans="1:237" ht="15.75">
      <c r="A169" s="66">
        <v>13.13</v>
      </c>
      <c r="B169" s="67" t="s">
        <v>284</v>
      </c>
      <c r="C169" s="39" t="s">
        <v>378</v>
      </c>
      <c r="D169" s="74"/>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6"/>
      <c r="IA169" s="1">
        <v>13.13</v>
      </c>
      <c r="IB169" s="1" t="s">
        <v>284</v>
      </c>
      <c r="IC169" s="1" t="s">
        <v>378</v>
      </c>
    </row>
    <row r="170" spans="1:239" ht="15.75">
      <c r="A170" s="70">
        <v>13.14</v>
      </c>
      <c r="B170" s="67" t="s">
        <v>114</v>
      </c>
      <c r="C170" s="39" t="s">
        <v>379</v>
      </c>
      <c r="D170" s="68">
        <v>1</v>
      </c>
      <c r="E170" s="69" t="s">
        <v>65</v>
      </c>
      <c r="F170" s="70">
        <v>63.87</v>
      </c>
      <c r="G170" s="40"/>
      <c r="H170" s="24"/>
      <c r="I170" s="47" t="s">
        <v>38</v>
      </c>
      <c r="J170" s="48">
        <f t="shared" si="8"/>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59"/>
      <c r="BA170" s="42">
        <f t="shared" si="9"/>
        <v>64</v>
      </c>
      <c r="BB170" s="60">
        <f t="shared" si="10"/>
        <v>64</v>
      </c>
      <c r="BC170" s="56" t="str">
        <f>SpellNumber(L170,BB170)</f>
        <v>INR  Sixty Four Only</v>
      </c>
      <c r="IA170" s="1">
        <v>13.14</v>
      </c>
      <c r="IB170" s="1" t="s">
        <v>114</v>
      </c>
      <c r="IC170" s="1" t="s">
        <v>379</v>
      </c>
      <c r="ID170" s="1">
        <v>1</v>
      </c>
      <c r="IE170" s="3" t="s">
        <v>65</v>
      </c>
    </row>
    <row r="171" spans="1:237" ht="15.75">
      <c r="A171" s="66">
        <v>13.15</v>
      </c>
      <c r="B171" s="71" t="s">
        <v>240</v>
      </c>
      <c r="C171" s="39" t="s">
        <v>380</v>
      </c>
      <c r="D171" s="74"/>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6"/>
      <c r="IA171" s="1">
        <v>13.15</v>
      </c>
      <c r="IB171" s="1" t="s">
        <v>240</v>
      </c>
      <c r="IC171" s="1" t="s">
        <v>380</v>
      </c>
    </row>
    <row r="172" spans="1:239" ht="15.75">
      <c r="A172" s="66">
        <v>13.16</v>
      </c>
      <c r="B172" s="71" t="s">
        <v>114</v>
      </c>
      <c r="C172" s="39" t="s">
        <v>381</v>
      </c>
      <c r="D172" s="68">
        <v>7</v>
      </c>
      <c r="E172" s="69" t="s">
        <v>65</v>
      </c>
      <c r="F172" s="70">
        <v>72.77</v>
      </c>
      <c r="G172" s="40"/>
      <c r="H172" s="24"/>
      <c r="I172" s="47" t="s">
        <v>38</v>
      </c>
      <c r="J172" s="48">
        <f t="shared" si="8"/>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59"/>
      <c r="BA172" s="42">
        <f t="shared" si="9"/>
        <v>509</v>
      </c>
      <c r="BB172" s="60">
        <f t="shared" si="10"/>
        <v>509</v>
      </c>
      <c r="BC172" s="56" t="str">
        <f>SpellNumber(L172,BB172)</f>
        <v>INR  Five Hundred &amp; Nine  Only</v>
      </c>
      <c r="IA172" s="1">
        <v>13.16</v>
      </c>
      <c r="IB172" s="1" t="s">
        <v>114</v>
      </c>
      <c r="IC172" s="1" t="s">
        <v>381</v>
      </c>
      <c r="ID172" s="1">
        <v>7</v>
      </c>
      <c r="IE172" s="3" t="s">
        <v>65</v>
      </c>
    </row>
    <row r="173" spans="1:237" ht="31.5" customHeight="1">
      <c r="A173" s="70">
        <v>13.17</v>
      </c>
      <c r="B173" s="67" t="s">
        <v>241</v>
      </c>
      <c r="C173" s="39" t="s">
        <v>382</v>
      </c>
      <c r="D173" s="74"/>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6"/>
      <c r="IA173" s="1">
        <v>13.17</v>
      </c>
      <c r="IB173" s="1" t="s">
        <v>241</v>
      </c>
      <c r="IC173" s="1" t="s">
        <v>382</v>
      </c>
    </row>
    <row r="174" spans="1:239" ht="28.5">
      <c r="A174" s="66">
        <v>13.18</v>
      </c>
      <c r="B174" s="67" t="s">
        <v>114</v>
      </c>
      <c r="C174" s="39" t="s">
        <v>383</v>
      </c>
      <c r="D174" s="68">
        <v>3</v>
      </c>
      <c r="E174" s="69" t="s">
        <v>65</v>
      </c>
      <c r="F174" s="70">
        <v>367.33</v>
      </c>
      <c r="G174" s="40"/>
      <c r="H174" s="24"/>
      <c r="I174" s="47" t="s">
        <v>38</v>
      </c>
      <c r="J174" s="48">
        <f t="shared" si="8"/>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 t="shared" si="9"/>
        <v>1102</v>
      </c>
      <c r="BB174" s="60">
        <f t="shared" si="10"/>
        <v>1102</v>
      </c>
      <c r="BC174" s="56" t="str">
        <f>SpellNumber(L174,BB174)</f>
        <v>INR  One Thousand One Hundred &amp; Two  Only</v>
      </c>
      <c r="IA174" s="1">
        <v>13.18</v>
      </c>
      <c r="IB174" s="1" t="s">
        <v>114</v>
      </c>
      <c r="IC174" s="1" t="s">
        <v>383</v>
      </c>
      <c r="ID174" s="1">
        <v>3</v>
      </c>
      <c r="IE174" s="3" t="s">
        <v>65</v>
      </c>
    </row>
    <row r="175" spans="1:237" ht="57">
      <c r="A175" s="66">
        <v>13.19</v>
      </c>
      <c r="B175" s="67" t="s">
        <v>285</v>
      </c>
      <c r="C175" s="39" t="s">
        <v>384</v>
      </c>
      <c r="D175" s="74"/>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6"/>
      <c r="IA175" s="1">
        <v>13.19</v>
      </c>
      <c r="IB175" s="1" t="s">
        <v>285</v>
      </c>
      <c r="IC175" s="1" t="s">
        <v>384</v>
      </c>
    </row>
    <row r="176" spans="1:239" ht="28.5">
      <c r="A176" s="70">
        <v>13.2</v>
      </c>
      <c r="B176" s="67" t="s">
        <v>114</v>
      </c>
      <c r="C176" s="39" t="s">
        <v>385</v>
      </c>
      <c r="D176" s="68">
        <v>1</v>
      </c>
      <c r="E176" s="69" t="s">
        <v>65</v>
      </c>
      <c r="F176" s="70">
        <v>542.56</v>
      </c>
      <c r="G176" s="40"/>
      <c r="H176" s="24"/>
      <c r="I176" s="47" t="s">
        <v>38</v>
      </c>
      <c r="J176" s="48">
        <f t="shared" si="8"/>
        <v>1</v>
      </c>
      <c r="K176" s="24" t="s">
        <v>39</v>
      </c>
      <c r="L176" s="24" t="s">
        <v>4</v>
      </c>
      <c r="M176" s="41"/>
      <c r="N176" s="24"/>
      <c r="O176" s="24"/>
      <c r="P176" s="46"/>
      <c r="Q176" s="24"/>
      <c r="R176" s="2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59"/>
      <c r="BA176" s="42">
        <f t="shared" si="9"/>
        <v>543</v>
      </c>
      <c r="BB176" s="60">
        <f t="shared" si="10"/>
        <v>543</v>
      </c>
      <c r="BC176" s="56" t="str">
        <f>SpellNumber(L176,BB176)</f>
        <v>INR  Five Hundred &amp; Forty Three  Only</v>
      </c>
      <c r="IA176" s="1">
        <v>13.2</v>
      </c>
      <c r="IB176" s="1" t="s">
        <v>114</v>
      </c>
      <c r="IC176" s="1" t="s">
        <v>385</v>
      </c>
      <c r="ID176" s="1">
        <v>1</v>
      </c>
      <c r="IE176" s="3" t="s">
        <v>65</v>
      </c>
    </row>
    <row r="177" spans="1:237" ht="57">
      <c r="A177" s="66">
        <v>13.21</v>
      </c>
      <c r="B177" s="71" t="s">
        <v>115</v>
      </c>
      <c r="C177" s="39" t="s">
        <v>386</v>
      </c>
      <c r="D177" s="74"/>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6"/>
      <c r="IA177" s="1">
        <v>13.21</v>
      </c>
      <c r="IB177" s="1" t="s">
        <v>115</v>
      </c>
      <c r="IC177" s="1" t="s">
        <v>386</v>
      </c>
    </row>
    <row r="178" spans="1:239" ht="28.5">
      <c r="A178" s="66">
        <v>13.22</v>
      </c>
      <c r="B178" s="71" t="s">
        <v>114</v>
      </c>
      <c r="C178" s="39" t="s">
        <v>387</v>
      </c>
      <c r="D178" s="68">
        <v>1</v>
      </c>
      <c r="E178" s="69" t="s">
        <v>65</v>
      </c>
      <c r="F178" s="70">
        <v>484.3</v>
      </c>
      <c r="G178" s="40"/>
      <c r="H178" s="24"/>
      <c r="I178" s="47" t="s">
        <v>38</v>
      </c>
      <c r="J178" s="48">
        <f t="shared" si="8"/>
        <v>1</v>
      </c>
      <c r="K178" s="24" t="s">
        <v>39</v>
      </c>
      <c r="L178" s="24" t="s">
        <v>4</v>
      </c>
      <c r="M178" s="41"/>
      <c r="N178" s="24"/>
      <c r="O178" s="24"/>
      <c r="P178" s="46"/>
      <c r="Q178" s="24"/>
      <c r="R178" s="24"/>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59"/>
      <c r="BA178" s="42">
        <f t="shared" si="9"/>
        <v>484</v>
      </c>
      <c r="BB178" s="60">
        <f t="shared" si="10"/>
        <v>484</v>
      </c>
      <c r="BC178" s="56" t="str">
        <f>SpellNumber(L178,BB178)</f>
        <v>INR  Four Hundred &amp; Eighty Four  Only</v>
      </c>
      <c r="IA178" s="1">
        <v>13.22</v>
      </c>
      <c r="IB178" s="1" t="s">
        <v>114</v>
      </c>
      <c r="IC178" s="1" t="s">
        <v>387</v>
      </c>
      <c r="ID178" s="1">
        <v>1</v>
      </c>
      <c r="IE178" s="3" t="s">
        <v>65</v>
      </c>
    </row>
    <row r="179" spans="1:237" ht="57">
      <c r="A179" s="70">
        <v>13.23</v>
      </c>
      <c r="B179" s="67" t="s">
        <v>286</v>
      </c>
      <c r="C179" s="39" t="s">
        <v>388</v>
      </c>
      <c r="D179" s="74"/>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6"/>
      <c r="IA179" s="1">
        <v>13.23</v>
      </c>
      <c r="IB179" s="1" t="s">
        <v>286</v>
      </c>
      <c r="IC179" s="1" t="s">
        <v>388</v>
      </c>
    </row>
    <row r="180" spans="1:239" ht="28.5">
      <c r="A180" s="66">
        <v>13.24</v>
      </c>
      <c r="B180" s="67" t="s">
        <v>287</v>
      </c>
      <c r="C180" s="39" t="s">
        <v>389</v>
      </c>
      <c r="D180" s="68">
        <v>12</v>
      </c>
      <c r="E180" s="69" t="s">
        <v>65</v>
      </c>
      <c r="F180" s="70">
        <v>466.46</v>
      </c>
      <c r="G180" s="40"/>
      <c r="H180" s="24"/>
      <c r="I180" s="47" t="s">
        <v>38</v>
      </c>
      <c r="J180" s="48">
        <f t="shared" si="8"/>
        <v>1</v>
      </c>
      <c r="K180" s="24" t="s">
        <v>39</v>
      </c>
      <c r="L180" s="24" t="s">
        <v>4</v>
      </c>
      <c r="M180" s="41"/>
      <c r="N180" s="24"/>
      <c r="O180" s="24"/>
      <c r="P180" s="46"/>
      <c r="Q180" s="24"/>
      <c r="R180" s="24"/>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59"/>
      <c r="BA180" s="42">
        <f t="shared" si="9"/>
        <v>5598</v>
      </c>
      <c r="BB180" s="60">
        <f t="shared" si="10"/>
        <v>5598</v>
      </c>
      <c r="BC180" s="56" t="str">
        <f>SpellNumber(L180,BB180)</f>
        <v>INR  Five Thousand Five Hundred &amp; Ninety Eight  Only</v>
      </c>
      <c r="IA180" s="1">
        <v>13.24</v>
      </c>
      <c r="IB180" s="1" t="s">
        <v>287</v>
      </c>
      <c r="IC180" s="1" t="s">
        <v>389</v>
      </c>
      <c r="ID180" s="1">
        <v>12</v>
      </c>
      <c r="IE180" s="3" t="s">
        <v>65</v>
      </c>
    </row>
    <row r="181" spans="1:239" ht="128.25">
      <c r="A181" s="66">
        <v>13.25</v>
      </c>
      <c r="B181" s="67" t="s">
        <v>288</v>
      </c>
      <c r="C181" s="39" t="s">
        <v>390</v>
      </c>
      <c r="D181" s="68">
        <v>1</v>
      </c>
      <c r="E181" s="69" t="s">
        <v>65</v>
      </c>
      <c r="F181" s="70">
        <v>302.14</v>
      </c>
      <c r="G181" s="40"/>
      <c r="H181" s="24"/>
      <c r="I181" s="47" t="s">
        <v>38</v>
      </c>
      <c r="J181" s="48">
        <f t="shared" si="8"/>
        <v>1</v>
      </c>
      <c r="K181" s="24" t="s">
        <v>39</v>
      </c>
      <c r="L181" s="24" t="s">
        <v>4</v>
      </c>
      <c r="M181" s="41"/>
      <c r="N181" s="24"/>
      <c r="O181" s="24"/>
      <c r="P181" s="46"/>
      <c r="Q181" s="24"/>
      <c r="R181" s="24"/>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59"/>
      <c r="BA181" s="42">
        <f t="shared" si="9"/>
        <v>302</v>
      </c>
      <c r="BB181" s="60">
        <f t="shared" si="10"/>
        <v>302</v>
      </c>
      <c r="BC181" s="56" t="str">
        <f>SpellNumber(L181,BB181)</f>
        <v>INR  Three Hundred &amp; Two  Only</v>
      </c>
      <c r="IA181" s="1">
        <v>13.25</v>
      </c>
      <c r="IB181" s="1" t="s">
        <v>288</v>
      </c>
      <c r="IC181" s="1" t="s">
        <v>390</v>
      </c>
      <c r="ID181" s="1">
        <v>1</v>
      </c>
      <c r="IE181" s="3" t="s">
        <v>65</v>
      </c>
    </row>
    <row r="182" spans="1:239" ht="57">
      <c r="A182" s="70">
        <v>13.26</v>
      </c>
      <c r="B182" s="67" t="s">
        <v>289</v>
      </c>
      <c r="C182" s="39" t="s">
        <v>391</v>
      </c>
      <c r="D182" s="68">
        <v>6.95</v>
      </c>
      <c r="E182" s="69" t="s">
        <v>71</v>
      </c>
      <c r="F182" s="70">
        <v>135.16</v>
      </c>
      <c r="G182" s="40"/>
      <c r="H182" s="24"/>
      <c r="I182" s="47" t="s">
        <v>38</v>
      </c>
      <c r="J182" s="48">
        <f t="shared" si="8"/>
        <v>1</v>
      </c>
      <c r="K182" s="24" t="s">
        <v>39</v>
      </c>
      <c r="L182" s="24" t="s">
        <v>4</v>
      </c>
      <c r="M182" s="41"/>
      <c r="N182" s="24"/>
      <c r="O182" s="24"/>
      <c r="P182" s="46"/>
      <c r="Q182" s="24"/>
      <c r="R182" s="24"/>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59"/>
      <c r="BA182" s="42">
        <f t="shared" si="9"/>
        <v>939</v>
      </c>
      <c r="BB182" s="60">
        <f t="shared" si="10"/>
        <v>939</v>
      </c>
      <c r="BC182" s="56" t="str">
        <f>SpellNumber(L182,BB182)</f>
        <v>INR  Nine Hundred &amp; Thirty Nine  Only</v>
      </c>
      <c r="IA182" s="1">
        <v>13.26</v>
      </c>
      <c r="IB182" s="1" t="s">
        <v>289</v>
      </c>
      <c r="IC182" s="1" t="s">
        <v>391</v>
      </c>
      <c r="ID182" s="1">
        <v>6.95</v>
      </c>
      <c r="IE182" s="3" t="s">
        <v>71</v>
      </c>
    </row>
    <row r="183" spans="1:237" ht="15.75">
      <c r="A183" s="66">
        <v>14</v>
      </c>
      <c r="B183" s="67" t="s">
        <v>290</v>
      </c>
      <c r="C183" s="39" t="s">
        <v>392</v>
      </c>
      <c r="D183" s="74"/>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6"/>
      <c r="IA183" s="1">
        <v>14</v>
      </c>
      <c r="IB183" s="1" t="s">
        <v>290</v>
      </c>
      <c r="IC183" s="1" t="s">
        <v>392</v>
      </c>
    </row>
    <row r="184" spans="1:239" ht="73.5" customHeight="1">
      <c r="A184" s="66">
        <v>14.01</v>
      </c>
      <c r="B184" s="67" t="s">
        <v>291</v>
      </c>
      <c r="C184" s="39" t="s">
        <v>393</v>
      </c>
      <c r="D184" s="68">
        <v>0.994</v>
      </c>
      <c r="E184" s="69" t="s">
        <v>64</v>
      </c>
      <c r="F184" s="70">
        <v>4942.04</v>
      </c>
      <c r="G184" s="40"/>
      <c r="H184" s="24"/>
      <c r="I184" s="47" t="s">
        <v>38</v>
      </c>
      <c r="J184" s="48">
        <f t="shared" si="8"/>
        <v>1</v>
      </c>
      <c r="K184" s="24" t="s">
        <v>39</v>
      </c>
      <c r="L184" s="24" t="s">
        <v>4</v>
      </c>
      <c r="M184" s="41"/>
      <c r="N184" s="24"/>
      <c r="O184" s="24"/>
      <c r="P184" s="46"/>
      <c r="Q184" s="24"/>
      <c r="R184" s="2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59"/>
      <c r="BA184" s="42">
        <f t="shared" si="9"/>
        <v>4912</v>
      </c>
      <c r="BB184" s="60">
        <f t="shared" si="10"/>
        <v>4912</v>
      </c>
      <c r="BC184" s="56" t="str">
        <f>SpellNumber(L184,BB184)</f>
        <v>INR  Four Thousand Nine Hundred &amp; Twelve  Only</v>
      </c>
      <c r="IA184" s="1">
        <v>14.01</v>
      </c>
      <c r="IB184" s="73" t="s">
        <v>291</v>
      </c>
      <c r="IC184" s="1" t="s">
        <v>393</v>
      </c>
      <c r="ID184" s="1">
        <v>0.994</v>
      </c>
      <c r="IE184" s="3" t="s">
        <v>64</v>
      </c>
    </row>
    <row r="185" spans="1:239" ht="63.75" customHeight="1">
      <c r="A185" s="66">
        <v>14.02</v>
      </c>
      <c r="B185" s="67" t="s">
        <v>292</v>
      </c>
      <c r="C185" s="39" t="s">
        <v>394</v>
      </c>
      <c r="D185" s="68">
        <v>2</v>
      </c>
      <c r="E185" s="69" t="s">
        <v>65</v>
      </c>
      <c r="F185" s="70">
        <v>422.32</v>
      </c>
      <c r="G185" s="40"/>
      <c r="H185" s="24"/>
      <c r="I185" s="47" t="s">
        <v>38</v>
      </c>
      <c r="J185" s="48">
        <f t="shared" si="8"/>
        <v>1</v>
      </c>
      <c r="K185" s="24" t="s">
        <v>39</v>
      </c>
      <c r="L185" s="24" t="s">
        <v>4</v>
      </c>
      <c r="M185" s="41"/>
      <c r="N185" s="24"/>
      <c r="O185" s="24"/>
      <c r="P185" s="46"/>
      <c r="Q185" s="24"/>
      <c r="R185" s="2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59"/>
      <c r="BA185" s="42">
        <f t="shared" si="9"/>
        <v>845</v>
      </c>
      <c r="BB185" s="60">
        <f t="shared" si="10"/>
        <v>845</v>
      </c>
      <c r="BC185" s="56" t="str">
        <f>SpellNumber(L185,BB185)</f>
        <v>INR  Eight Hundred &amp; Forty Five  Only</v>
      </c>
      <c r="IA185" s="1">
        <v>14.02</v>
      </c>
      <c r="IB185" s="73" t="s">
        <v>292</v>
      </c>
      <c r="IC185" s="1" t="s">
        <v>394</v>
      </c>
      <c r="ID185" s="1">
        <v>2</v>
      </c>
      <c r="IE185" s="3" t="s">
        <v>65</v>
      </c>
    </row>
    <row r="186" spans="1:239" ht="61.5" customHeight="1">
      <c r="A186" s="66">
        <v>14.03</v>
      </c>
      <c r="B186" s="67" t="s">
        <v>293</v>
      </c>
      <c r="C186" s="39" t="s">
        <v>395</v>
      </c>
      <c r="D186" s="68">
        <v>5</v>
      </c>
      <c r="E186" s="69" t="s">
        <v>65</v>
      </c>
      <c r="F186" s="70">
        <v>58.65</v>
      </c>
      <c r="G186" s="40"/>
      <c r="H186" s="24"/>
      <c r="I186" s="47" t="s">
        <v>38</v>
      </c>
      <c r="J186" s="48">
        <f t="shared" si="8"/>
        <v>1</v>
      </c>
      <c r="K186" s="24" t="s">
        <v>39</v>
      </c>
      <c r="L186" s="24" t="s">
        <v>4</v>
      </c>
      <c r="M186" s="41"/>
      <c r="N186" s="24"/>
      <c r="O186" s="24"/>
      <c r="P186" s="46"/>
      <c r="Q186" s="24"/>
      <c r="R186" s="24"/>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59"/>
      <c r="BA186" s="42">
        <f t="shared" si="9"/>
        <v>293</v>
      </c>
      <c r="BB186" s="60">
        <f t="shared" si="10"/>
        <v>293</v>
      </c>
      <c r="BC186" s="56" t="str">
        <f>SpellNumber(L186,BB186)</f>
        <v>INR  Two Hundred &amp; Ninety Three  Only</v>
      </c>
      <c r="IA186" s="1">
        <v>14.03</v>
      </c>
      <c r="IB186" s="73" t="s">
        <v>293</v>
      </c>
      <c r="IC186" s="1" t="s">
        <v>395</v>
      </c>
      <c r="ID186" s="1">
        <v>5</v>
      </c>
      <c r="IE186" s="3" t="s">
        <v>65</v>
      </c>
    </row>
    <row r="187" spans="1:239" ht="66.75" customHeight="1">
      <c r="A187" s="66">
        <v>14.04</v>
      </c>
      <c r="B187" s="67" t="s">
        <v>294</v>
      </c>
      <c r="C187" s="39" t="s">
        <v>396</v>
      </c>
      <c r="D187" s="68">
        <v>14</v>
      </c>
      <c r="E187" s="69" t="s">
        <v>65</v>
      </c>
      <c r="F187" s="70">
        <v>29.32</v>
      </c>
      <c r="G187" s="40"/>
      <c r="H187" s="24"/>
      <c r="I187" s="47" t="s">
        <v>38</v>
      </c>
      <c r="J187" s="48">
        <f t="shared" si="8"/>
        <v>1</v>
      </c>
      <c r="K187" s="24" t="s">
        <v>39</v>
      </c>
      <c r="L187" s="24" t="s">
        <v>4</v>
      </c>
      <c r="M187" s="41"/>
      <c r="N187" s="24"/>
      <c r="O187" s="24"/>
      <c r="P187" s="46"/>
      <c r="Q187" s="24"/>
      <c r="R187" s="24"/>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59"/>
      <c r="BA187" s="42">
        <f t="shared" si="9"/>
        <v>410</v>
      </c>
      <c r="BB187" s="60">
        <f t="shared" si="10"/>
        <v>410</v>
      </c>
      <c r="BC187" s="56" t="str">
        <f>SpellNumber(L187,BB187)</f>
        <v>INR  Four Hundred &amp; Ten  Only</v>
      </c>
      <c r="IA187" s="1">
        <v>14.04</v>
      </c>
      <c r="IB187" s="73" t="s">
        <v>294</v>
      </c>
      <c r="IC187" s="1" t="s">
        <v>396</v>
      </c>
      <c r="ID187" s="1">
        <v>14</v>
      </c>
      <c r="IE187" s="3" t="s">
        <v>65</v>
      </c>
    </row>
    <row r="188" spans="1:239" ht="50.25" customHeight="1">
      <c r="A188" s="66">
        <v>14.05</v>
      </c>
      <c r="B188" s="67" t="s">
        <v>295</v>
      </c>
      <c r="C188" s="39" t="s">
        <v>397</v>
      </c>
      <c r="D188" s="68">
        <v>2</v>
      </c>
      <c r="E188" s="69" t="s">
        <v>65</v>
      </c>
      <c r="F188" s="70">
        <v>504.43</v>
      </c>
      <c r="G188" s="40"/>
      <c r="H188" s="24"/>
      <c r="I188" s="47" t="s">
        <v>38</v>
      </c>
      <c r="J188" s="48">
        <f t="shared" si="8"/>
        <v>1</v>
      </c>
      <c r="K188" s="24" t="s">
        <v>39</v>
      </c>
      <c r="L188" s="24" t="s">
        <v>4</v>
      </c>
      <c r="M188" s="41"/>
      <c r="N188" s="24"/>
      <c r="O188" s="24"/>
      <c r="P188" s="46"/>
      <c r="Q188" s="24"/>
      <c r="R188" s="24"/>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59"/>
      <c r="BA188" s="42">
        <f aca="true" t="shared" si="11" ref="BA188:BA196">ROUND(total_amount_ba($B$2,$D$2,D188,F188,J188,K188,M188),0)</f>
        <v>1009</v>
      </c>
      <c r="BB188" s="60">
        <f aca="true" t="shared" si="12" ref="BB188:BB196">BA188+SUM(N188:AZ188)</f>
        <v>1009</v>
      </c>
      <c r="BC188" s="56" t="str">
        <f aca="true" t="shared" si="13" ref="BC188:BC195">SpellNumber(L188,BB188)</f>
        <v>INR  One Thousand  &amp;Nine  Only</v>
      </c>
      <c r="IA188" s="1">
        <v>14.05</v>
      </c>
      <c r="IB188" s="73" t="s">
        <v>295</v>
      </c>
      <c r="IC188" s="1" t="s">
        <v>397</v>
      </c>
      <c r="ID188" s="1">
        <v>2</v>
      </c>
      <c r="IE188" s="3" t="s">
        <v>65</v>
      </c>
    </row>
    <row r="189" spans="1:239" ht="43.5" customHeight="1">
      <c r="A189" s="66">
        <v>14.06</v>
      </c>
      <c r="B189" s="67" t="s">
        <v>296</v>
      </c>
      <c r="C189" s="39" t="s">
        <v>398</v>
      </c>
      <c r="D189" s="68">
        <v>2</v>
      </c>
      <c r="E189" s="69" t="s">
        <v>65</v>
      </c>
      <c r="F189" s="70">
        <v>281.45</v>
      </c>
      <c r="G189" s="65">
        <v>20610</v>
      </c>
      <c r="H189" s="50"/>
      <c r="I189" s="51" t="s">
        <v>38</v>
      </c>
      <c r="J189" s="52">
        <f t="shared" si="8"/>
        <v>1</v>
      </c>
      <c r="K189" s="50" t="s">
        <v>39</v>
      </c>
      <c r="L189" s="50" t="s">
        <v>4</v>
      </c>
      <c r="M189" s="53"/>
      <c r="N189" s="50"/>
      <c r="O189" s="50"/>
      <c r="P189" s="54"/>
      <c r="Q189" s="50"/>
      <c r="R189" s="50"/>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42">
        <f t="shared" si="11"/>
        <v>563</v>
      </c>
      <c r="BB189" s="55">
        <f t="shared" si="12"/>
        <v>563</v>
      </c>
      <c r="BC189" s="56" t="str">
        <f t="shared" si="13"/>
        <v>INR  Five Hundred &amp; Sixty Three  Only</v>
      </c>
      <c r="IA189" s="1">
        <v>14.06</v>
      </c>
      <c r="IB189" s="73" t="s">
        <v>296</v>
      </c>
      <c r="IC189" s="1" t="s">
        <v>398</v>
      </c>
      <c r="ID189" s="1">
        <v>2</v>
      </c>
      <c r="IE189" s="3" t="s">
        <v>65</v>
      </c>
    </row>
    <row r="190" spans="1:239" ht="147" customHeight="1">
      <c r="A190" s="66">
        <v>14.07</v>
      </c>
      <c r="B190" s="67" t="s">
        <v>297</v>
      </c>
      <c r="C190" s="39" t="s">
        <v>399</v>
      </c>
      <c r="D190" s="68">
        <v>2</v>
      </c>
      <c r="E190" s="69" t="s">
        <v>52</v>
      </c>
      <c r="F190" s="70">
        <v>1965.58</v>
      </c>
      <c r="G190" s="40"/>
      <c r="H190" s="24"/>
      <c r="I190" s="47" t="s">
        <v>38</v>
      </c>
      <c r="J190" s="48">
        <f t="shared" si="8"/>
        <v>1</v>
      </c>
      <c r="K190" s="24" t="s">
        <v>39</v>
      </c>
      <c r="L190" s="24" t="s">
        <v>4</v>
      </c>
      <c r="M190" s="41"/>
      <c r="N190" s="24"/>
      <c r="O190" s="24"/>
      <c r="P190" s="46"/>
      <c r="Q190" s="24"/>
      <c r="R190" s="2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59"/>
      <c r="BA190" s="42">
        <f t="shared" si="11"/>
        <v>3931</v>
      </c>
      <c r="BB190" s="60">
        <f t="shared" si="12"/>
        <v>3931</v>
      </c>
      <c r="BC190" s="56" t="str">
        <f t="shared" si="13"/>
        <v>INR  Three Thousand Nine Hundred &amp; Thirty One  Only</v>
      </c>
      <c r="IA190" s="1">
        <v>14.07</v>
      </c>
      <c r="IB190" s="73" t="s">
        <v>297</v>
      </c>
      <c r="IC190" s="1" t="s">
        <v>399</v>
      </c>
      <c r="ID190" s="1">
        <v>2</v>
      </c>
      <c r="IE190" s="3" t="s">
        <v>52</v>
      </c>
    </row>
    <row r="191" spans="1:239" ht="33" customHeight="1">
      <c r="A191" s="66">
        <v>14.08</v>
      </c>
      <c r="B191" s="67" t="s">
        <v>298</v>
      </c>
      <c r="C191" s="39" t="s">
        <v>400</v>
      </c>
      <c r="D191" s="68">
        <v>2</v>
      </c>
      <c r="E191" s="69" t="s">
        <v>65</v>
      </c>
      <c r="F191" s="70">
        <v>12.23</v>
      </c>
      <c r="G191" s="40"/>
      <c r="H191" s="24"/>
      <c r="I191" s="47" t="s">
        <v>38</v>
      </c>
      <c r="J191" s="48">
        <f t="shared" si="8"/>
        <v>1</v>
      </c>
      <c r="K191" s="24" t="s">
        <v>39</v>
      </c>
      <c r="L191" s="24" t="s">
        <v>4</v>
      </c>
      <c r="M191" s="41"/>
      <c r="N191" s="24"/>
      <c r="O191" s="24"/>
      <c r="P191" s="46"/>
      <c r="Q191" s="24"/>
      <c r="R191" s="24"/>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59"/>
      <c r="BA191" s="42">
        <f t="shared" si="11"/>
        <v>24</v>
      </c>
      <c r="BB191" s="60">
        <f t="shared" si="12"/>
        <v>24</v>
      </c>
      <c r="BC191" s="56" t="str">
        <f t="shared" si="13"/>
        <v>INR  Twenty Four Only</v>
      </c>
      <c r="IA191" s="1">
        <v>14.08</v>
      </c>
      <c r="IB191" s="73" t="s">
        <v>298</v>
      </c>
      <c r="IC191" s="1" t="s">
        <v>400</v>
      </c>
      <c r="ID191" s="1">
        <v>2</v>
      </c>
      <c r="IE191" s="3" t="s">
        <v>65</v>
      </c>
    </row>
    <row r="192" spans="1:239" ht="76.5" customHeight="1">
      <c r="A192" s="66">
        <v>14.09</v>
      </c>
      <c r="B192" s="67" t="s">
        <v>299</v>
      </c>
      <c r="C192" s="39" t="s">
        <v>401</v>
      </c>
      <c r="D192" s="68">
        <v>2</v>
      </c>
      <c r="E192" s="69" t="s">
        <v>65</v>
      </c>
      <c r="F192" s="70">
        <v>844.19</v>
      </c>
      <c r="G192" s="40"/>
      <c r="H192" s="24"/>
      <c r="I192" s="47" t="s">
        <v>38</v>
      </c>
      <c r="J192" s="48">
        <f t="shared" si="8"/>
        <v>1</v>
      </c>
      <c r="K192" s="24" t="s">
        <v>39</v>
      </c>
      <c r="L192" s="24" t="s">
        <v>4</v>
      </c>
      <c r="M192" s="41"/>
      <c r="N192" s="24"/>
      <c r="O192" s="24"/>
      <c r="P192" s="46"/>
      <c r="Q192" s="24"/>
      <c r="R192" s="24"/>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59"/>
      <c r="BA192" s="42">
        <f t="shared" si="11"/>
        <v>1688</v>
      </c>
      <c r="BB192" s="60">
        <f t="shared" si="12"/>
        <v>1688</v>
      </c>
      <c r="BC192" s="56" t="str">
        <f t="shared" si="13"/>
        <v>INR  One Thousand Six Hundred &amp; Eighty Eight  Only</v>
      </c>
      <c r="IA192" s="1">
        <v>14.09</v>
      </c>
      <c r="IB192" s="73" t="s">
        <v>299</v>
      </c>
      <c r="IC192" s="1" t="s">
        <v>401</v>
      </c>
      <c r="ID192" s="1">
        <v>2</v>
      </c>
      <c r="IE192" s="3" t="s">
        <v>65</v>
      </c>
    </row>
    <row r="193" spans="1:239" ht="57">
      <c r="A193" s="66">
        <v>14.1</v>
      </c>
      <c r="B193" s="67" t="s">
        <v>242</v>
      </c>
      <c r="C193" s="39" t="s">
        <v>402</v>
      </c>
      <c r="D193" s="68">
        <v>12</v>
      </c>
      <c r="E193" s="69" t="s">
        <v>52</v>
      </c>
      <c r="F193" s="70">
        <v>155.8</v>
      </c>
      <c r="G193" s="40"/>
      <c r="H193" s="24"/>
      <c r="I193" s="47" t="s">
        <v>38</v>
      </c>
      <c r="J193" s="48">
        <f t="shared" si="8"/>
        <v>1</v>
      </c>
      <c r="K193" s="24" t="s">
        <v>39</v>
      </c>
      <c r="L193" s="24" t="s">
        <v>4</v>
      </c>
      <c r="M193" s="41"/>
      <c r="N193" s="24"/>
      <c r="O193" s="24"/>
      <c r="P193" s="46"/>
      <c r="Q193" s="24"/>
      <c r="R193" s="2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59"/>
      <c r="BA193" s="42">
        <f t="shared" si="11"/>
        <v>1870</v>
      </c>
      <c r="BB193" s="60">
        <f t="shared" si="12"/>
        <v>1870</v>
      </c>
      <c r="BC193" s="56" t="str">
        <f t="shared" si="13"/>
        <v>INR  One Thousand Eight Hundred &amp; Seventy  Only</v>
      </c>
      <c r="IA193" s="1">
        <v>14.1</v>
      </c>
      <c r="IB193" s="1" t="s">
        <v>242</v>
      </c>
      <c r="IC193" s="1" t="s">
        <v>402</v>
      </c>
      <c r="ID193" s="1">
        <v>12</v>
      </c>
      <c r="IE193" s="3" t="s">
        <v>52</v>
      </c>
    </row>
    <row r="194" spans="1:239" ht="42.75" customHeight="1">
      <c r="A194" s="66">
        <v>14.11</v>
      </c>
      <c r="B194" s="67" t="s">
        <v>243</v>
      </c>
      <c r="C194" s="39" t="s">
        <v>403</v>
      </c>
      <c r="D194" s="68">
        <v>2</v>
      </c>
      <c r="E194" s="69" t="s">
        <v>244</v>
      </c>
      <c r="F194" s="70">
        <v>2053.04</v>
      </c>
      <c r="G194" s="40"/>
      <c r="H194" s="24"/>
      <c r="I194" s="47" t="s">
        <v>38</v>
      </c>
      <c r="J194" s="48">
        <f t="shared" si="8"/>
        <v>1</v>
      </c>
      <c r="K194" s="24" t="s">
        <v>39</v>
      </c>
      <c r="L194" s="24" t="s">
        <v>4</v>
      </c>
      <c r="M194" s="41"/>
      <c r="N194" s="24"/>
      <c r="O194" s="24"/>
      <c r="P194" s="46"/>
      <c r="Q194" s="24"/>
      <c r="R194" s="2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59"/>
      <c r="BA194" s="42">
        <f t="shared" si="11"/>
        <v>4106</v>
      </c>
      <c r="BB194" s="60">
        <f t="shared" si="12"/>
        <v>4106</v>
      </c>
      <c r="BC194" s="56" t="str">
        <f t="shared" si="13"/>
        <v>INR  Four Thousand One Hundred &amp; Six  Only</v>
      </c>
      <c r="IA194" s="1">
        <v>14.11</v>
      </c>
      <c r="IB194" s="73" t="s">
        <v>243</v>
      </c>
      <c r="IC194" s="1" t="s">
        <v>403</v>
      </c>
      <c r="ID194" s="1">
        <v>2</v>
      </c>
      <c r="IE194" s="3" t="s">
        <v>244</v>
      </c>
    </row>
    <row r="195" spans="1:239" ht="30.75" customHeight="1">
      <c r="A195" s="66">
        <v>14.12</v>
      </c>
      <c r="B195" s="67" t="s">
        <v>300</v>
      </c>
      <c r="C195" s="39" t="s">
        <v>404</v>
      </c>
      <c r="D195" s="68">
        <v>2</v>
      </c>
      <c r="E195" s="69" t="s">
        <v>65</v>
      </c>
      <c r="F195" s="70">
        <v>185</v>
      </c>
      <c r="G195" s="40"/>
      <c r="H195" s="24"/>
      <c r="I195" s="47" t="s">
        <v>38</v>
      </c>
      <c r="J195" s="48">
        <f t="shared" si="8"/>
        <v>1</v>
      </c>
      <c r="K195" s="24" t="s">
        <v>39</v>
      </c>
      <c r="L195" s="24" t="s">
        <v>4</v>
      </c>
      <c r="M195" s="41"/>
      <c r="N195" s="24"/>
      <c r="O195" s="24"/>
      <c r="P195" s="46"/>
      <c r="Q195" s="24"/>
      <c r="R195" s="24"/>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59"/>
      <c r="BA195" s="42">
        <f t="shared" si="11"/>
        <v>370</v>
      </c>
      <c r="BB195" s="60">
        <f t="shared" si="12"/>
        <v>370</v>
      </c>
      <c r="BC195" s="56" t="str">
        <f t="shared" si="13"/>
        <v>INR  Three Hundred &amp; Seventy  Only</v>
      </c>
      <c r="IA195" s="1">
        <v>14.12</v>
      </c>
      <c r="IB195" s="73" t="s">
        <v>300</v>
      </c>
      <c r="IC195" s="1" t="s">
        <v>404</v>
      </c>
      <c r="ID195" s="1">
        <v>2</v>
      </c>
      <c r="IE195" s="3" t="s">
        <v>65</v>
      </c>
    </row>
    <row r="196" spans="1:239" ht="409.5">
      <c r="A196" s="66">
        <v>14.13</v>
      </c>
      <c r="B196" s="67" t="s">
        <v>301</v>
      </c>
      <c r="C196" s="39" t="s">
        <v>405</v>
      </c>
      <c r="D196" s="68">
        <v>1</v>
      </c>
      <c r="E196" s="69" t="s">
        <v>302</v>
      </c>
      <c r="F196" s="70">
        <v>119382.72</v>
      </c>
      <c r="G196" s="40"/>
      <c r="H196" s="24"/>
      <c r="I196" s="47" t="s">
        <v>38</v>
      </c>
      <c r="J196" s="48">
        <f t="shared" si="8"/>
        <v>1</v>
      </c>
      <c r="K196" s="24" t="s">
        <v>39</v>
      </c>
      <c r="L196" s="24" t="s">
        <v>4</v>
      </c>
      <c r="M196" s="41"/>
      <c r="N196" s="24"/>
      <c r="O196" s="24"/>
      <c r="P196" s="46"/>
      <c r="Q196" s="24"/>
      <c r="R196" s="24"/>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59"/>
      <c r="BA196" s="42">
        <f t="shared" si="11"/>
        <v>119383</v>
      </c>
      <c r="BB196" s="60">
        <f t="shared" si="12"/>
        <v>119383</v>
      </c>
      <c r="BC196" s="56" t="str">
        <f>SpellNumber(L196,BB196)</f>
        <v>INR  One Lakh Nineteen Thousand Three Hundred &amp; Eighty Three  Only</v>
      </c>
      <c r="IA196" s="1">
        <v>14.13</v>
      </c>
      <c r="IB196" s="73" t="s">
        <v>301</v>
      </c>
      <c r="IC196" s="1" t="s">
        <v>405</v>
      </c>
      <c r="ID196" s="1">
        <v>1</v>
      </c>
      <c r="IE196" s="3" t="s">
        <v>302</v>
      </c>
    </row>
    <row r="197" spans="1:55" ht="28.5">
      <c r="A197" s="25" t="s">
        <v>46</v>
      </c>
      <c r="B197" s="26"/>
      <c r="C197" s="27"/>
      <c r="D197" s="43"/>
      <c r="E197" s="43"/>
      <c r="F197" s="43"/>
      <c r="G197" s="43"/>
      <c r="H197" s="61"/>
      <c r="I197" s="61"/>
      <c r="J197" s="61"/>
      <c r="K197" s="61"/>
      <c r="L197" s="6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63">
        <f>SUM(BA13:BA196)</f>
        <v>451162</v>
      </c>
      <c r="BB197" s="64">
        <f>SUM(BB13:BB196)</f>
        <v>451162</v>
      </c>
      <c r="BC197" s="56" t="str">
        <f>SpellNumber(L197,BB197)</f>
        <v>  Four Lakh Fifty One Thousand One Hundred &amp; Sixty Two  Only</v>
      </c>
    </row>
    <row r="198" spans="1:55" ht="18">
      <c r="A198" s="26" t="s">
        <v>47</v>
      </c>
      <c r="B198" s="28"/>
      <c r="C198" s="29"/>
      <c r="D198" s="30"/>
      <c r="E198" s="44" t="s">
        <v>54</v>
      </c>
      <c r="F198" s="45"/>
      <c r="G198" s="31"/>
      <c r="H198" s="32"/>
      <c r="I198" s="32"/>
      <c r="J198" s="32"/>
      <c r="K198" s="33"/>
      <c r="L198" s="34"/>
      <c r="M198" s="35"/>
      <c r="N198" s="36"/>
      <c r="O198" s="22"/>
      <c r="P198" s="22"/>
      <c r="Q198" s="22"/>
      <c r="R198" s="22"/>
      <c r="S198" s="22"/>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7">
        <f>IF(ISBLANK(F198),0,IF(E198="Excess (+)",ROUND(BA197+(BA197*F198),2),IF(E198="Less (-)",ROUND(BA197+(BA197*F198*(-1)),2),IF(E198="At Par",BA197,0))))</f>
        <v>0</v>
      </c>
      <c r="BB198" s="38">
        <f>ROUND(BA198,0)</f>
        <v>0</v>
      </c>
      <c r="BC198" s="21" t="str">
        <f>SpellNumber($E$2,BB198)</f>
        <v>INR Zero Only</v>
      </c>
    </row>
    <row r="199" spans="1:55" ht="18">
      <c r="A199" s="25" t="s">
        <v>48</v>
      </c>
      <c r="B199" s="25"/>
      <c r="C199" s="78" t="str">
        <f>SpellNumber($E$2,BB198)</f>
        <v>INR Zero Only</v>
      </c>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row>
    <row r="200" ht="15"/>
    <row r="201" ht="15"/>
    <row r="202" ht="15"/>
    <row r="203" ht="15"/>
    <row r="204" ht="15"/>
    <row r="205" ht="15"/>
    <row r="207" ht="15"/>
    <row r="208" ht="15"/>
    <row r="210" ht="15"/>
    <row r="211" ht="15"/>
    <row r="212" ht="15"/>
    <row r="213" ht="15"/>
    <row r="214" ht="15"/>
    <row r="215" ht="15"/>
    <row r="216" ht="15"/>
    <row r="217" ht="15"/>
    <row r="218" ht="15"/>
    <row r="219" ht="15"/>
    <row r="220" ht="15"/>
    <row r="221" ht="15"/>
    <row r="222" ht="15"/>
    <row r="223" ht="15"/>
    <row r="224" ht="15"/>
    <row r="225" ht="15"/>
    <row r="226" ht="15"/>
    <row r="227" ht="15"/>
    <row r="228"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5" ht="15"/>
    <row r="1206" ht="15"/>
    <row r="1207" ht="15"/>
    <row r="1208" ht="15"/>
    <row r="1209" ht="15"/>
    <row r="1210" ht="15"/>
    <row r="1211" ht="15"/>
    <row r="1213" ht="15"/>
    <row r="1214" ht="15"/>
    <row r="1215" ht="15"/>
    <row r="1216" ht="15"/>
    <row r="1217" ht="15"/>
    <row r="1218" ht="15"/>
    <row r="1219" ht="15"/>
    <row r="1220" ht="15"/>
    <row r="1221" ht="15"/>
    <row r="1222" ht="15"/>
    <row r="1223" ht="15"/>
    <row r="1224" ht="15"/>
    <row r="1225" ht="15"/>
  </sheetData>
  <sheetProtection password="9E83" sheet="1"/>
  <autoFilter ref="A11:BC199"/>
  <mergeCells count="94">
    <mergeCell ref="A9:BC9"/>
    <mergeCell ref="C199:BC199"/>
    <mergeCell ref="A1:L1"/>
    <mergeCell ref="A4:BC4"/>
    <mergeCell ref="A5:BC5"/>
    <mergeCell ref="A6:BC6"/>
    <mergeCell ref="A7:BC7"/>
    <mergeCell ref="B8:BC8"/>
    <mergeCell ref="D13:BC13"/>
    <mergeCell ref="D14:BC14"/>
    <mergeCell ref="D16:BC16"/>
    <mergeCell ref="D17:BC17"/>
    <mergeCell ref="D20:BC20"/>
    <mergeCell ref="D22:BC22"/>
    <mergeCell ref="D24:BC24"/>
    <mergeCell ref="D26:BC26"/>
    <mergeCell ref="D28:BC28"/>
    <mergeCell ref="D30:BC30"/>
    <mergeCell ref="D31:BC31"/>
    <mergeCell ref="D32:BC32"/>
    <mergeCell ref="D34:BC34"/>
    <mergeCell ref="D37:BC37"/>
    <mergeCell ref="D38:BC38"/>
    <mergeCell ref="D40:BC40"/>
    <mergeCell ref="D41:BC41"/>
    <mergeCell ref="D43:BC43"/>
    <mergeCell ref="D45:BC45"/>
    <mergeCell ref="D47:BC47"/>
    <mergeCell ref="D49:BC49"/>
    <mergeCell ref="D51:BC51"/>
    <mergeCell ref="D54:BC54"/>
    <mergeCell ref="D57:BC57"/>
    <mergeCell ref="D59:BC59"/>
    <mergeCell ref="D60:BC60"/>
    <mergeCell ref="D61:BC61"/>
    <mergeCell ref="D63:BC63"/>
    <mergeCell ref="D65:BC65"/>
    <mergeCell ref="D67:BC67"/>
    <mergeCell ref="D69:BC69"/>
    <mergeCell ref="D71:BC71"/>
    <mergeCell ref="D73:BC73"/>
    <mergeCell ref="D75:BC75"/>
    <mergeCell ref="D76:BC76"/>
    <mergeCell ref="D78:BC78"/>
    <mergeCell ref="D80:BC80"/>
    <mergeCell ref="D82:BC82"/>
    <mergeCell ref="D84:BC84"/>
    <mergeCell ref="D86:BC86"/>
    <mergeCell ref="D89:BC89"/>
    <mergeCell ref="D92:BC92"/>
    <mergeCell ref="D95:BC95"/>
    <mergeCell ref="D97:BC97"/>
    <mergeCell ref="D99:BC99"/>
    <mergeCell ref="D100:BC100"/>
    <mergeCell ref="D102:BC102"/>
    <mergeCell ref="D104:BC104"/>
    <mergeCell ref="D107:BC107"/>
    <mergeCell ref="D108:BC108"/>
    <mergeCell ref="D112:BC112"/>
    <mergeCell ref="D114:BC114"/>
    <mergeCell ref="D116:BC116"/>
    <mergeCell ref="D119:BC119"/>
    <mergeCell ref="D120:BC120"/>
    <mergeCell ref="D122:BC122"/>
    <mergeCell ref="D126:BC126"/>
    <mergeCell ref="D129:BC129"/>
    <mergeCell ref="D130:BC130"/>
    <mergeCell ref="D132:BC132"/>
    <mergeCell ref="D134:BC134"/>
    <mergeCell ref="D135:BC135"/>
    <mergeCell ref="D137:BC137"/>
    <mergeCell ref="D139:BC139"/>
    <mergeCell ref="D140:BC140"/>
    <mergeCell ref="D142:BC142"/>
    <mergeCell ref="D143:BC143"/>
    <mergeCell ref="D145:BC145"/>
    <mergeCell ref="D146:BC146"/>
    <mergeCell ref="D148:BC148"/>
    <mergeCell ref="D151:BC151"/>
    <mergeCell ref="D152:BC152"/>
    <mergeCell ref="D154:BC154"/>
    <mergeCell ref="D156:BC156"/>
    <mergeCell ref="D157:BC157"/>
    <mergeCell ref="D160:BC160"/>
    <mergeCell ref="D163:BC163"/>
    <mergeCell ref="D166:BC166"/>
    <mergeCell ref="D168:BC168"/>
    <mergeCell ref="D169:BC169"/>
    <mergeCell ref="D171:BC171"/>
    <mergeCell ref="D173:BC173"/>
    <mergeCell ref="D175:BC175"/>
    <mergeCell ref="D177:BC177"/>
    <mergeCell ref="D179:BC179"/>
    <mergeCell ref="D183:BC183"/>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8">
      <formula1>IF(E198="Select",-1,IF(E198="At Par",0,0))</formula1>
      <formula2>IF(E198="Select",-1,IF(E198="At Par",0,0.99))</formula2>
    </dataValidation>
    <dataValidation type="list" allowBlank="1" showErrorMessage="1" sqref="E19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8">
      <formula1>0</formula1>
      <formula2>99.9</formula2>
    </dataValidation>
    <dataValidation type="list" allowBlank="1" showErrorMessage="1" sqref="D13:D14 K15 D16:D17 K18:K19 D20 K21 D22 K23 D24 K25 D26 K27 D28 K29 D30:D32 K33 D34 K35:K36 D37:D38 K39 D40:D41 K42 D43 K44 D45 K46 D47 K48 D49 K50 D51 K52:K53 D54 K55:K56 D57 K58 D59:D61 K62 D63 K64 D65 K66 D67 K68 D69 K70 D71 K72 D73 K74 D75:D76 K77 D78 K79 D80 K81 D82 K83 D84 K85 D86 K87:K88 D89 K90:K91 D92 K93:K94 D95 K96 D97 K98 D99:D100 K101 D102 K103 D104 K105:K106 D107:D108 K109:K111 D112 K113 D114 K115 D116 K117:K118 D119:D120 K121 D122 K123:K125 D126 K127:K128 D129:D130 K131 D132 K133 D134:D135 K136 D137 K138 D139:D140 K141">
      <formula1>"Partial Conversion,Full Conversion"</formula1>
      <formula2>0</formula2>
    </dataValidation>
    <dataValidation type="list" allowBlank="1" showErrorMessage="1" sqref="D142:D143 K144 D145:D146 K147 D148 K149:K150 D151:D152 K153 D154 K155 D156:D157 K158:K159 D160 K161:K162 D163 K164:K165 D166 K167 D168:D169 K170 D171 K172 D173 K174 D175 K176 D177 K178 D179 K180:K182 K184:K196 D18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1 G23:H23 G25:H25 G27:H27 G29:H29 G33:H33 G35:H36 G39:H39 G42:H42 G44:H44 G46:H46 G48:H48 G50:H50 G52:H53 G55:H56 G58:H58 G62:H62 G64:H64 G66:H66 G68:H68 G70:H70 G72:H72 G74:H74 G77:H77 G79:H79 G81:H81 G83:H83 G85:H85 G87:H88 G90:H91 G93:H94 G96:H96 G98:H98 G101:H101 G103:H103 G105:H106 G109:H111 G113:H113 G115:H115 G117:H118 G121:H121 G123:H125 G127:H128 G131:H131 G133:H133 G136:H136 G138:H138 G141:H141 G144:H144 G147:H147 G149:H150 G153:H153 G155:H155 G158:H159 G161:H162 G164:H165 G167:H167 G170:H170 G172:H172 G174:H174 G176:H176 G178:H178 G180:H182 G184:H196">
      <formula1>0</formula1>
      <formula2>999999999999999</formula2>
    </dataValidation>
    <dataValidation allowBlank="1" showInputMessage="1" showErrorMessage="1" promptTitle="Addition / Deduction" prompt="Please Choose the correct One" sqref="J15 J18:J19 J21 J23 J25 J27 J29 J33 J35:J36 J39 J42 J44 J46 J48 J50 J52:J53 J55:J56 J58 J62 J64 J66 J68 J70 J72 J74 J77 J79 J81 J83 J85 J87:J88 J90:J91 J93:J94 J96 J98 J101 J103 J105:J106 J109:J111 J113 J115 J117:J118 J121 J123:J125 J127:J128 J131 J133 J136 J138 J141 J144 J147 J149:J150 J153 J155 J158:J159 J161:J162 J164:J165 J167 J170 J172 J174 J176 J178 J180:J182 J184:J196">
      <formula1>0</formula1>
      <formula2>0</formula2>
    </dataValidation>
    <dataValidation type="list" showErrorMessage="1" sqref="I15 I18:I19 I21 I23 I25 I27 I29 I33 I35:I36 I39 I42 I44 I46 I48 I50 I52:I53 I55:I56 I58 I62 I64 I66 I68 I70 I72 I74 I77 I79 I81 I83 I85 I87:I88 I90:I91 I93:I94 I96 I98 I101 I103 I105:I106 I109:I111 I113 I115 I117:I118 I121 I123:I125 I127:I128 I131 I133 I136 I138 I141 I144 I147 I149:I150 I153 I155 I158:I159 I161:I162 I164:I165 I167 I170 I172 I174 I176 I178 I180:I182 I184:I19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1 N23:O23 N25:O25 N27:O27 N29:O29 N33:O33 N35:O36 N39:O39 N42:O42 N44:O44 N46:O46 N48:O48 N50:O50 N52:O53 N55:O56 N58:O58 N62:O62 N64:O64 N66:O66 N68:O68 N70:O70 N72:O72 N74:O74 N77:O77 N79:O79 N81:O81 N83:O83 N85:O85 N87:O88 N90:O91 N93:O94 N96:O96 N98:O98 N101:O101 N103:O103 N105:O106 N109:O111 N113:O113 N115:O115 N117:O118 N121:O121 N123:O125 N127:O128 N131:O131 N133:O133 N136:O136 N138:O138 N141:O141 N144:O144 N147:O147 N149:O150 N153:O153 N155:O155 N158:O159 N161:O162 N164:O165 N167:O167 N170:O170 N172:O172 N174:O174 N176:O176 N178:O178 N180:O182 N184:O19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 R23 R25 R27 R29 R33 R35:R36 R39 R42 R44 R46 R48 R50 R52:R53 R55:R56 R58 R62 R64 R66 R68 R70 R72 R74 R77 R79 R81 R83 R85 R87:R88 R90:R91 R93:R94 R96 R98 R101 R103 R105:R106 R109:R111 R113 R115 R117:R118 R121 R123:R125 R127:R128 R131 R133 R136 R138 R141 R144 R147 R149:R150 R153 R155 R158:R159 R161:R162 R164:R165 R167 R170 R172 R174 R176 R178 R180:R182 R184:R19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 Q23 Q25 Q27 Q29 Q33 Q35:Q36 Q39 Q42 Q44 Q46 Q48 Q50 Q52:Q53 Q55:Q56 Q58 Q62 Q64 Q66 Q68 Q70 Q72 Q74 Q77 Q79 Q81 Q83 Q85 Q87:Q88 Q90:Q91 Q93:Q94 Q96 Q98 Q101 Q103 Q105:Q106 Q109:Q111 Q113 Q115 Q117:Q118 Q121 Q123:Q125 Q127:Q128 Q131 Q133 Q136 Q138 Q141 Q144 Q147 Q149:Q150 Q153 Q155 Q158:Q159 Q161:Q162 Q164:Q165 Q167 Q170 Q172 Q174 Q176 Q178 Q180:Q182 Q184:Q19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 M23 M25 M27 M29 M33 M35:M36 M39 M42 M44 M46 M48 M50 M52:M53 M55:M56 M58 M62 M64 M66 M68 M70 M72 M74 M77 M79 M81 M83 M85 M87:M88 M90:M91 M93:M94 M96 M98 M101 M103 M105:M106 M109:M111 M113 M115 M117:M118 M121 M123:M125 M127:M128 M131 M133 M136 M138 M141 M144 M147 M149:M150 M153 M155 M158:M159 M161:M162 M164:M165 M167 M170 M172 M174 M176 M178 M180:M182 M184:M196">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D19 D21 D23 D25 D27 D29 D33 D35:D36 D39 D42 D44 D46 D48 D50 D52:D53 D55:D56 D58 D62 D64 D66 D68 D70 D72 D74 D77 D79 D81 D83 D85 D87:D88 D90:D91 D93:D94 D96 D98 D101 D103 D105:D106 D109:D111 D113 D115 D117:D118 D121 D123:D125 D127:D128 D131 D133 D136 D138 D141 D144 D147 D149:D150 D153 D155 D158:D159 D161:D162 D164:D165 D167 D170 D172 D174 D176 D178 D180:D182 D184:D19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19 F21 F23 F25 F27 F29 F33 F35:F36 F39 F42 F44 F46 F48 F50 F52:F53 F55:F56 F58 F62 F64 F66 F68 F70 F72 F74 F77 F79 F81 F83 F85 F87:F88 F90:F91 F93:F94 F96 F98 F101 F103 F105:F106 F109:F111 F113 F115 F117:F118 F121 F123:F125 F127:F128 F131 F133 F136 F138 F141 F144 F147 F149:F150 F153 F155 F158:F159 F161:F162 F164:F165 F167 F170 F172 F174 F176 F178 F180:F182 F184:F196">
      <formula1>0</formula1>
      <formula2>999999999999999</formula2>
    </dataValidation>
    <dataValidation type="list" allowBlank="1" showInputMessage="1" showErrorMessage="1" sqref="L19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6 L195">
      <formula1>"INR"</formula1>
    </dataValidation>
    <dataValidation allowBlank="1" showInputMessage="1" showErrorMessage="1" promptTitle="Itemcode/Make" prompt="Please enter text" sqref="C13:C196">
      <formula1>0</formula1>
      <formula2>0</formula2>
    </dataValidation>
    <dataValidation type="decimal" allowBlank="1" showInputMessage="1" showErrorMessage="1" errorTitle="Invalid Entry" error="Only Numeric Values are allowed. " sqref="A13:A196">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2021-09-08T10:33:50Z</cp:lastPrinted>
  <dcterms:created xsi:type="dcterms:W3CDTF">2009-01-30T06:42:42Z</dcterms:created>
  <dcterms:modified xsi:type="dcterms:W3CDTF">2021-09-08T10:34:43Z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