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<sst xmlns="http://schemas.openxmlformats.org/spreadsheetml/2006/main" count="198" uniqueCount="72">
  <si>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</si>
  <si>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</si>
  <si>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</si>
  <si>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</si>
  <si>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</si>
  <si>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</si>
  <si>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</si>
  <si>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</si>
  <si>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</si>
  <si>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</si>
  <si>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</si>
  <si>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</si>
  <si>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</si>
  <si>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</si>
  <si>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</si>
  <si>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</si>
  <si>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</si>
  <si>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</si>
  <si>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</si>
  <si>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</si>
  <si>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</si>
  <si>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</si>
  <si>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</si>
  <si>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</si>
  <si>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</si>
  <si>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</si>
  <si>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</si>
  <si>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</si>
  <si>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</si>
  <si>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</si>
  <si>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</si>
  <si>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</si>
  <si>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</si>
  <si>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</si>
  <si>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</si>
  <si>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</si>
  <si>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</si>
  <si>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</si>
  <si>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</si>
  <si>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</si>
  <si>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</si>
  <si>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</si>
  <si>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</si>
  <si>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</si>
  <si>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</si>
  <si>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</si>
  <si>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</si>
  <si>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</si>
  <si>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</si>
  <si>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Providing and applying white cement based putty of average thickness 1 mm, of approved brand and manufacturer, over the plastered wall surface to prepare the surface even and smooth complete.</t>
  </si>
  <si>
    <t>Old work (one or more coats)</t>
  </si>
  <si>
    <t>One or more coats on old work</t>
  </si>
  <si>
    <t>Of area 3 sq. metres and below</t>
  </si>
  <si>
    <t>Contract No:  18/C/D1/2021-22/01</t>
  </si>
  <si>
    <t>Name of Work: White washing and painting of some room of hall-1, 2,7,9,11,12, VH, GH-1 and GH tower and replacement of flush door shutter of hall-1, 3, 7, 10, 11, 9 and GH-1</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</si>
  <si>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</si>
  <si>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</si>
  <si>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</si>
  <si>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</si>
  <si>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</si>
  <si>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</si>
  <si>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</si>
  <si>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</si>
  <si>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</si>
  <si>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</si>
  <si>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White washing with lime to give an even shade :</t>
  </si>
  <si>
    <t>Removing white or colour wash by scrapping and sand papering and preparing the surface smooth including necessary repairs to scratches etc. complete</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</si>
  <si>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</si>
  <si>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</si>
  <si>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Taking out doors, windows and clerestory window shutters (steel or wood) including stacking within 50 metres lead :</t>
  </si>
  <si>
    <t>Repainting G.I. pipes and fittings with synthetic enamel white paint with one coat of approved quality :</t>
  </si>
  <si>
    <t>20 mm diameter pipe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</si>
</sst>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2" fontId="7" fillId="0" borderId="18"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2"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3"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vertical="top"/>
    </xf>
    <xf numFmtId="2" fontId="58" fillId="0" borderId="15" xfId="0" applyNumberFormat="1"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58" fillId="0" borderId="15" xfId="0" applyFont="1" applyFill="1" applyBorder="1" applyAlignment="1">
      <alignment vertical="top"/>
    </xf>
    <xf numFmtId="0" fontId="58" fillId="0" borderId="25" xfId="0" applyFont="1" applyFill="1" applyBorder="1" applyAlignment="1">
      <alignment horizontal="left" vertical="top"/>
    </xf>
    <xf numFmtId="0" fontId="58" fillId="0" borderId="25" xfId="0" applyFont="1" applyFill="1" applyBorder="1" applyAlignment="1">
      <alignment horizontal="justify" vertical="top" wrapText="1"/>
    </xf>
    <xf numFmtId="0" fontId="58" fillId="0" borderId="25" xfId="0" applyFont="1" applyFill="1" applyBorder="1" applyAlignment="1">
      <alignment horizontal="right" vertical="top"/>
    </xf>
    <xf numFmtId="0" fontId="7" fillId="0" borderId="15" xfId="56" applyNumberFormat="1" applyFont="1" applyFill="1" applyBorder="1" applyAlignment="1">
      <alignment horizontal="center"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7"/>
  <sheetViews>
    <sheetView showGridLines="0" view="pageBreakPreview" zoomScaleNormal="85" zoomScaleSheetLayoutView="100" zoomScalePageLayoutView="0" workbookViewId="0" topLeftCell="A11">
      <selection activeCell="D33" sqref="D33:BC33"/>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3" t="s">
        <v>42</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75" customHeight="1">
      <c r="A5" s="73" t="s">
        <v>54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53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72" customHeight="1">
      <c r="A8" s="11" t="s">
        <v>39</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5" t="s">
        <v>47</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68">
        <v>1</v>
      </c>
      <c r="B12" s="68">
        <v>2</v>
      </c>
      <c r="C12" s="68">
        <v>3</v>
      </c>
      <c r="D12" s="68">
        <v>4</v>
      </c>
      <c r="E12" s="68">
        <v>5</v>
      </c>
      <c r="F12" s="68">
        <v>6</v>
      </c>
      <c r="G12" s="68">
        <v>7</v>
      </c>
      <c r="H12" s="68">
        <v>8</v>
      </c>
      <c r="I12" s="68">
        <v>9</v>
      </c>
      <c r="J12" s="68">
        <v>10</v>
      </c>
      <c r="K12" s="68">
        <v>11</v>
      </c>
      <c r="L12" s="68">
        <v>12</v>
      </c>
      <c r="M12" s="68">
        <v>13</v>
      </c>
      <c r="N12" s="68">
        <v>14</v>
      </c>
      <c r="O12" s="68">
        <v>15</v>
      </c>
      <c r="P12" s="68">
        <v>16</v>
      </c>
      <c r="Q12" s="68">
        <v>17</v>
      </c>
      <c r="R12" s="68">
        <v>18</v>
      </c>
      <c r="S12" s="68">
        <v>19</v>
      </c>
      <c r="T12" s="68">
        <v>20</v>
      </c>
      <c r="U12" s="68">
        <v>21</v>
      </c>
      <c r="V12" s="68">
        <v>22</v>
      </c>
      <c r="W12" s="68">
        <v>23</v>
      </c>
      <c r="X12" s="68">
        <v>24</v>
      </c>
      <c r="Y12" s="68">
        <v>25</v>
      </c>
      <c r="Z12" s="68">
        <v>26</v>
      </c>
      <c r="AA12" s="68">
        <v>27</v>
      </c>
      <c r="AB12" s="68">
        <v>28</v>
      </c>
      <c r="AC12" s="68">
        <v>29</v>
      </c>
      <c r="AD12" s="68">
        <v>30</v>
      </c>
      <c r="AE12" s="68">
        <v>31</v>
      </c>
      <c r="AF12" s="68">
        <v>32</v>
      </c>
      <c r="AG12" s="68">
        <v>33</v>
      </c>
      <c r="AH12" s="68">
        <v>34</v>
      </c>
      <c r="AI12" s="68">
        <v>35</v>
      </c>
      <c r="AJ12" s="68">
        <v>36</v>
      </c>
      <c r="AK12" s="68">
        <v>37</v>
      </c>
      <c r="AL12" s="68">
        <v>38</v>
      </c>
      <c r="AM12" s="68">
        <v>39</v>
      </c>
      <c r="AN12" s="68">
        <v>40</v>
      </c>
      <c r="AO12" s="68">
        <v>41</v>
      </c>
      <c r="AP12" s="68">
        <v>42</v>
      </c>
      <c r="AQ12" s="68">
        <v>43</v>
      </c>
      <c r="AR12" s="68">
        <v>44</v>
      </c>
      <c r="AS12" s="68">
        <v>45</v>
      </c>
      <c r="AT12" s="68">
        <v>46</v>
      </c>
      <c r="AU12" s="68">
        <v>47</v>
      </c>
      <c r="AV12" s="68">
        <v>48</v>
      </c>
      <c r="AW12" s="68">
        <v>49</v>
      </c>
      <c r="AX12" s="68">
        <v>50</v>
      </c>
      <c r="AY12" s="68">
        <v>51</v>
      </c>
      <c r="AZ12" s="68">
        <v>52</v>
      </c>
      <c r="BA12" s="68">
        <v>7</v>
      </c>
      <c r="BB12" s="68">
        <v>54</v>
      </c>
      <c r="BC12" s="68">
        <v>8</v>
      </c>
      <c r="IE12" s="18"/>
      <c r="IF12" s="18"/>
      <c r="IG12" s="18"/>
      <c r="IH12" s="18"/>
      <c r="II12" s="18"/>
    </row>
    <row r="13" spans="1:243" s="21" customFormat="1" ht="141.75">
      <c r="A13" s="65">
        <v>1</v>
      </c>
      <c r="B13" s="66" t="s">
        <v>55</v>
      </c>
      <c r="C13" s="67"/>
      <c r="D13" s="69"/>
      <c r="E13" s="69"/>
      <c r="F13" s="69"/>
      <c r="G13" s="69"/>
      <c r="H13" s="69"/>
      <c r="I13" s="69"/>
      <c r="J13" s="69"/>
      <c r="K13" s="69"/>
      <c r="L13" s="69"/>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IA13" s="21">
        <v>1</v>
      </c>
      <c r="IB13" s="21" t="s">
        <v>55</v>
      </c>
      <c r="IE13" s="22"/>
      <c r="IF13" s="22"/>
      <c r="IG13" s="22"/>
      <c r="IH13" s="22"/>
      <c r="II13" s="22"/>
    </row>
    <row r="14" spans="1:243" s="21" customFormat="1" ht="33.75" customHeight="1">
      <c r="A14" s="54">
        <v>2</v>
      </c>
      <c r="B14" s="55" t="s">
        <v>56</v>
      </c>
      <c r="C14" s="33"/>
      <c r="D14" s="33">
        <v>18.58</v>
      </c>
      <c r="E14" s="56" t="s">
        <v>43</v>
      </c>
      <c r="F14" s="64">
        <v>1654.27</v>
      </c>
      <c r="G14" s="40"/>
      <c r="H14" s="36"/>
      <c r="I14" s="37" t="s">
        <v>33</v>
      </c>
      <c r="J14" s="38">
        <f>IF(I14="Less(-)",-1,1)</f>
        <v>1</v>
      </c>
      <c r="K14" s="36" t="s">
        <v>34</v>
      </c>
      <c r="L14" s="36" t="s">
        <v>4</v>
      </c>
      <c r="M14" s="39"/>
      <c r="N14" s="46"/>
      <c r="O14" s="46"/>
      <c r="P14" s="47"/>
      <c r="Q14" s="46"/>
      <c r="R14" s="46"/>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9">
        <f>total_amount_ba($B$2,$D$2,D14,F14,J14,K14,M14)</f>
        <v>30736.34</v>
      </c>
      <c r="BB14" s="48">
        <f>BA14+SUM(N14:AZ14)</f>
        <v>30736.34</v>
      </c>
      <c r="BC14" s="53" t="str">
        <f>SpellNumber(L14,BB14)</f>
        <v>INR  Thirty Thousand Seven Hundred &amp; Thirty Six  and Paise Thirty Four Only</v>
      </c>
      <c r="IA14" s="21">
        <v>2</v>
      </c>
      <c r="IB14" s="21" t="s">
        <v>56</v>
      </c>
      <c r="ID14" s="21">
        <v>18.58</v>
      </c>
      <c r="IE14" s="22" t="s">
        <v>43</v>
      </c>
      <c r="IF14" s="22"/>
      <c r="IG14" s="22"/>
      <c r="IH14" s="22"/>
      <c r="II14" s="22"/>
    </row>
    <row r="15" spans="1:243" s="21" customFormat="1" ht="94.5">
      <c r="A15" s="54">
        <v>3</v>
      </c>
      <c r="B15" s="55" t="s">
        <v>57</v>
      </c>
      <c r="C15" s="33"/>
      <c r="D15" s="69"/>
      <c r="E15" s="69"/>
      <c r="F15" s="69"/>
      <c r="G15" s="69"/>
      <c r="H15" s="69"/>
      <c r="I15" s="69"/>
      <c r="J15" s="69"/>
      <c r="K15" s="69"/>
      <c r="L15" s="69"/>
      <c r="M15" s="69"/>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IA15" s="21">
        <v>3</v>
      </c>
      <c r="IB15" s="21" t="s">
        <v>57</v>
      </c>
      <c r="IE15" s="22"/>
      <c r="IF15" s="22"/>
      <c r="IG15" s="22"/>
      <c r="IH15" s="22"/>
      <c r="II15" s="22"/>
    </row>
    <row r="16" spans="1:243" s="21" customFormat="1" ht="31.5" customHeight="1">
      <c r="A16" s="54">
        <v>4</v>
      </c>
      <c r="B16" s="55" t="s">
        <v>58</v>
      </c>
      <c r="C16" s="33"/>
      <c r="D16" s="33">
        <v>11</v>
      </c>
      <c r="E16" s="56" t="s">
        <v>46</v>
      </c>
      <c r="F16" s="64">
        <v>203.16</v>
      </c>
      <c r="G16" s="40"/>
      <c r="H16" s="36"/>
      <c r="I16" s="37" t="s">
        <v>33</v>
      </c>
      <c r="J16" s="38">
        <f aca="true" t="shared" si="0" ref="J16:J22">IF(I16="Less(-)",-1,1)</f>
        <v>1</v>
      </c>
      <c r="K16" s="36" t="s">
        <v>34</v>
      </c>
      <c r="L16" s="36" t="s">
        <v>4</v>
      </c>
      <c r="M16" s="39"/>
      <c r="N16" s="46"/>
      <c r="O16" s="46"/>
      <c r="P16" s="47"/>
      <c r="Q16" s="46"/>
      <c r="R16" s="46"/>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9">
        <f aca="true" t="shared" si="1" ref="BA16:BA22">total_amount_ba($B$2,$D$2,D16,F16,J16,K16,M16)</f>
        <v>2234.76</v>
      </c>
      <c r="BB16" s="48">
        <f aca="true" t="shared" si="2" ref="BB16:BB22">BA16+SUM(N16:AZ16)</f>
        <v>2234.76</v>
      </c>
      <c r="BC16" s="53" t="str">
        <f aca="true" t="shared" si="3" ref="BC16:BC22">SpellNumber(L16,BB16)</f>
        <v>INR  Two Thousand Two Hundred &amp; Thirty Four  and Paise Seventy Six Only</v>
      </c>
      <c r="IA16" s="21">
        <v>4</v>
      </c>
      <c r="IB16" s="21" t="s">
        <v>58</v>
      </c>
      <c r="ID16" s="21">
        <v>11</v>
      </c>
      <c r="IE16" s="22" t="s">
        <v>46</v>
      </c>
      <c r="IF16" s="22"/>
      <c r="IG16" s="22"/>
      <c r="IH16" s="22"/>
      <c r="II16" s="22"/>
    </row>
    <row r="17" spans="1:243" s="21" customFormat="1" ht="79.5" customHeight="1">
      <c r="A17" s="54">
        <v>5</v>
      </c>
      <c r="B17" s="55" t="s">
        <v>59</v>
      </c>
      <c r="C17" s="33"/>
      <c r="D17" s="69"/>
      <c r="E17" s="69"/>
      <c r="F17" s="69"/>
      <c r="G17" s="69"/>
      <c r="H17" s="69"/>
      <c r="I17" s="69"/>
      <c r="J17" s="69"/>
      <c r="K17" s="69"/>
      <c r="L17" s="69"/>
      <c r="M17" s="69"/>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IA17" s="21">
        <v>5</v>
      </c>
      <c r="IB17" s="21" t="s">
        <v>59</v>
      </c>
      <c r="IE17" s="22"/>
      <c r="IF17" s="22"/>
      <c r="IG17" s="22"/>
      <c r="IH17" s="22"/>
      <c r="II17" s="22"/>
    </row>
    <row r="18" spans="1:243" s="21" customFormat="1" ht="29.25" customHeight="1">
      <c r="A18" s="54">
        <v>6</v>
      </c>
      <c r="B18" s="55" t="s">
        <v>60</v>
      </c>
      <c r="C18" s="33"/>
      <c r="D18" s="33">
        <v>11</v>
      </c>
      <c r="E18" s="56" t="s">
        <v>46</v>
      </c>
      <c r="F18" s="64">
        <v>90.79</v>
      </c>
      <c r="G18" s="40"/>
      <c r="H18" s="36"/>
      <c r="I18" s="37" t="s">
        <v>33</v>
      </c>
      <c r="J18" s="38">
        <f t="shared" si="0"/>
        <v>1</v>
      </c>
      <c r="K18" s="36" t="s">
        <v>34</v>
      </c>
      <c r="L18" s="36" t="s">
        <v>4</v>
      </c>
      <c r="M18" s="39"/>
      <c r="N18" s="46"/>
      <c r="O18" s="46"/>
      <c r="P18" s="47"/>
      <c r="Q18" s="46"/>
      <c r="R18" s="46"/>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9">
        <f t="shared" si="1"/>
        <v>998.69</v>
      </c>
      <c r="BB18" s="48">
        <f t="shared" si="2"/>
        <v>998.69</v>
      </c>
      <c r="BC18" s="53" t="str">
        <f t="shared" si="3"/>
        <v>INR  Nine Hundred &amp; Ninety Eight  and Paise Sixty Nine Only</v>
      </c>
      <c r="IA18" s="21">
        <v>6</v>
      </c>
      <c r="IB18" s="21" t="s">
        <v>60</v>
      </c>
      <c r="ID18" s="21">
        <v>11</v>
      </c>
      <c r="IE18" s="22" t="s">
        <v>46</v>
      </c>
      <c r="IF18" s="22"/>
      <c r="IG18" s="22"/>
      <c r="IH18" s="22"/>
      <c r="II18" s="22"/>
    </row>
    <row r="19" spans="1:243" s="21" customFormat="1" ht="83.25" customHeight="1">
      <c r="A19" s="54">
        <v>7</v>
      </c>
      <c r="B19" s="55" t="s">
        <v>61</v>
      </c>
      <c r="C19" s="33"/>
      <c r="D19" s="69"/>
      <c r="E19" s="69"/>
      <c r="F19" s="69"/>
      <c r="G19" s="69"/>
      <c r="H19" s="69"/>
      <c r="I19" s="69"/>
      <c r="J19" s="69"/>
      <c r="K19" s="69"/>
      <c r="L19" s="69"/>
      <c r="M19" s="69"/>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IA19" s="21">
        <v>7</v>
      </c>
      <c r="IB19" s="21" t="s">
        <v>61</v>
      </c>
      <c r="IE19" s="22"/>
      <c r="IF19" s="22"/>
      <c r="IG19" s="22"/>
      <c r="IH19" s="22"/>
      <c r="II19" s="22"/>
    </row>
    <row r="20" spans="1:243" s="21" customFormat="1" ht="34.5" customHeight="1">
      <c r="A20" s="54">
        <v>8</v>
      </c>
      <c r="B20" s="55" t="s">
        <v>62</v>
      </c>
      <c r="C20" s="33"/>
      <c r="D20" s="33">
        <v>22</v>
      </c>
      <c r="E20" s="56" t="s">
        <v>46</v>
      </c>
      <c r="F20" s="64">
        <v>52.3</v>
      </c>
      <c r="G20" s="40"/>
      <c r="H20" s="36"/>
      <c r="I20" s="37" t="s">
        <v>33</v>
      </c>
      <c r="J20" s="38">
        <f t="shared" si="0"/>
        <v>1</v>
      </c>
      <c r="K20" s="36" t="s">
        <v>34</v>
      </c>
      <c r="L20" s="36" t="s">
        <v>4</v>
      </c>
      <c r="M20" s="39"/>
      <c r="N20" s="46"/>
      <c r="O20" s="46"/>
      <c r="P20" s="47"/>
      <c r="Q20" s="46"/>
      <c r="R20" s="46"/>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9">
        <f t="shared" si="1"/>
        <v>1150.6</v>
      </c>
      <c r="BB20" s="48">
        <f t="shared" si="2"/>
        <v>1150.6</v>
      </c>
      <c r="BC20" s="53" t="str">
        <f t="shared" si="3"/>
        <v>INR  One Thousand One Hundred &amp; Fifty  and Paise Sixty Only</v>
      </c>
      <c r="IA20" s="21">
        <v>8</v>
      </c>
      <c r="IB20" s="21" t="s">
        <v>62</v>
      </c>
      <c r="ID20" s="21">
        <v>22</v>
      </c>
      <c r="IE20" s="22" t="s">
        <v>46</v>
      </c>
      <c r="IF20" s="22"/>
      <c r="IG20" s="22"/>
      <c r="IH20" s="22"/>
      <c r="II20" s="22"/>
    </row>
    <row r="21" spans="1:243" s="21" customFormat="1" ht="18" customHeight="1">
      <c r="A21" s="54">
        <v>9</v>
      </c>
      <c r="B21" s="55" t="s">
        <v>63</v>
      </c>
      <c r="C21" s="33"/>
      <c r="D21" s="69"/>
      <c r="E21" s="69"/>
      <c r="F21" s="69"/>
      <c r="G21" s="69"/>
      <c r="H21" s="69"/>
      <c r="I21" s="69"/>
      <c r="J21" s="69"/>
      <c r="K21" s="69"/>
      <c r="L21" s="69"/>
      <c r="M21" s="69"/>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IA21" s="21">
        <v>9</v>
      </c>
      <c r="IB21" s="21" t="s">
        <v>63</v>
      </c>
      <c r="IE21" s="22"/>
      <c r="IF21" s="22"/>
      <c r="IG21" s="22"/>
      <c r="IH21" s="22"/>
      <c r="II21" s="22"/>
    </row>
    <row r="22" spans="1:243" s="21" customFormat="1" ht="30.75" customHeight="1">
      <c r="A22" s="54">
        <v>10</v>
      </c>
      <c r="B22" s="55" t="s">
        <v>64</v>
      </c>
      <c r="C22" s="33"/>
      <c r="D22" s="33">
        <v>11</v>
      </c>
      <c r="E22" s="56" t="s">
        <v>46</v>
      </c>
      <c r="F22" s="64">
        <v>54.41</v>
      </c>
      <c r="G22" s="40"/>
      <c r="H22" s="36"/>
      <c r="I22" s="37" t="s">
        <v>33</v>
      </c>
      <c r="J22" s="38">
        <f t="shared" si="0"/>
        <v>1</v>
      </c>
      <c r="K22" s="36" t="s">
        <v>34</v>
      </c>
      <c r="L22" s="36" t="s">
        <v>4</v>
      </c>
      <c r="M22" s="39"/>
      <c r="N22" s="46"/>
      <c r="O22" s="46"/>
      <c r="P22" s="47"/>
      <c r="Q22" s="46"/>
      <c r="R22" s="46"/>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9">
        <f t="shared" si="1"/>
        <v>598.51</v>
      </c>
      <c r="BB22" s="48">
        <f t="shared" si="2"/>
        <v>598.51</v>
      </c>
      <c r="BC22" s="53" t="str">
        <f t="shared" si="3"/>
        <v>INR  Five Hundred &amp; Ninety Eight  and Paise Fifty One Only</v>
      </c>
      <c r="IA22" s="21">
        <v>10</v>
      </c>
      <c r="IB22" s="21" t="s">
        <v>64</v>
      </c>
      <c r="ID22" s="21">
        <v>11</v>
      </c>
      <c r="IE22" s="22" t="s">
        <v>46</v>
      </c>
      <c r="IF22" s="22"/>
      <c r="IG22" s="22"/>
      <c r="IH22" s="22"/>
      <c r="II22" s="22"/>
    </row>
    <row r="23" spans="1:243" s="21" customFormat="1" ht="79.5" customHeight="1">
      <c r="A23" s="54">
        <v>11</v>
      </c>
      <c r="B23" s="55" t="s">
        <v>49</v>
      </c>
      <c r="C23" s="33"/>
      <c r="D23" s="33">
        <v>360</v>
      </c>
      <c r="E23" s="56" t="s">
        <v>43</v>
      </c>
      <c r="F23" s="64">
        <v>100.96</v>
      </c>
      <c r="G23" s="40"/>
      <c r="H23" s="36"/>
      <c r="I23" s="37" t="s">
        <v>33</v>
      </c>
      <c r="J23" s="38">
        <f aca="true" t="shared" si="4" ref="J23:J34">IF(I23="Less(-)",-1,1)</f>
        <v>1</v>
      </c>
      <c r="K23" s="36" t="s">
        <v>34</v>
      </c>
      <c r="L23" s="36" t="s">
        <v>4</v>
      </c>
      <c r="M23" s="39"/>
      <c r="N23" s="46"/>
      <c r="O23" s="46"/>
      <c r="P23" s="47"/>
      <c r="Q23" s="46"/>
      <c r="R23" s="46"/>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9">
        <f aca="true" t="shared" si="5" ref="BA23:BA34">total_amount_ba($B$2,$D$2,D23,F23,J23,K23,M23)</f>
        <v>36345.6</v>
      </c>
      <c r="BB23" s="48">
        <f aca="true" t="shared" si="6" ref="BB23:BB34">BA23+SUM(N23:AZ23)</f>
        <v>36345.6</v>
      </c>
      <c r="BC23" s="53" t="str">
        <f aca="true" t="shared" si="7" ref="BC23:BC34">SpellNumber(L23,BB23)</f>
        <v>INR  Thirty Six Thousand Three Hundred &amp; Forty Five  and Paise Sixty Only</v>
      </c>
      <c r="IA23" s="21">
        <v>11</v>
      </c>
      <c r="IB23" s="21" t="s">
        <v>49</v>
      </c>
      <c r="ID23" s="21">
        <v>360</v>
      </c>
      <c r="IE23" s="22" t="s">
        <v>43</v>
      </c>
      <c r="IF23" s="22"/>
      <c r="IG23" s="22"/>
      <c r="IH23" s="22"/>
      <c r="II23" s="22"/>
    </row>
    <row r="24" spans="1:243" s="21" customFormat="1" ht="16.5" customHeight="1">
      <c r="A24" s="54">
        <v>12</v>
      </c>
      <c r="B24" s="55" t="s">
        <v>65</v>
      </c>
      <c r="C24" s="33"/>
      <c r="D24" s="69"/>
      <c r="E24" s="69"/>
      <c r="F24" s="69"/>
      <c r="G24" s="69"/>
      <c r="H24" s="69"/>
      <c r="I24" s="69"/>
      <c r="J24" s="69"/>
      <c r="K24" s="69"/>
      <c r="L24" s="69"/>
      <c r="M24" s="69"/>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IA24" s="21">
        <v>12</v>
      </c>
      <c r="IB24" s="21" t="s">
        <v>65</v>
      </c>
      <c r="IE24" s="22"/>
      <c r="IF24" s="22"/>
      <c r="IG24" s="22"/>
      <c r="IH24" s="22"/>
      <c r="II24" s="22"/>
    </row>
    <row r="25" spans="1:243" s="21" customFormat="1" ht="31.5" customHeight="1">
      <c r="A25" s="54">
        <v>13</v>
      </c>
      <c r="B25" s="55" t="s">
        <v>50</v>
      </c>
      <c r="C25" s="33"/>
      <c r="D25" s="33">
        <v>231</v>
      </c>
      <c r="E25" s="56" t="s">
        <v>43</v>
      </c>
      <c r="F25" s="64">
        <v>8.99</v>
      </c>
      <c r="G25" s="40"/>
      <c r="H25" s="36"/>
      <c r="I25" s="37" t="s">
        <v>33</v>
      </c>
      <c r="J25" s="38">
        <f t="shared" si="4"/>
        <v>1</v>
      </c>
      <c r="K25" s="36" t="s">
        <v>34</v>
      </c>
      <c r="L25" s="36" t="s">
        <v>4</v>
      </c>
      <c r="M25" s="39"/>
      <c r="N25" s="46"/>
      <c r="O25" s="46"/>
      <c r="P25" s="47"/>
      <c r="Q25" s="46"/>
      <c r="R25" s="46"/>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9">
        <f t="shared" si="5"/>
        <v>2076.69</v>
      </c>
      <c r="BB25" s="48">
        <f t="shared" si="6"/>
        <v>2076.69</v>
      </c>
      <c r="BC25" s="53" t="str">
        <f t="shared" si="7"/>
        <v>INR  Two Thousand  &amp;Seventy Six  and Paise Sixty Nine Only</v>
      </c>
      <c r="IA25" s="21">
        <v>13</v>
      </c>
      <c r="IB25" s="21" t="s">
        <v>50</v>
      </c>
      <c r="ID25" s="21">
        <v>231</v>
      </c>
      <c r="IE25" s="22" t="s">
        <v>43</v>
      </c>
      <c r="IF25" s="22"/>
      <c r="IG25" s="22"/>
      <c r="IH25" s="22"/>
      <c r="II25" s="22"/>
    </row>
    <row r="26" spans="1:243" s="21" customFormat="1" ht="63" customHeight="1">
      <c r="A26" s="54">
        <v>14</v>
      </c>
      <c r="B26" s="55" t="s">
        <v>66</v>
      </c>
      <c r="C26" s="33"/>
      <c r="D26" s="33">
        <v>360</v>
      </c>
      <c r="E26" s="56" t="s">
        <v>43</v>
      </c>
      <c r="F26" s="64">
        <v>12.45</v>
      </c>
      <c r="G26" s="40"/>
      <c r="H26" s="36"/>
      <c r="I26" s="37" t="s">
        <v>33</v>
      </c>
      <c r="J26" s="38">
        <f t="shared" si="4"/>
        <v>1</v>
      </c>
      <c r="K26" s="36" t="s">
        <v>34</v>
      </c>
      <c r="L26" s="36" t="s">
        <v>4</v>
      </c>
      <c r="M26" s="39"/>
      <c r="N26" s="46"/>
      <c r="O26" s="46"/>
      <c r="P26" s="47"/>
      <c r="Q26" s="46"/>
      <c r="R26" s="46"/>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9">
        <f t="shared" si="5"/>
        <v>4482</v>
      </c>
      <c r="BB26" s="48">
        <f t="shared" si="6"/>
        <v>4482</v>
      </c>
      <c r="BC26" s="53" t="str">
        <f t="shared" si="7"/>
        <v>INR  Four Thousand Four Hundred &amp; Eighty Two  Only</v>
      </c>
      <c r="IA26" s="21">
        <v>14</v>
      </c>
      <c r="IB26" s="21" t="s">
        <v>66</v>
      </c>
      <c r="ID26" s="21">
        <v>360</v>
      </c>
      <c r="IE26" s="22" t="s">
        <v>43</v>
      </c>
      <c r="IF26" s="22"/>
      <c r="IG26" s="22"/>
      <c r="IH26" s="22"/>
      <c r="II26" s="22"/>
    </row>
    <row r="27" spans="1:243" s="21" customFormat="1" ht="64.5" customHeight="1">
      <c r="A27" s="54">
        <v>15</v>
      </c>
      <c r="B27" s="55" t="s">
        <v>67</v>
      </c>
      <c r="C27" s="33"/>
      <c r="D27" s="69"/>
      <c r="E27" s="69"/>
      <c r="F27" s="69"/>
      <c r="G27" s="69"/>
      <c r="H27" s="69"/>
      <c r="I27" s="69"/>
      <c r="J27" s="69"/>
      <c r="K27" s="69"/>
      <c r="L27" s="69"/>
      <c r="M27" s="69"/>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IA27" s="21">
        <v>15</v>
      </c>
      <c r="IB27" s="21" t="s">
        <v>67</v>
      </c>
      <c r="IE27" s="22"/>
      <c r="IF27" s="22"/>
      <c r="IG27" s="22"/>
      <c r="IH27" s="22"/>
      <c r="II27" s="22"/>
    </row>
    <row r="28" spans="1:243" s="21" customFormat="1" ht="31.5" customHeight="1">
      <c r="A28" s="58">
        <v>16</v>
      </c>
      <c r="B28" s="55" t="s">
        <v>50</v>
      </c>
      <c r="C28" s="33"/>
      <c r="D28" s="33">
        <v>2036</v>
      </c>
      <c r="E28" s="56" t="s">
        <v>43</v>
      </c>
      <c r="F28" s="57">
        <v>47.61</v>
      </c>
      <c r="G28" s="40"/>
      <c r="H28" s="36"/>
      <c r="I28" s="37" t="s">
        <v>33</v>
      </c>
      <c r="J28" s="38">
        <f t="shared" si="4"/>
        <v>1</v>
      </c>
      <c r="K28" s="36" t="s">
        <v>34</v>
      </c>
      <c r="L28" s="36" t="s">
        <v>4</v>
      </c>
      <c r="M28" s="39"/>
      <c r="N28" s="46"/>
      <c r="O28" s="46"/>
      <c r="P28" s="47"/>
      <c r="Q28" s="46"/>
      <c r="R28" s="46"/>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9">
        <f t="shared" si="5"/>
        <v>96933.96</v>
      </c>
      <c r="BB28" s="48">
        <f t="shared" si="6"/>
        <v>96933.96</v>
      </c>
      <c r="BC28" s="53" t="str">
        <f t="shared" si="7"/>
        <v>INR  Ninety Six Thousand Nine Hundred &amp; Thirty Three  and Paise Ninety Six Only</v>
      </c>
      <c r="IA28" s="21">
        <v>16</v>
      </c>
      <c r="IB28" s="21" t="s">
        <v>50</v>
      </c>
      <c r="ID28" s="21">
        <v>2036</v>
      </c>
      <c r="IE28" s="22" t="s">
        <v>43</v>
      </c>
      <c r="IF28" s="22"/>
      <c r="IG28" s="22"/>
      <c r="IH28" s="22"/>
      <c r="II28" s="22"/>
    </row>
    <row r="29" spans="1:243" s="21" customFormat="1" ht="31.5" customHeight="1">
      <c r="A29" s="54">
        <v>17</v>
      </c>
      <c r="B29" s="55" t="s">
        <v>68</v>
      </c>
      <c r="C29" s="33"/>
      <c r="D29" s="69"/>
      <c r="E29" s="69"/>
      <c r="F29" s="69"/>
      <c r="G29" s="69"/>
      <c r="H29" s="69"/>
      <c r="I29" s="69"/>
      <c r="J29" s="69"/>
      <c r="K29" s="69"/>
      <c r="L29" s="69"/>
      <c r="M29" s="69"/>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IA29" s="21">
        <v>17</v>
      </c>
      <c r="IB29" s="21" t="s">
        <v>68</v>
      </c>
      <c r="IE29" s="22"/>
      <c r="IF29" s="22"/>
      <c r="IG29" s="22"/>
      <c r="IH29" s="22"/>
      <c r="II29" s="22"/>
    </row>
    <row r="30" spans="1:243" s="21" customFormat="1" ht="31.5" customHeight="1">
      <c r="A30" s="54">
        <v>18</v>
      </c>
      <c r="B30" s="55" t="s">
        <v>51</v>
      </c>
      <c r="C30" s="33"/>
      <c r="D30" s="33">
        <v>900</v>
      </c>
      <c r="E30" s="56" t="s">
        <v>43</v>
      </c>
      <c r="F30" s="57">
        <v>70.1</v>
      </c>
      <c r="G30" s="40"/>
      <c r="H30" s="36"/>
      <c r="I30" s="37" t="s">
        <v>33</v>
      </c>
      <c r="J30" s="38">
        <f t="shared" si="4"/>
        <v>1</v>
      </c>
      <c r="K30" s="36" t="s">
        <v>34</v>
      </c>
      <c r="L30" s="36" t="s">
        <v>4</v>
      </c>
      <c r="M30" s="39"/>
      <c r="N30" s="46"/>
      <c r="O30" s="46"/>
      <c r="P30" s="47"/>
      <c r="Q30" s="46"/>
      <c r="R30" s="46"/>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9">
        <f t="shared" si="5"/>
        <v>63090</v>
      </c>
      <c r="BB30" s="48">
        <f t="shared" si="6"/>
        <v>63090</v>
      </c>
      <c r="BC30" s="53" t="str">
        <f t="shared" si="7"/>
        <v>INR  Sixty Three Thousand  &amp;Ninety  Only</v>
      </c>
      <c r="IA30" s="21">
        <v>18</v>
      </c>
      <c r="IB30" s="21" t="s">
        <v>51</v>
      </c>
      <c r="ID30" s="21">
        <v>900</v>
      </c>
      <c r="IE30" s="22" t="s">
        <v>43</v>
      </c>
      <c r="IF30" s="22"/>
      <c r="IG30" s="22"/>
      <c r="IH30" s="22"/>
      <c r="II30" s="22"/>
    </row>
    <row r="31" spans="1:243" s="21" customFormat="1" ht="52.5" customHeight="1">
      <c r="A31" s="54">
        <v>19</v>
      </c>
      <c r="B31" s="55" t="s">
        <v>69</v>
      </c>
      <c r="C31" s="33"/>
      <c r="D31" s="69"/>
      <c r="E31" s="69"/>
      <c r="F31" s="69"/>
      <c r="G31" s="69"/>
      <c r="H31" s="69"/>
      <c r="I31" s="69"/>
      <c r="J31" s="69"/>
      <c r="K31" s="69"/>
      <c r="L31" s="69"/>
      <c r="M31" s="69"/>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IA31" s="21">
        <v>19</v>
      </c>
      <c r="IB31" s="21" t="s">
        <v>69</v>
      </c>
      <c r="IE31" s="22"/>
      <c r="IF31" s="22"/>
      <c r="IG31" s="22"/>
      <c r="IH31" s="22"/>
      <c r="II31" s="22"/>
    </row>
    <row r="32" spans="1:243" s="21" customFormat="1" ht="31.5" customHeight="1">
      <c r="A32" s="54">
        <v>20</v>
      </c>
      <c r="B32" s="55" t="s">
        <v>52</v>
      </c>
      <c r="C32" s="33"/>
      <c r="D32" s="33">
        <v>11</v>
      </c>
      <c r="E32" s="56" t="s">
        <v>46</v>
      </c>
      <c r="F32" s="64">
        <v>93.42</v>
      </c>
      <c r="G32" s="40"/>
      <c r="H32" s="36"/>
      <c r="I32" s="37" t="s">
        <v>33</v>
      </c>
      <c r="J32" s="38">
        <f t="shared" si="4"/>
        <v>1</v>
      </c>
      <c r="K32" s="36" t="s">
        <v>34</v>
      </c>
      <c r="L32" s="36" t="s">
        <v>4</v>
      </c>
      <c r="M32" s="39"/>
      <c r="N32" s="46"/>
      <c r="O32" s="46"/>
      <c r="P32" s="47"/>
      <c r="Q32" s="46"/>
      <c r="R32" s="46"/>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9">
        <f t="shared" si="5"/>
        <v>1027.62</v>
      </c>
      <c r="BB32" s="48">
        <f t="shared" si="6"/>
        <v>1027.62</v>
      </c>
      <c r="BC32" s="53" t="str">
        <f t="shared" si="7"/>
        <v>INR  One Thousand  &amp;Twenty Seven  and Paise Sixty Two Only</v>
      </c>
      <c r="IA32" s="21">
        <v>20</v>
      </c>
      <c r="IB32" s="21" t="s">
        <v>52</v>
      </c>
      <c r="ID32" s="21">
        <v>11</v>
      </c>
      <c r="IE32" s="22" t="s">
        <v>46</v>
      </c>
      <c r="IF32" s="22"/>
      <c r="IG32" s="22"/>
      <c r="IH32" s="22"/>
      <c r="II32" s="22"/>
    </row>
    <row r="33" spans="1:243" s="21" customFormat="1" ht="51" customHeight="1">
      <c r="A33" s="54">
        <v>21</v>
      </c>
      <c r="B33" s="55" t="s">
        <v>70</v>
      </c>
      <c r="C33" s="33"/>
      <c r="D33" s="69"/>
      <c r="E33" s="69"/>
      <c r="F33" s="69"/>
      <c r="G33" s="69"/>
      <c r="H33" s="69"/>
      <c r="I33" s="69"/>
      <c r="J33" s="69"/>
      <c r="K33" s="69"/>
      <c r="L33" s="69"/>
      <c r="M33" s="69"/>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IA33" s="21">
        <v>21</v>
      </c>
      <c r="IB33" s="21" t="s">
        <v>70</v>
      </c>
      <c r="IE33" s="22"/>
      <c r="IF33" s="22"/>
      <c r="IG33" s="22"/>
      <c r="IH33" s="22"/>
      <c r="II33" s="22"/>
    </row>
    <row r="34" spans="1:243" s="21" customFormat="1" ht="31.5" customHeight="1">
      <c r="A34" s="54">
        <v>22</v>
      </c>
      <c r="B34" s="55" t="s">
        <v>71</v>
      </c>
      <c r="C34" s="33"/>
      <c r="D34" s="33">
        <v>44.18</v>
      </c>
      <c r="E34" s="56" t="s">
        <v>44</v>
      </c>
      <c r="F34" s="57">
        <v>7.8</v>
      </c>
      <c r="G34" s="40"/>
      <c r="H34" s="36"/>
      <c r="I34" s="37" t="s">
        <v>33</v>
      </c>
      <c r="J34" s="38">
        <f t="shared" si="4"/>
        <v>1</v>
      </c>
      <c r="K34" s="36" t="s">
        <v>34</v>
      </c>
      <c r="L34" s="36" t="s">
        <v>4</v>
      </c>
      <c r="M34" s="39"/>
      <c r="N34" s="46"/>
      <c r="O34" s="46"/>
      <c r="P34" s="47"/>
      <c r="Q34" s="46"/>
      <c r="R34" s="46"/>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9">
        <f t="shared" si="5"/>
        <v>344.6</v>
      </c>
      <c r="BB34" s="48">
        <f t="shared" si="6"/>
        <v>344.6</v>
      </c>
      <c r="BC34" s="53" t="str">
        <f t="shared" si="7"/>
        <v>INR  Three Hundred &amp; Forty Four  and Paise Sixty Only</v>
      </c>
      <c r="IA34" s="21">
        <v>22</v>
      </c>
      <c r="IB34" s="21" t="s">
        <v>71</v>
      </c>
      <c r="ID34" s="21">
        <v>44.18</v>
      </c>
      <c r="IE34" s="22" t="s">
        <v>44</v>
      </c>
      <c r="IF34" s="22"/>
      <c r="IG34" s="22"/>
      <c r="IH34" s="22"/>
      <c r="II34" s="22"/>
    </row>
    <row r="35" spans="1:55" ht="30.75" customHeight="1">
      <c r="A35" s="41" t="s">
        <v>35</v>
      </c>
      <c r="B35" s="42"/>
      <c r="C35" s="43"/>
      <c r="D35" s="63"/>
      <c r="E35" s="63"/>
      <c r="F35" s="63"/>
      <c r="G35" s="34"/>
      <c r="H35" s="44"/>
      <c r="I35" s="44"/>
      <c r="J35" s="44"/>
      <c r="K35" s="44"/>
      <c r="L35" s="45"/>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52">
        <f>SUM(BA13:BA34)</f>
        <v>240019.37</v>
      </c>
      <c r="BB35" s="52">
        <f>SUM(BB13:BB34)</f>
        <v>240019.37</v>
      </c>
      <c r="BC35" s="59" t="str">
        <f>SpellNumber($E$2,BB35)</f>
        <v>INR  Two Lakh Forty Thousand  &amp;Nineteen  and Paise Thirty Seven Only</v>
      </c>
    </row>
    <row r="36" spans="1:55" ht="46.5" customHeight="1">
      <c r="A36" s="24" t="s">
        <v>36</v>
      </c>
      <c r="B36" s="25"/>
      <c r="C36" s="26"/>
      <c r="D36" s="60"/>
      <c r="E36" s="61" t="s">
        <v>45</v>
      </c>
      <c r="F36" s="62"/>
      <c r="G36" s="27"/>
      <c r="H36" s="28"/>
      <c r="I36" s="28"/>
      <c r="J36" s="28"/>
      <c r="K36" s="29"/>
      <c r="L36" s="30"/>
      <c r="M36" s="31"/>
      <c r="N36" s="32"/>
      <c r="O36" s="21"/>
      <c r="P36" s="21"/>
      <c r="Q36" s="21"/>
      <c r="R36" s="21"/>
      <c r="S36" s="21"/>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50">
        <f>IF(ISBLANK(F36),0,IF(E36="Excess (+)",ROUND(BA35+(BA35*F36),2),IF(E36="Less (-)",ROUND(BA35+(BA35*F36*(-1)),2),IF(E36="At Par",BA35,0))))</f>
        <v>0</v>
      </c>
      <c r="BB36" s="51">
        <f>ROUND(BA36,0)</f>
        <v>0</v>
      </c>
      <c r="BC36" s="35" t="str">
        <f>SpellNumber($E$2,BB36)</f>
        <v>INR Zero Only</v>
      </c>
    </row>
    <row r="37" spans="1:55" ht="45.75" customHeight="1">
      <c r="A37" s="23" t="s">
        <v>37</v>
      </c>
      <c r="B37" s="23"/>
      <c r="C37" s="71" t="str">
        <f>SpellNumber($E$2,BB36)</f>
        <v>INR Zero Only</v>
      </c>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row>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5" ht="15"/>
    <row r="2146" ht="15"/>
    <row r="2147" ht="15"/>
    <row r="2148" ht="15"/>
  </sheetData>
  <sheetProtection password="8F23" sheet="1"/>
  <mergeCells count="18">
    <mergeCell ref="A9:BC9"/>
    <mergeCell ref="B8:BC8"/>
    <mergeCell ref="D27:BC27"/>
    <mergeCell ref="D29:BC29"/>
    <mergeCell ref="D31:BC31"/>
    <mergeCell ref="D33:BC33"/>
    <mergeCell ref="C37:BC37"/>
    <mergeCell ref="A1:L1"/>
    <mergeCell ref="A4:BC4"/>
    <mergeCell ref="A5:BC5"/>
    <mergeCell ref="A6:BC6"/>
    <mergeCell ref="A7:BC7"/>
    <mergeCell ref="D13:BC13"/>
    <mergeCell ref="D15:BC15"/>
    <mergeCell ref="D17:BC17"/>
    <mergeCell ref="D19:BC19"/>
    <mergeCell ref="D21:BC21"/>
    <mergeCell ref="D24:BC2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6">
      <formula1>IF(E36="Select",-1,IF(E36="At Par",0,0))</formula1>
      <formula2>IF(E36="Select",-1,IF(E36="At Par",0,0.99))</formula2>
    </dataValidation>
    <dataValidation type="list" allowBlank="1" showErrorMessage="1" sqref="E3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6">
      <formula1>0</formula1>
      <formula2>IF(#REF!&lt;&gt;"Select",99.9,0)</formula2>
    </dataValidation>
    <dataValidation allowBlank="1" showInputMessage="1" showErrorMessage="1" promptTitle="Units" prompt="Please enter Units in text" sqref="D14:E14 D16:E16 D18:E18 D20:E20 D22:E23 D25:E26 D28:E28 D30:E30 D32:E32 D34:E34">
      <formula1>0</formula1>
      <formula2>0</formula2>
    </dataValidation>
    <dataValidation type="decimal" allowBlank="1" showInputMessage="1" showErrorMessage="1" promptTitle="Quantity" prompt="Please enter the Quantity for this item. " errorTitle="Invalid Entry" error="Only Numeric Values are allowed. " sqref="F14 F16 F18 F20 F22:F23 F25:F26 F28 F30 F32 F34">
      <formula1>0</formula1>
      <formula2>999999999999999</formula2>
    </dataValidation>
    <dataValidation type="list" allowBlank="1" showErrorMessage="1" sqref="K14 K16 K18 K20 K22:K23 K25:K26 K28 K30 K32 K34 D13 D15 D17 D19 D21 D24 D27 D29 D31 D3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0:H20 G22:H23 G25:H26 G28:H28 G30:H30 G32:H32 G34:H34">
      <formula1>0</formula1>
      <formula2>999999999999999</formula2>
    </dataValidation>
    <dataValidation allowBlank="1" showInputMessage="1" showErrorMessage="1" promptTitle="Addition / Deduction" prompt="Please Choose the correct One" sqref="J14 J16 J18 J20 J22:J23 J25:J26 J28 J30 J32 J34">
      <formula1>0</formula1>
      <formula2>0</formula2>
    </dataValidation>
    <dataValidation type="list" showErrorMessage="1" sqref="I14 I16 I18 I20 I22:I23 I25:I26 I28 I30 I32 I3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0:O20 N22:O23 N25:O26 N28:O28 N30:O30 N32:O32 N34:O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0 R22:R23 R25:R26 R28 R30 R32 R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0 Q22:Q23 Q25:Q26 Q28 Q30 Q32 Q3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0 M22:M23 M25:M26 M28 M30 M32 M34">
      <formula1>0</formula1>
      <formula2>999999999999999</formula2>
    </dataValidation>
    <dataValidation type="list" allowBlank="1" showInputMessage="1" showErrorMessage="1" sqref="L32 L13 L14 L15 L16 L17 L18 L19 L20 L21 L22 L23 L24 L25 L26 L27 L28 L29 L30 L31 L34 L3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4">
      <formula1>0</formula1>
      <formula2>0</formula2>
    </dataValidation>
    <dataValidation type="decimal" allowBlank="1" showErrorMessage="1" errorTitle="Invalid Entry" error="Only Numeric Values are allowed. " sqref="A13:A34">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7" t="s">
        <v>38</v>
      </c>
      <c r="F6" s="77"/>
      <c r="G6" s="77"/>
      <c r="H6" s="77"/>
      <c r="I6" s="77"/>
      <c r="J6" s="77"/>
      <c r="K6" s="77"/>
    </row>
    <row r="7" spans="5:11" ht="14.25">
      <c r="E7" s="78"/>
      <c r="F7" s="78"/>
      <c r="G7" s="78"/>
      <c r="H7" s="78"/>
      <c r="I7" s="78"/>
      <c r="J7" s="78"/>
      <c r="K7" s="78"/>
    </row>
    <row r="8" spans="5:11" ht="14.25">
      <c r="E8" s="78"/>
      <c r="F8" s="78"/>
      <c r="G8" s="78"/>
      <c r="H8" s="78"/>
      <c r="I8" s="78"/>
      <c r="J8" s="78"/>
      <c r="K8" s="78"/>
    </row>
    <row r="9" spans="5:11" ht="14.25">
      <c r="E9" s="78"/>
      <c r="F9" s="78"/>
      <c r="G9" s="78"/>
      <c r="H9" s="78"/>
      <c r="I9" s="78"/>
      <c r="J9" s="78"/>
      <c r="K9" s="78"/>
    </row>
    <row r="10" spans="5:11" ht="14.25">
      <c r="E10" s="78"/>
      <c r="F10" s="78"/>
      <c r="G10" s="78"/>
      <c r="H10" s="78"/>
      <c r="I10" s="78"/>
      <c r="J10" s="78"/>
      <c r="K10" s="78"/>
    </row>
    <row r="11" spans="5:11" ht="14.25">
      <c r="E11" s="78"/>
      <c r="F11" s="78"/>
      <c r="G11" s="78"/>
      <c r="H11" s="78"/>
      <c r="I11" s="78"/>
      <c r="J11" s="78"/>
      <c r="K11" s="78"/>
    </row>
    <row r="12" spans="5:11" ht="14.25">
      <c r="E12" s="78"/>
      <c r="F12" s="78"/>
      <c r="G12" s="78"/>
      <c r="H12" s="78"/>
      <c r="I12" s="78"/>
      <c r="J12" s="78"/>
      <c r="K12" s="78"/>
    </row>
    <row r="13" spans="5:11" ht="14.25">
      <c r="E13" s="78"/>
      <c r="F13" s="78"/>
      <c r="G13" s="78"/>
      <c r="H13" s="78"/>
      <c r="I13" s="78"/>
      <c r="J13" s="78"/>
      <c r="K13" s="78"/>
    </row>
    <row r="14" spans="5:11" ht="14.2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2021-10-11T09:29:50Z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