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<sst xmlns="http://schemas.openxmlformats.org/spreadsheetml/2006/main" count="842" uniqueCount="201">
  <si>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</si>
  <si>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</si>
  <si>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</si>
  <si>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</si>
  <si>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</si>
  <si>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</si>
  <si>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</si>
  <si>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</si>
  <si>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</si>
  <si>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</si>
  <si>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</si>
  <si>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</si>
  <si>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</si>
  <si>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</si>
  <si>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</si>
  <si>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</si>
  <si>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</si>
  <si>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</si>
  <si>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</si>
  <si>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</si>
  <si>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</si>
  <si>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</si>
  <si>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</si>
  <si>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</si>
  <si>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</si>
  <si>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</si>
  <si>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</si>
  <si>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</si>
  <si>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</si>
  <si>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</si>
  <si>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</si>
  <si>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</si>
  <si>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</si>
  <si>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</si>
  <si>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</si>
  <si>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</si>
  <si>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</si>
  <si>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</si>
  <si>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</si>
  <si>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</si>
  <si>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</si>
  <si>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</si>
  <si>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</si>
  <si>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</si>
  <si>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</si>
  <si>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</si>
  <si>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</si>
  <si>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</si>
  <si>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</si>
  <si>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</si>
  <si>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</si>
  <si>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</si>
  <si>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</si>
  <si>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</si>
  <si>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</si>
  <si>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</si>
  <si>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</si>
  <si>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</si>
  <si>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</si>
  <si>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</si>
  <si>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Under 20 cm wide</t>
  </si>
  <si>
    <t>Cement mortar 1:6 (1 cement : 6 coarse sand)</t>
  </si>
  <si>
    <t>CONCRETE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</si>
  <si>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</si>
  <si>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</si>
  <si>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</si>
  <si>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</si>
  <si>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</si>
  <si>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</si>
  <si>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</si>
  <si>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</si>
  <si>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</si>
  <si>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</si>
  <si>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</si>
  <si>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</si>
  <si>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</si>
  <si>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</si>
  <si>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</si>
  <si>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Window chowkhats</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</si>
  <si>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</si>
  <si>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</si>
  <si>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</si>
  <si>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</si>
  <si>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Epoxy bonding adhesive having coverage 2.20 sqm/kg of approved make</t>
  </si>
  <si>
    <t>Contract No:  14/C/D3/2021-22/</t>
  </si>
  <si>
    <t>Name of Work: Setting right of vacant house no. 2030</t>
  </si>
  <si>
    <t>Providing and laying in position cement concrete of specified grade excluding the cost of centering and shuttering - All work up to plinth level :</t>
  </si>
  <si>
    <t>Centering and shuttering including strutting, propping etc. and removal of form for</t>
  </si>
  <si>
    <t>Shelves (Cast in situ)</t>
  </si>
  <si>
    <t>Edges of slabs and breaks in floors and walls</t>
  </si>
  <si>
    <t>Steel reinforcement for R.C.C. work including straightening, cutting, bending, placing in position and binding all complete upto plinth level.</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</si>
  <si>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</si>
  <si>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</si>
  <si>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</si>
  <si>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</si>
  <si>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</si>
  <si>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</si>
  <si>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</si>
  <si>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</si>
  <si>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Marble work</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</si>
  <si>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</si>
  <si>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</si>
  <si>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</si>
  <si>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ISI marked oxidised M.S. tower bolt black finish, (Barrel type) with necessary screws etc. complete :</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</si>
  <si>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</si>
  <si>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</si>
  <si>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</si>
  <si>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</si>
  <si>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</si>
  <si>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</si>
  <si>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</si>
  <si>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</si>
  <si>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</si>
  <si>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</si>
  <si>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</si>
  <si>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</si>
  <si>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</si>
  <si>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</si>
  <si>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riveted, bolted or welded in built up sections, trusses and framed work, including cutting, hoisting, fixing in position and applying a priming coat of approved steel primer all complete.</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</si>
  <si>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</si>
  <si>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</si>
  <si>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</si>
  <si>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Vitrified floor tiles 60x60 cm size in double charge instead of ordinary Vitrified floor tiles 60x60 cm size</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</si>
  <si>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</si>
  <si>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</si>
  <si>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</si>
  <si>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</si>
  <si>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</si>
  <si>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</si>
  <si>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</si>
  <si>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</si>
  <si>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</si>
  <si>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</si>
  <si>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</si>
  <si>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</si>
  <si>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</si>
  <si>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</si>
  <si>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</si>
  <si>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</si>
  <si>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</si>
  <si>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</si>
  <si>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</si>
  <si>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</si>
  <si>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</si>
  <si>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Taking out doors, windows and clerestory window shutters (steel or wood) including stacking within 50 metres lead :</t>
  </si>
  <si>
    <t>Dismantling tile work in floors and roofs laid in cement mortar including stacking material within 50 metres lead.</t>
  </si>
  <si>
    <t>SANITARY INSTALLATIONS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</si>
  <si>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</si>
  <si>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</si>
  <si>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</si>
  <si>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</si>
  <si>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</si>
  <si>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</si>
  <si>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</si>
  <si>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</si>
  <si>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</si>
  <si>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</si>
  <si>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plain bend of required degree.</t>
  </si>
  <si>
    <t>Sand cast iron S&amp;S as per IS : 3989</t>
  </si>
  <si>
    <t>Providing and fixing single equal plain junction of required degree :</t>
  </si>
  <si>
    <t>100x100x100 mm</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</si>
  <si>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</si>
  <si>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</si>
  <si>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</si>
  <si>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</si>
  <si>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</si>
  <si>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</si>
  <si>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</si>
  <si>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</si>
  <si>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</si>
  <si>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making good the walls etc. concealed pipe, including painting with anti corrosive bitumastic paint, cutting chases and making good the wall :</t>
  </si>
  <si>
    <t>15 mm dia nominal bore</t>
  </si>
  <si>
    <t>Providing and fixing G.I. pipes complete with G.I. fittings including trenching and refilling etc. External work</t>
  </si>
  <si>
    <t>32 mm dia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</si>
  <si>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</si>
  <si>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</si>
  <si>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</si>
  <si>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</si>
  <si>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</si>
  <si>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</si>
  <si>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</si>
  <si>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</si>
  <si>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</si>
  <si>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</si>
  <si>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</si>
  <si>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</si>
  <si>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</si>
  <si>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</si>
  <si>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</si>
  <si>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NEW TECHNOLOGIES AND MATERIALS</t>
  </si>
  <si>
    <t>Providing, mixing and applying bonding coat of approved adhesive on chipped portion of RCC as per  specifications and direction of Engineer-In-charge complete in all respect.</t>
  </si>
  <si>
    <t>MINOR CIVIL MAINTENANCE WORK:</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</si>
  <si>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</si>
  <si>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</si>
  <si>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</si>
  <si>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</si>
  <si>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</si>
  <si>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</si>
  <si>
    <t>Cum</t>
  </si>
  <si>
    <t>Each</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</si>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</sst>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58" fillId="0" borderId="15" xfId="0" applyFont="1" applyFill="1" applyBorder="1" applyAlignment="1">
      <alignment vertical="top"/>
    </xf>
    <xf numFmtId="0" fontId="4" fillId="0" borderId="0" xfId="56" applyNumberFormat="1" applyFont="1" applyFill="1" applyAlignment="1">
      <alignment vertical="top" wrapText="1"/>
      <protection/>
    </xf>
    <xf numFmtId="2" fontId="7" fillId="0" borderId="26" xfId="56" applyNumberFormat="1" applyFont="1" applyFill="1" applyBorder="1" applyAlignment="1" applyProtection="1">
      <alignment horizontal="right" vertical="top"/>
      <protection locked="0"/>
    </xf>
    <xf numFmtId="2" fontId="7" fillId="0" borderId="15" xfId="56" applyNumberFormat="1" applyFont="1" applyFill="1" applyBorder="1" applyAlignment="1" applyProtection="1">
      <alignment horizontal="right" vertical="top"/>
      <protection locked="0"/>
    </xf>
    <xf numFmtId="2" fontId="4" fillId="0" borderId="15" xfId="59" applyNumberFormat="1" applyFont="1" applyFill="1" applyBorder="1" applyAlignment="1">
      <alignment horizontal="right" vertical="top"/>
      <protection/>
    </xf>
    <xf numFmtId="2" fontId="4" fillId="0" borderId="15" xfId="56" applyNumberFormat="1" applyFont="1" applyFill="1" applyBorder="1" applyAlignment="1">
      <alignment horizontal="right" vertical="top"/>
      <protection/>
    </xf>
    <xf numFmtId="2" fontId="7" fillId="33" borderId="15" xfId="56" applyNumberFormat="1" applyFont="1" applyFill="1" applyBorder="1" applyAlignment="1" applyProtection="1">
      <alignment horizontal="right" vertical="top"/>
      <protection locked="0"/>
    </xf>
    <xf numFmtId="2" fontId="7" fillId="34" borderId="15" xfId="56" applyNumberFormat="1" applyFont="1" applyFill="1" applyBorder="1" applyAlignment="1" applyProtection="1">
      <alignment horizontal="right" vertical="top"/>
      <protection locked="0"/>
    </xf>
    <xf numFmtId="2" fontId="7" fillId="34" borderId="15" xfId="56" applyNumberFormat="1" applyFont="1" applyFill="1" applyBorder="1" applyAlignment="1" applyProtection="1">
      <alignment horizontal="right" vertical="top" wrapText="1"/>
      <protection locked="0"/>
    </xf>
    <xf numFmtId="2" fontId="7" fillId="0" borderId="15" xfId="59" applyNumberFormat="1" applyFont="1" applyFill="1" applyBorder="1" applyAlignment="1">
      <alignment horizontal="right" vertical="top"/>
      <protection/>
    </xf>
    <xf numFmtId="2" fontId="7" fillId="0" borderId="27" xfId="58" applyNumberFormat="1" applyFont="1" applyFill="1" applyBorder="1" applyAlignment="1">
      <alignment horizontal="right" vertical="top"/>
      <protection/>
    </xf>
    <xf numFmtId="2" fontId="7" fillId="0" borderId="15" xfId="58" applyNumberFormat="1" applyFont="1" applyFill="1" applyBorder="1" applyAlignment="1">
      <alignment horizontal="right" vertical="top"/>
      <protection/>
    </xf>
    <xf numFmtId="0" fontId="41" fillId="0" borderId="15" xfId="0" applyFont="1" applyFill="1" applyBorder="1" applyAlignment="1">
      <alignment horizontal="justify" vertical="top" wrapText="1"/>
    </xf>
    <xf numFmtId="0" fontId="59" fillId="0" borderId="15" xfId="0" applyFont="1" applyFill="1" applyBorder="1" applyAlignment="1">
      <alignment horizontal="justify" vertical="top" wrapText="1"/>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9"/>
  <sheetViews>
    <sheetView showGridLines="0" view="pageBreakPreview" zoomScaleNormal="85" zoomScaleSheetLayoutView="100" zoomScalePageLayoutView="0" workbookViewId="0" topLeftCell="A173">
      <selection activeCell="BA176" sqref="BA176"/>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84" t="str">
        <f>B2&amp;" BoQ"</f>
        <v>Percentage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85" t="s">
        <v>42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75" customHeight="1">
      <c r="A5" s="85" t="s">
        <v>85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75" customHeight="1">
      <c r="A6" s="85" t="s">
        <v>84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72" customHeight="1">
      <c r="A8" s="11" t="s">
        <v>39</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7" t="s">
        <v>50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62</v>
      </c>
      <c r="C13" s="33"/>
      <c r="D13" s="81"/>
      <c r="E13" s="81"/>
      <c r="F13" s="81"/>
      <c r="G13" s="81"/>
      <c r="H13" s="81"/>
      <c r="I13" s="81"/>
      <c r="J13" s="81"/>
      <c r="K13" s="81"/>
      <c r="L13" s="81"/>
      <c r="M13" s="81"/>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IA13" s="21">
        <v>1</v>
      </c>
      <c r="IB13" s="21" t="s">
        <v>62</v>
      </c>
      <c r="IE13" s="22"/>
      <c r="IF13" s="22"/>
      <c r="IG13" s="22"/>
      <c r="IH13" s="22"/>
      <c r="II13" s="22"/>
    </row>
    <row r="14" spans="1:243" s="21" customFormat="1" ht="49.5" customHeight="1">
      <c r="A14" s="57">
        <v>1.01</v>
      </c>
      <c r="B14" s="58" t="s">
        <v>86</v>
      </c>
      <c r="C14" s="33"/>
      <c r="D14" s="81"/>
      <c r="E14" s="81"/>
      <c r="F14" s="81"/>
      <c r="G14" s="81"/>
      <c r="H14" s="81"/>
      <c r="I14" s="81"/>
      <c r="J14" s="81"/>
      <c r="K14" s="81"/>
      <c r="L14" s="81"/>
      <c r="M14" s="81"/>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IA14" s="21">
        <v>1.01</v>
      </c>
      <c r="IB14" s="21" t="s">
        <v>86</v>
      </c>
      <c r="IE14" s="22"/>
      <c r="IF14" s="22"/>
      <c r="IG14" s="22"/>
      <c r="IH14" s="22"/>
      <c r="II14" s="22"/>
    </row>
    <row r="15" spans="1:243" s="21" customFormat="1" ht="48" customHeight="1">
      <c r="A15" s="57">
        <v>1.02</v>
      </c>
      <c r="B15" s="58" t="s">
        <v>52</v>
      </c>
      <c r="C15" s="33"/>
      <c r="D15" s="33">
        <v>0.5</v>
      </c>
      <c r="E15" s="59" t="s">
        <v>46</v>
      </c>
      <c r="F15" s="60">
        <v>5952.3</v>
      </c>
      <c r="G15" s="69"/>
      <c r="H15" s="70"/>
      <c r="I15" s="71" t="s">
        <v>33</v>
      </c>
      <c r="J15" s="72">
        <f>IF(I15="Less(-)",-1,1)</f>
        <v>1</v>
      </c>
      <c r="K15" s="70" t="s">
        <v>34</v>
      </c>
      <c r="L15" s="70" t="s">
        <v>4</v>
      </c>
      <c r="M15" s="73"/>
      <c r="N15" s="74"/>
      <c r="O15" s="74"/>
      <c r="P15" s="75"/>
      <c r="Q15" s="74"/>
      <c r="R15" s="74"/>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6">
        <f>total_amount_ba($B$2,$D$2,D15,F15,J15,K15,M15)</f>
        <v>2976.15</v>
      </c>
      <c r="BB15" s="77">
        <f>BA15+SUM(N15:AZ15)</f>
        <v>2976.15</v>
      </c>
      <c r="BC15" s="62" t="str">
        <f>SpellNumber(L15,BB15)</f>
        <v>INR  Two Thousand Nine Hundred &amp; Seventy Six  and Paise Fifteen Only</v>
      </c>
      <c r="IA15" s="21">
        <v>1.02</v>
      </c>
      <c r="IB15" s="21" t="s">
        <v>52</v>
      </c>
      <c r="ID15" s="21">
        <v>0.5</v>
      </c>
      <c r="IE15" s="22" t="s">
        <v>46</v>
      </c>
      <c r="IF15" s="22"/>
      <c r="IG15" s="22"/>
      <c r="IH15" s="22"/>
      <c r="II15" s="22"/>
    </row>
    <row r="16" spans="1:243" s="21" customFormat="1" ht="220.5">
      <c r="A16" s="57">
        <v>1.03</v>
      </c>
      <c r="B16" s="58" t="s">
        <v>53</v>
      </c>
      <c r="C16" s="33"/>
      <c r="D16" s="33">
        <v>0.12</v>
      </c>
      <c r="E16" s="59" t="s">
        <v>46</v>
      </c>
      <c r="F16" s="67">
        <v>8560.98</v>
      </c>
      <c r="G16" s="70"/>
      <c r="H16" s="70"/>
      <c r="I16" s="71" t="s">
        <v>33</v>
      </c>
      <c r="J16" s="72">
        <f aca="true" t="shared" si="0" ref="J16:J22">IF(I16="Less(-)",-1,1)</f>
        <v>1</v>
      </c>
      <c r="K16" s="70" t="s">
        <v>34</v>
      </c>
      <c r="L16" s="70" t="s">
        <v>4</v>
      </c>
      <c r="M16" s="73"/>
      <c r="N16" s="74"/>
      <c r="O16" s="74"/>
      <c r="P16" s="75"/>
      <c r="Q16" s="74"/>
      <c r="R16" s="74"/>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6">
        <f aca="true" t="shared" si="1" ref="BA16:BA22">total_amount_ba($B$2,$D$2,D16,F16,J16,K16,M16)</f>
        <v>1027.32</v>
      </c>
      <c r="BB16" s="78">
        <f aca="true" t="shared" si="2" ref="BB16:BB22">BA16+SUM(N16:AZ16)</f>
        <v>1027.32</v>
      </c>
      <c r="BC16" s="62" t="str">
        <f aca="true" t="shared" si="3" ref="BC16:BC22">SpellNumber(L16,BB16)</f>
        <v>INR  One Thousand  &amp;Twenty Seven  and Paise Thirty Two Only</v>
      </c>
      <c r="IA16" s="21">
        <v>1.03</v>
      </c>
      <c r="IB16" s="21" t="s">
        <v>53</v>
      </c>
      <c r="ID16" s="21">
        <v>0.12</v>
      </c>
      <c r="IE16" s="22" t="s">
        <v>46</v>
      </c>
      <c r="IF16" s="22"/>
      <c r="IG16" s="22"/>
      <c r="IH16" s="22"/>
      <c r="II16" s="22"/>
    </row>
    <row r="17" spans="1:243" s="21" customFormat="1" ht="47.25">
      <c r="A17" s="57">
        <v>1.04</v>
      </c>
      <c r="B17" s="58" t="s">
        <v>87</v>
      </c>
      <c r="C17" s="33"/>
      <c r="D17" s="81"/>
      <c r="E17" s="81"/>
      <c r="F17" s="81"/>
      <c r="G17" s="81"/>
      <c r="H17" s="81"/>
      <c r="I17" s="81"/>
      <c r="J17" s="81"/>
      <c r="K17" s="81"/>
      <c r="L17" s="81"/>
      <c r="M17" s="81"/>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A17" s="21">
        <v>1.04</v>
      </c>
      <c r="IB17" s="21" t="s">
        <v>87</v>
      </c>
      <c r="IE17" s="22"/>
      <c r="IF17" s="22"/>
      <c r="IG17" s="22"/>
      <c r="IH17" s="22"/>
      <c r="II17" s="22"/>
    </row>
    <row r="18" spans="1:243" s="21" customFormat="1" ht="30" customHeight="1">
      <c r="A18" s="57">
        <v>1.05</v>
      </c>
      <c r="B18" s="58" t="s">
        <v>88</v>
      </c>
      <c r="C18" s="33"/>
      <c r="D18" s="33">
        <v>1.6</v>
      </c>
      <c r="E18" s="59" t="s">
        <v>43</v>
      </c>
      <c r="F18" s="67">
        <v>607.67</v>
      </c>
      <c r="G18" s="43"/>
      <c r="H18" s="37"/>
      <c r="I18" s="38" t="s">
        <v>33</v>
      </c>
      <c r="J18" s="39">
        <f t="shared" si="0"/>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 t="shared" si="1"/>
        <v>972.27</v>
      </c>
      <c r="BB18" s="51">
        <f t="shared" si="2"/>
        <v>972.27</v>
      </c>
      <c r="BC18" s="56" t="str">
        <f t="shared" si="3"/>
        <v>INR  Nine Hundred &amp; Seventy Two  and Paise Twenty Seven Only</v>
      </c>
      <c r="IA18" s="21">
        <v>1.05</v>
      </c>
      <c r="IB18" s="21" t="s">
        <v>88</v>
      </c>
      <c r="ID18" s="21">
        <v>1.6</v>
      </c>
      <c r="IE18" s="22" t="s">
        <v>43</v>
      </c>
      <c r="IF18" s="22"/>
      <c r="IG18" s="22"/>
      <c r="IH18" s="22"/>
      <c r="II18" s="22"/>
    </row>
    <row r="19" spans="1:243" s="21" customFormat="1" ht="18" customHeight="1">
      <c r="A19" s="57">
        <v>1.06</v>
      </c>
      <c r="B19" s="58" t="s">
        <v>89</v>
      </c>
      <c r="C19" s="33"/>
      <c r="D19" s="81"/>
      <c r="E19" s="81"/>
      <c r="F19" s="81"/>
      <c r="G19" s="81"/>
      <c r="H19" s="81"/>
      <c r="I19" s="81"/>
      <c r="J19" s="81"/>
      <c r="K19" s="81"/>
      <c r="L19" s="81"/>
      <c r="M19" s="81"/>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IA19" s="21">
        <v>1.06</v>
      </c>
      <c r="IB19" s="21" t="s">
        <v>89</v>
      </c>
      <c r="IE19" s="22"/>
      <c r="IF19" s="22"/>
      <c r="IG19" s="22"/>
      <c r="IH19" s="22"/>
      <c r="II19" s="22"/>
    </row>
    <row r="20" spans="1:243" s="21" customFormat="1" ht="33" customHeight="1">
      <c r="A20" s="57">
        <v>1.07</v>
      </c>
      <c r="B20" s="58" t="s">
        <v>60</v>
      </c>
      <c r="C20" s="33"/>
      <c r="D20" s="33">
        <v>5</v>
      </c>
      <c r="E20" s="59" t="s">
        <v>44</v>
      </c>
      <c r="F20" s="67">
        <v>151.91</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759.55</v>
      </c>
      <c r="BB20" s="51">
        <f t="shared" si="2"/>
        <v>759.55</v>
      </c>
      <c r="BC20" s="56" t="str">
        <f t="shared" si="3"/>
        <v>INR  Seven Hundred &amp; Fifty Nine  and Paise Fifty Five Only</v>
      </c>
      <c r="IA20" s="21">
        <v>1.07</v>
      </c>
      <c r="IB20" s="21" t="s">
        <v>60</v>
      </c>
      <c r="ID20" s="21">
        <v>5</v>
      </c>
      <c r="IE20" s="22" t="s">
        <v>44</v>
      </c>
      <c r="IF20" s="22"/>
      <c r="IG20" s="22"/>
      <c r="IH20" s="22"/>
      <c r="II20" s="22"/>
    </row>
    <row r="21" spans="1:243" s="21" customFormat="1" ht="48" customHeight="1">
      <c r="A21" s="57">
        <v>1.08</v>
      </c>
      <c r="B21" s="58" t="s">
        <v>90</v>
      </c>
      <c r="C21" s="33"/>
      <c r="D21" s="81"/>
      <c r="E21" s="81"/>
      <c r="F21" s="81"/>
      <c r="G21" s="81"/>
      <c r="H21" s="81"/>
      <c r="I21" s="81"/>
      <c r="J21" s="81"/>
      <c r="K21" s="81"/>
      <c r="L21" s="81"/>
      <c r="M21" s="81"/>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IA21" s="21">
        <v>1.08</v>
      </c>
      <c r="IB21" s="21" t="s">
        <v>90</v>
      </c>
      <c r="IE21" s="22"/>
      <c r="IF21" s="22"/>
      <c r="IG21" s="22"/>
      <c r="IH21" s="22"/>
      <c r="II21" s="22"/>
    </row>
    <row r="22" spans="1:243" s="21" customFormat="1" ht="33" customHeight="1">
      <c r="A22" s="57">
        <v>1.09</v>
      </c>
      <c r="B22" s="58" t="s">
        <v>54</v>
      </c>
      <c r="C22" s="33"/>
      <c r="D22" s="33">
        <v>30</v>
      </c>
      <c r="E22" s="59" t="s">
        <v>59</v>
      </c>
      <c r="F22" s="67">
        <v>73.21</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2196.3</v>
      </c>
      <c r="BB22" s="51">
        <f t="shared" si="2"/>
        <v>2196.3</v>
      </c>
      <c r="BC22" s="56" t="str">
        <f t="shared" si="3"/>
        <v>INR  Two Thousand One Hundred &amp; Ninety Six  and Paise Thirty Only</v>
      </c>
      <c r="IA22" s="21">
        <v>1.09</v>
      </c>
      <c r="IB22" s="21" t="s">
        <v>54</v>
      </c>
      <c r="ID22" s="21">
        <v>30</v>
      </c>
      <c r="IE22" s="22" t="s">
        <v>59</v>
      </c>
      <c r="IF22" s="22"/>
      <c r="IG22" s="22"/>
      <c r="IH22" s="22"/>
      <c r="II22" s="22"/>
    </row>
    <row r="23" spans="1:243" s="21" customFormat="1" ht="16.5" customHeight="1">
      <c r="A23" s="57">
        <v>2</v>
      </c>
      <c r="B23" s="58" t="s">
        <v>91</v>
      </c>
      <c r="C23" s="33"/>
      <c r="D23" s="81"/>
      <c r="E23" s="81"/>
      <c r="F23" s="81"/>
      <c r="G23" s="81"/>
      <c r="H23" s="81"/>
      <c r="I23" s="81"/>
      <c r="J23" s="81"/>
      <c r="K23" s="81"/>
      <c r="L23" s="81"/>
      <c r="M23" s="81"/>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IA23" s="21">
        <v>2</v>
      </c>
      <c r="IB23" s="21" t="s">
        <v>91</v>
      </c>
      <c r="IE23" s="22"/>
      <c r="IF23" s="22"/>
      <c r="IG23" s="22"/>
      <c r="IH23" s="22"/>
      <c r="II23" s="22"/>
    </row>
    <row r="24" spans="1:243" s="21" customFormat="1" ht="63" customHeight="1">
      <c r="A24" s="57">
        <v>2.01</v>
      </c>
      <c r="B24" s="58" t="s">
        <v>92</v>
      </c>
      <c r="C24" s="33"/>
      <c r="D24" s="81"/>
      <c r="E24" s="81"/>
      <c r="F24" s="81"/>
      <c r="G24" s="81"/>
      <c r="H24" s="81"/>
      <c r="I24" s="81"/>
      <c r="J24" s="81"/>
      <c r="K24" s="81"/>
      <c r="L24" s="81"/>
      <c r="M24" s="81"/>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IA24" s="21">
        <v>2.01</v>
      </c>
      <c r="IB24" s="21" t="s">
        <v>92</v>
      </c>
      <c r="IE24" s="22"/>
      <c r="IF24" s="22"/>
      <c r="IG24" s="22"/>
      <c r="IH24" s="22"/>
      <c r="II24" s="22"/>
    </row>
    <row r="25" spans="1:243" s="21" customFormat="1" ht="31.5" customHeight="1">
      <c r="A25" s="57">
        <v>2.02</v>
      </c>
      <c r="B25" s="58" t="s">
        <v>61</v>
      </c>
      <c r="C25" s="33"/>
      <c r="D25" s="33">
        <v>0.1</v>
      </c>
      <c r="E25" s="59" t="s">
        <v>46</v>
      </c>
      <c r="F25" s="67">
        <v>6655.37</v>
      </c>
      <c r="G25" s="69"/>
      <c r="H25" s="70"/>
      <c r="I25" s="71" t="s">
        <v>33</v>
      </c>
      <c r="J25" s="72">
        <f>IF(I25="Less(-)",-1,1)</f>
        <v>1</v>
      </c>
      <c r="K25" s="70" t="s">
        <v>34</v>
      </c>
      <c r="L25" s="70" t="s">
        <v>4</v>
      </c>
      <c r="M25" s="73"/>
      <c r="N25" s="74"/>
      <c r="O25" s="74"/>
      <c r="P25" s="75"/>
      <c r="Q25" s="74"/>
      <c r="R25" s="74"/>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6">
        <f>total_amount_ba($B$2,$D$2,D25,F25,J25,K25,M25)</f>
        <v>665.54</v>
      </c>
      <c r="BB25" s="77">
        <f>BA25+SUM(N25:AZ25)</f>
        <v>665.54</v>
      </c>
      <c r="BC25" s="62" t="str">
        <f>SpellNumber(L25,BB25)</f>
        <v>INR  Six Hundred &amp; Sixty Five  and Paise Fifty Four Only</v>
      </c>
      <c r="IA25" s="21">
        <v>2.02</v>
      </c>
      <c r="IB25" s="21" t="s">
        <v>61</v>
      </c>
      <c r="ID25" s="21">
        <v>0.1</v>
      </c>
      <c r="IE25" s="22" t="s">
        <v>46</v>
      </c>
      <c r="IF25" s="22"/>
      <c r="IG25" s="22"/>
      <c r="IH25" s="22"/>
      <c r="II25" s="22"/>
    </row>
    <row r="26" spans="1:243" s="21" customFormat="1" ht="31.5" customHeight="1">
      <c r="A26" s="57">
        <v>2.03</v>
      </c>
      <c r="B26" s="58" t="s">
        <v>93</v>
      </c>
      <c r="C26" s="33"/>
      <c r="D26" s="81"/>
      <c r="E26" s="81"/>
      <c r="F26" s="81"/>
      <c r="G26" s="81"/>
      <c r="H26" s="81"/>
      <c r="I26" s="81"/>
      <c r="J26" s="81"/>
      <c r="K26" s="81"/>
      <c r="L26" s="81"/>
      <c r="M26" s="81"/>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IA26" s="21">
        <v>2.03</v>
      </c>
      <c r="IB26" s="21" t="s">
        <v>93</v>
      </c>
      <c r="IE26" s="22"/>
      <c r="IF26" s="22"/>
      <c r="IG26" s="22"/>
      <c r="IH26" s="22"/>
      <c r="II26" s="22"/>
    </row>
    <row r="27" spans="1:243" s="21" customFormat="1" ht="31.5" customHeight="1">
      <c r="A27" s="57">
        <v>2.04</v>
      </c>
      <c r="B27" s="58" t="s">
        <v>55</v>
      </c>
      <c r="C27" s="33"/>
      <c r="D27" s="33">
        <v>3.5</v>
      </c>
      <c r="E27" s="59" t="s">
        <v>43</v>
      </c>
      <c r="F27" s="67">
        <v>817.27</v>
      </c>
      <c r="G27" s="43"/>
      <c r="H27" s="37"/>
      <c r="I27" s="38" t="s">
        <v>33</v>
      </c>
      <c r="J27" s="39">
        <f>IF(I27="Less(-)",-1,1)</f>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total_amount_ba($B$2,$D$2,D27,F27,J27,K27,M27)</f>
        <v>2860.45</v>
      </c>
      <c r="BB27" s="51">
        <f>BA27+SUM(N27:AZ27)</f>
        <v>2860.45</v>
      </c>
      <c r="BC27" s="56" t="str">
        <f>SpellNumber(L27,BB27)</f>
        <v>INR  Two Thousand Eight Hundred &amp; Sixty  and Paise Forty Five Only</v>
      </c>
      <c r="IA27" s="21">
        <v>2.04</v>
      </c>
      <c r="IB27" s="21" t="s">
        <v>55</v>
      </c>
      <c r="ID27" s="21">
        <v>3.5</v>
      </c>
      <c r="IE27" s="22" t="s">
        <v>43</v>
      </c>
      <c r="IF27" s="22"/>
      <c r="IG27" s="22"/>
      <c r="IH27" s="22"/>
      <c r="II27" s="22"/>
    </row>
    <row r="28" spans="1:243" s="21" customFormat="1" ht="19.5" customHeight="1">
      <c r="A28" s="57">
        <v>3</v>
      </c>
      <c r="B28" s="58" t="s">
        <v>94</v>
      </c>
      <c r="C28" s="33"/>
      <c r="D28" s="81"/>
      <c r="E28" s="81"/>
      <c r="F28" s="81"/>
      <c r="G28" s="81"/>
      <c r="H28" s="81"/>
      <c r="I28" s="81"/>
      <c r="J28" s="81"/>
      <c r="K28" s="81"/>
      <c r="L28" s="81"/>
      <c r="M28" s="81"/>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IA28" s="21">
        <v>3</v>
      </c>
      <c r="IB28" s="21" t="s">
        <v>94</v>
      </c>
      <c r="IE28" s="22"/>
      <c r="IF28" s="22"/>
      <c r="IG28" s="22"/>
      <c r="IH28" s="22"/>
      <c r="II28" s="22"/>
    </row>
    <row r="29" spans="1:243" s="21" customFormat="1" ht="146.25" customHeight="1">
      <c r="A29" s="61">
        <v>3.01</v>
      </c>
      <c r="B29" s="79" t="s">
        <v>95</v>
      </c>
      <c r="C29" s="33"/>
      <c r="D29" s="81"/>
      <c r="E29" s="81"/>
      <c r="F29" s="81"/>
      <c r="G29" s="81"/>
      <c r="H29" s="81"/>
      <c r="I29" s="81"/>
      <c r="J29" s="81"/>
      <c r="K29" s="81"/>
      <c r="L29" s="81"/>
      <c r="M29" s="81"/>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IA29" s="21">
        <v>3.01</v>
      </c>
      <c r="IB29" s="21" t="s">
        <v>95</v>
      </c>
      <c r="IE29" s="22"/>
      <c r="IF29" s="22"/>
      <c r="IG29" s="22"/>
      <c r="IH29" s="22"/>
      <c r="II29" s="22"/>
    </row>
    <row r="30" spans="1:243" s="21" customFormat="1" ht="31.5" customHeight="1">
      <c r="A30" s="57">
        <v>3.02</v>
      </c>
      <c r="B30" s="58" t="s">
        <v>96</v>
      </c>
      <c r="C30" s="33"/>
      <c r="D30" s="81"/>
      <c r="E30" s="81"/>
      <c r="F30" s="81"/>
      <c r="G30" s="81"/>
      <c r="H30" s="81"/>
      <c r="I30" s="81"/>
      <c r="J30" s="81"/>
      <c r="K30" s="81"/>
      <c r="L30" s="81"/>
      <c r="M30" s="81"/>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IA30" s="21">
        <v>3.02</v>
      </c>
      <c r="IB30" s="21" t="s">
        <v>96</v>
      </c>
      <c r="IE30" s="22"/>
      <c r="IF30" s="22"/>
      <c r="IG30" s="22"/>
      <c r="IH30" s="22"/>
      <c r="II30" s="22"/>
    </row>
    <row r="31" spans="1:243" s="21" customFormat="1" ht="31.5" customHeight="1">
      <c r="A31" s="57">
        <v>3.03</v>
      </c>
      <c r="B31" s="58" t="s">
        <v>97</v>
      </c>
      <c r="C31" s="33"/>
      <c r="D31" s="33">
        <v>1.6</v>
      </c>
      <c r="E31" s="59" t="s">
        <v>43</v>
      </c>
      <c r="F31" s="67">
        <v>2238.19</v>
      </c>
      <c r="G31" s="43"/>
      <c r="H31" s="37"/>
      <c r="I31" s="38" t="s">
        <v>33</v>
      </c>
      <c r="J31" s="39">
        <f>IF(I31="Less(-)",-1,1)</f>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total_amount_ba($B$2,$D$2,D31,F31,J31,K31,M31)</f>
        <v>3581.1</v>
      </c>
      <c r="BB31" s="51">
        <f>BA31+SUM(N31:AZ31)</f>
        <v>3581.1</v>
      </c>
      <c r="BC31" s="56" t="str">
        <f>SpellNumber(L31,BB31)</f>
        <v>INR  Three Thousand Five Hundred &amp; Eighty One  and Paise Ten Only</v>
      </c>
      <c r="IA31" s="21">
        <v>3.03</v>
      </c>
      <c r="IB31" s="21" t="s">
        <v>97</v>
      </c>
      <c r="ID31" s="21">
        <v>1.6</v>
      </c>
      <c r="IE31" s="22" t="s">
        <v>43</v>
      </c>
      <c r="IF31" s="22"/>
      <c r="IG31" s="22"/>
      <c r="IH31" s="22"/>
      <c r="II31" s="22"/>
    </row>
    <row r="32" spans="1:243" s="21" customFormat="1" ht="60" customHeight="1">
      <c r="A32" s="57">
        <v>3.04</v>
      </c>
      <c r="B32" s="79" t="s">
        <v>98</v>
      </c>
      <c r="C32" s="33"/>
      <c r="D32" s="81"/>
      <c r="E32" s="81"/>
      <c r="F32" s="81"/>
      <c r="G32" s="81"/>
      <c r="H32" s="81"/>
      <c r="I32" s="81"/>
      <c r="J32" s="81"/>
      <c r="K32" s="81"/>
      <c r="L32" s="81"/>
      <c r="M32" s="81"/>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IA32" s="21">
        <v>3.04</v>
      </c>
      <c r="IB32" s="21" t="s">
        <v>98</v>
      </c>
      <c r="IE32" s="22"/>
      <c r="IF32" s="22"/>
      <c r="IG32" s="22"/>
      <c r="IH32" s="22"/>
      <c r="II32" s="22"/>
    </row>
    <row r="33" spans="1:243" s="21" customFormat="1" ht="16.5" customHeight="1">
      <c r="A33" s="57">
        <v>3.05</v>
      </c>
      <c r="B33" s="58" t="s">
        <v>99</v>
      </c>
      <c r="C33" s="33"/>
      <c r="D33" s="33">
        <v>5</v>
      </c>
      <c r="E33" s="59" t="s">
        <v>44</v>
      </c>
      <c r="F33" s="67">
        <v>193.2</v>
      </c>
      <c r="G33" s="70"/>
      <c r="H33" s="70"/>
      <c r="I33" s="71" t="s">
        <v>33</v>
      </c>
      <c r="J33" s="72">
        <f>IF(I33="Less(-)",-1,1)</f>
        <v>1</v>
      </c>
      <c r="K33" s="70" t="s">
        <v>34</v>
      </c>
      <c r="L33" s="70" t="s">
        <v>4</v>
      </c>
      <c r="M33" s="73"/>
      <c r="N33" s="74"/>
      <c r="O33" s="74"/>
      <c r="P33" s="75"/>
      <c r="Q33" s="74"/>
      <c r="R33" s="74"/>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6">
        <f>total_amount_ba($B$2,$D$2,D33,F33,J33,K33,M33)</f>
        <v>966</v>
      </c>
      <c r="BB33" s="78">
        <f>BA33+SUM(N33:AZ33)</f>
        <v>966</v>
      </c>
      <c r="BC33" s="62" t="str">
        <f>SpellNumber(L33,BB33)</f>
        <v>INR  Nine Hundred &amp; Sixty Six  Only</v>
      </c>
      <c r="IA33" s="21">
        <v>3.05</v>
      </c>
      <c r="IB33" s="21" t="s">
        <v>99</v>
      </c>
      <c r="ID33" s="21">
        <v>5</v>
      </c>
      <c r="IE33" s="22" t="s">
        <v>44</v>
      </c>
      <c r="IF33" s="22"/>
      <c r="IG33" s="22"/>
      <c r="IH33" s="22"/>
      <c r="II33" s="22"/>
    </row>
    <row r="34" spans="1:243" s="21" customFormat="1" ht="118.5" customHeight="1">
      <c r="A34" s="57">
        <v>3.06</v>
      </c>
      <c r="B34" s="80" t="s">
        <v>63</v>
      </c>
      <c r="C34" s="33"/>
      <c r="D34" s="33">
        <v>32</v>
      </c>
      <c r="E34" s="59" t="s">
        <v>43</v>
      </c>
      <c r="F34" s="67">
        <v>903.38</v>
      </c>
      <c r="G34" s="70"/>
      <c r="H34" s="70"/>
      <c r="I34" s="71" t="s">
        <v>33</v>
      </c>
      <c r="J34" s="72">
        <f>IF(I34="Less(-)",-1,1)</f>
        <v>1</v>
      </c>
      <c r="K34" s="70" t="s">
        <v>34</v>
      </c>
      <c r="L34" s="70" t="s">
        <v>4</v>
      </c>
      <c r="M34" s="73"/>
      <c r="N34" s="74"/>
      <c r="O34" s="74"/>
      <c r="P34" s="75"/>
      <c r="Q34" s="74"/>
      <c r="R34" s="74"/>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6">
        <f>total_amount_ba($B$2,$D$2,D34,F34,J34,K34,M34)</f>
        <v>28908.16</v>
      </c>
      <c r="BB34" s="78">
        <f>BA34+SUM(N34:AZ34)</f>
        <v>28908.16</v>
      </c>
      <c r="BC34" s="62" t="str">
        <f>SpellNumber(L34,BB34)</f>
        <v>INR  Twenty Eight Thousand Nine Hundred &amp; Eight  and Paise Sixteen Only</v>
      </c>
      <c r="IA34" s="21">
        <v>3.06</v>
      </c>
      <c r="IB34" s="21" t="s">
        <v>63</v>
      </c>
      <c r="ID34" s="21">
        <v>32</v>
      </c>
      <c r="IE34" s="22" t="s">
        <v>43</v>
      </c>
      <c r="IF34" s="22"/>
      <c r="IG34" s="22"/>
      <c r="IH34" s="22"/>
      <c r="II34" s="22"/>
    </row>
    <row r="35" spans="1:243" s="21" customFormat="1" ht="16.5" customHeight="1">
      <c r="A35" s="57">
        <v>4</v>
      </c>
      <c r="B35" s="58" t="s">
        <v>100</v>
      </c>
      <c r="C35" s="33"/>
      <c r="D35" s="81"/>
      <c r="E35" s="81"/>
      <c r="F35" s="81"/>
      <c r="G35" s="81"/>
      <c r="H35" s="81"/>
      <c r="I35" s="81"/>
      <c r="J35" s="81"/>
      <c r="K35" s="81"/>
      <c r="L35" s="81"/>
      <c r="M35" s="81"/>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IA35" s="21">
        <v>4</v>
      </c>
      <c r="IB35" s="21" t="s">
        <v>100</v>
      </c>
      <c r="IE35" s="22"/>
      <c r="IF35" s="22"/>
      <c r="IG35" s="22"/>
      <c r="IH35" s="22"/>
      <c r="II35" s="22"/>
    </row>
    <row r="36" spans="1:243" s="21" customFormat="1" ht="126">
      <c r="A36" s="57">
        <v>4.01</v>
      </c>
      <c r="B36" s="58" t="s">
        <v>101</v>
      </c>
      <c r="C36" s="33"/>
      <c r="D36" s="81"/>
      <c r="E36" s="81"/>
      <c r="F36" s="81"/>
      <c r="G36" s="81"/>
      <c r="H36" s="81"/>
      <c r="I36" s="81"/>
      <c r="J36" s="81"/>
      <c r="K36" s="81"/>
      <c r="L36" s="81"/>
      <c r="M36" s="81"/>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IA36" s="21">
        <v>4.01</v>
      </c>
      <c r="IB36" s="21" t="s">
        <v>101</v>
      </c>
      <c r="IE36" s="22"/>
      <c r="IF36" s="22"/>
      <c r="IG36" s="22"/>
      <c r="IH36" s="22"/>
      <c r="II36" s="22"/>
    </row>
    <row r="37" spans="1:243" s="21" customFormat="1" ht="31.5" customHeight="1">
      <c r="A37" s="57">
        <v>4.02</v>
      </c>
      <c r="B37" s="58" t="s">
        <v>64</v>
      </c>
      <c r="C37" s="33"/>
      <c r="D37" s="33">
        <v>0.15</v>
      </c>
      <c r="E37" s="59" t="s">
        <v>46</v>
      </c>
      <c r="F37" s="67">
        <v>92351.78</v>
      </c>
      <c r="G37" s="43"/>
      <c r="H37" s="37"/>
      <c r="I37" s="38" t="s">
        <v>33</v>
      </c>
      <c r="J37" s="39">
        <f>IF(I37="Less(-)",-1,1)</f>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total_amount_ba($B$2,$D$2,D37,F37,J37,K37,M37)</f>
        <v>13852.77</v>
      </c>
      <c r="BB37" s="51">
        <f>BA37+SUM(N37:AZ37)</f>
        <v>13852.77</v>
      </c>
      <c r="BC37" s="56" t="str">
        <f>SpellNumber(L37,BB37)</f>
        <v>INR  Thirteen Thousand Eight Hundred &amp; Fifty Two  and Paise Seventy Seven Only</v>
      </c>
      <c r="IA37" s="21">
        <v>4.02</v>
      </c>
      <c r="IB37" s="21" t="s">
        <v>64</v>
      </c>
      <c r="ID37" s="21">
        <v>0.15</v>
      </c>
      <c r="IE37" s="22" t="s">
        <v>46</v>
      </c>
      <c r="IF37" s="22"/>
      <c r="IG37" s="22"/>
      <c r="IH37" s="22"/>
      <c r="II37" s="22"/>
    </row>
    <row r="38" spans="1:243" s="21" customFormat="1" ht="77.25" customHeight="1">
      <c r="A38" s="57">
        <v>4.03</v>
      </c>
      <c r="B38" s="58" t="s">
        <v>102</v>
      </c>
      <c r="C38" s="33"/>
      <c r="D38" s="81"/>
      <c r="E38" s="81"/>
      <c r="F38" s="81"/>
      <c r="G38" s="81"/>
      <c r="H38" s="81"/>
      <c r="I38" s="81"/>
      <c r="J38" s="81"/>
      <c r="K38" s="81"/>
      <c r="L38" s="81"/>
      <c r="M38" s="81"/>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IA38" s="21">
        <v>4.03</v>
      </c>
      <c r="IB38" s="21" t="s">
        <v>102</v>
      </c>
      <c r="IE38" s="22"/>
      <c r="IF38" s="22"/>
      <c r="IG38" s="22"/>
      <c r="IH38" s="22"/>
      <c r="II38" s="22"/>
    </row>
    <row r="39" spans="1:243" s="21" customFormat="1" ht="16.5" customHeight="1">
      <c r="A39" s="57">
        <v>4.04</v>
      </c>
      <c r="B39" s="58" t="s">
        <v>65</v>
      </c>
      <c r="C39" s="33"/>
      <c r="D39" s="81"/>
      <c r="E39" s="81"/>
      <c r="F39" s="81"/>
      <c r="G39" s="81"/>
      <c r="H39" s="81"/>
      <c r="I39" s="81"/>
      <c r="J39" s="81"/>
      <c r="K39" s="81"/>
      <c r="L39" s="81"/>
      <c r="M39" s="81"/>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IA39" s="21">
        <v>4.04</v>
      </c>
      <c r="IB39" s="21" t="s">
        <v>65</v>
      </c>
      <c r="IE39" s="22"/>
      <c r="IF39" s="22"/>
      <c r="IG39" s="22"/>
      <c r="IH39" s="22"/>
      <c r="II39" s="22"/>
    </row>
    <row r="40" spans="1:243" s="21" customFormat="1" ht="31.5" customHeight="1">
      <c r="A40" s="61">
        <v>4.05</v>
      </c>
      <c r="B40" s="58" t="s">
        <v>66</v>
      </c>
      <c r="C40" s="33"/>
      <c r="D40" s="33">
        <v>5.5</v>
      </c>
      <c r="E40" s="59" t="s">
        <v>43</v>
      </c>
      <c r="F40" s="67">
        <v>3817.4</v>
      </c>
      <c r="G40" s="43"/>
      <c r="H40" s="37"/>
      <c r="I40" s="38" t="s">
        <v>33</v>
      </c>
      <c r="J40" s="39">
        <f>IF(I40="Less(-)",-1,1)</f>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total_amount_ba($B$2,$D$2,D40,F40,J40,K40,M40)</f>
        <v>20995.7</v>
      </c>
      <c r="BB40" s="51">
        <f>BA40+SUM(N40:AZ40)</f>
        <v>20995.7</v>
      </c>
      <c r="BC40" s="56" t="str">
        <f>SpellNumber(L40,BB40)</f>
        <v>INR  Twenty Thousand Nine Hundred &amp; Ninety Five  and Paise Seventy Only</v>
      </c>
      <c r="IA40" s="21">
        <v>4.05</v>
      </c>
      <c r="IB40" s="21" t="s">
        <v>66</v>
      </c>
      <c r="ID40" s="21">
        <v>5.5</v>
      </c>
      <c r="IE40" s="22" t="s">
        <v>43</v>
      </c>
      <c r="IF40" s="22"/>
      <c r="IG40" s="22"/>
      <c r="IH40" s="22"/>
      <c r="II40" s="22"/>
    </row>
    <row r="41" spans="1:243" s="21" customFormat="1" ht="49.5" customHeight="1">
      <c r="A41" s="57">
        <v>4.06</v>
      </c>
      <c r="B41" s="58" t="s">
        <v>103</v>
      </c>
      <c r="C41" s="33"/>
      <c r="D41" s="81"/>
      <c r="E41" s="81"/>
      <c r="F41" s="81"/>
      <c r="G41" s="81"/>
      <c r="H41" s="81"/>
      <c r="I41" s="81"/>
      <c r="J41" s="81"/>
      <c r="K41" s="81"/>
      <c r="L41" s="81"/>
      <c r="M41" s="81"/>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IA41" s="21">
        <v>4.06</v>
      </c>
      <c r="IB41" s="21" t="s">
        <v>103</v>
      </c>
      <c r="IE41" s="22"/>
      <c r="IF41" s="22"/>
      <c r="IG41" s="22"/>
      <c r="IH41" s="22"/>
      <c r="II41" s="22"/>
    </row>
    <row r="42" spans="1:243" s="21" customFormat="1" ht="31.5" customHeight="1">
      <c r="A42" s="57">
        <v>4.07</v>
      </c>
      <c r="B42" s="58" t="s">
        <v>67</v>
      </c>
      <c r="C42" s="33"/>
      <c r="D42" s="33">
        <v>4</v>
      </c>
      <c r="E42" s="59" t="s">
        <v>47</v>
      </c>
      <c r="F42" s="67">
        <v>46.08</v>
      </c>
      <c r="G42" s="43"/>
      <c r="H42" s="37"/>
      <c r="I42" s="38" t="s">
        <v>33</v>
      </c>
      <c r="J42" s="39">
        <f>IF(I42="Less(-)",-1,1)</f>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total_amount_ba($B$2,$D$2,D42,F42,J42,K42,M42)</f>
        <v>184.32</v>
      </c>
      <c r="BB42" s="51">
        <f>BA42+SUM(N42:AZ42)</f>
        <v>184.32</v>
      </c>
      <c r="BC42" s="56" t="str">
        <f>SpellNumber(L42,BB42)</f>
        <v>INR  One Hundred &amp; Eighty Four  and Paise Thirty Two Only</v>
      </c>
      <c r="IA42" s="21">
        <v>4.07</v>
      </c>
      <c r="IB42" s="21" t="s">
        <v>67</v>
      </c>
      <c r="ID42" s="21">
        <v>4</v>
      </c>
      <c r="IE42" s="22" t="s">
        <v>47</v>
      </c>
      <c r="IF42" s="22"/>
      <c r="IG42" s="22"/>
      <c r="IH42" s="22"/>
      <c r="II42" s="22"/>
    </row>
    <row r="43" spans="1:243" s="21" customFormat="1" ht="31.5" customHeight="1">
      <c r="A43" s="57">
        <v>4.08</v>
      </c>
      <c r="B43" s="58" t="s">
        <v>68</v>
      </c>
      <c r="C43" s="33"/>
      <c r="D43" s="33">
        <v>4</v>
      </c>
      <c r="E43" s="59" t="s">
        <v>47</v>
      </c>
      <c r="F43" s="67">
        <v>33.93</v>
      </c>
      <c r="G43" s="43"/>
      <c r="H43" s="37"/>
      <c r="I43" s="38" t="s">
        <v>33</v>
      </c>
      <c r="J43" s="39">
        <f>IF(I43="Less(-)",-1,1)</f>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total_amount_ba($B$2,$D$2,D43,F43,J43,K43,M43)</f>
        <v>135.72</v>
      </c>
      <c r="BB43" s="51">
        <f>BA43+SUM(N43:AZ43)</f>
        <v>135.72</v>
      </c>
      <c r="BC43" s="56" t="str">
        <f>SpellNumber(L43,BB43)</f>
        <v>INR  One Hundred &amp; Thirty Five  and Paise Seventy Two Only</v>
      </c>
      <c r="IA43" s="21">
        <v>4.08</v>
      </c>
      <c r="IB43" s="21" t="s">
        <v>68</v>
      </c>
      <c r="ID43" s="21">
        <v>4</v>
      </c>
      <c r="IE43" s="22" t="s">
        <v>47</v>
      </c>
      <c r="IF43" s="22"/>
      <c r="IG43" s="22"/>
      <c r="IH43" s="22"/>
      <c r="II43" s="22"/>
    </row>
    <row r="44" spans="1:243" s="21" customFormat="1" ht="48.75" customHeight="1">
      <c r="A44" s="57">
        <v>4.09</v>
      </c>
      <c r="B44" s="58" t="s">
        <v>104</v>
      </c>
      <c r="C44" s="33"/>
      <c r="D44" s="81"/>
      <c r="E44" s="81"/>
      <c r="F44" s="81"/>
      <c r="G44" s="81"/>
      <c r="H44" s="81"/>
      <c r="I44" s="81"/>
      <c r="J44" s="81"/>
      <c r="K44" s="81"/>
      <c r="L44" s="81"/>
      <c r="M44" s="81"/>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IA44" s="21">
        <v>4.09</v>
      </c>
      <c r="IB44" s="21" t="s">
        <v>104</v>
      </c>
      <c r="IE44" s="22"/>
      <c r="IF44" s="22"/>
      <c r="IG44" s="22"/>
      <c r="IH44" s="22"/>
      <c r="II44" s="22"/>
    </row>
    <row r="45" spans="1:243" s="21" customFormat="1" ht="31.5" customHeight="1">
      <c r="A45" s="61">
        <v>4.1</v>
      </c>
      <c r="B45" s="58" t="s">
        <v>105</v>
      </c>
      <c r="C45" s="33"/>
      <c r="D45" s="33">
        <v>4</v>
      </c>
      <c r="E45" s="59" t="s">
        <v>47</v>
      </c>
      <c r="F45" s="67">
        <v>30.56</v>
      </c>
      <c r="G45" s="43"/>
      <c r="H45" s="37"/>
      <c r="I45" s="38" t="s">
        <v>33</v>
      </c>
      <c r="J45" s="39">
        <f>IF(I45="Less(-)",-1,1)</f>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total_amount_ba($B$2,$D$2,D45,F45,J45,K45,M45)</f>
        <v>122.24</v>
      </c>
      <c r="BB45" s="51">
        <f>BA45+SUM(N45:AZ45)</f>
        <v>122.24</v>
      </c>
      <c r="BC45" s="56" t="str">
        <f>SpellNumber(L45,BB45)</f>
        <v>INR  One Hundred &amp; Twenty Two  and Paise Twenty Four Only</v>
      </c>
      <c r="IA45" s="21">
        <v>4.1</v>
      </c>
      <c r="IB45" s="21" t="s">
        <v>105</v>
      </c>
      <c r="ID45" s="21">
        <v>4</v>
      </c>
      <c r="IE45" s="22" t="s">
        <v>47</v>
      </c>
      <c r="IF45" s="22"/>
      <c r="IG45" s="22"/>
      <c r="IH45" s="22"/>
      <c r="II45" s="22"/>
    </row>
    <row r="46" spans="1:243" s="21" customFormat="1" ht="31.5" customHeight="1">
      <c r="A46" s="57">
        <v>4.11</v>
      </c>
      <c r="B46" s="58" t="s">
        <v>69</v>
      </c>
      <c r="C46" s="33"/>
      <c r="D46" s="33">
        <v>4</v>
      </c>
      <c r="E46" s="59" t="s">
        <v>47</v>
      </c>
      <c r="F46" s="67">
        <v>24.51</v>
      </c>
      <c r="G46" s="43"/>
      <c r="H46" s="37"/>
      <c r="I46" s="38" t="s">
        <v>33</v>
      </c>
      <c r="J46" s="39">
        <f>IF(I46="Less(-)",-1,1)</f>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total_amount_ba($B$2,$D$2,D46,F46,J46,K46,M46)</f>
        <v>98.04</v>
      </c>
      <c r="BB46" s="51">
        <f>BA46+SUM(N46:AZ46)</f>
        <v>98.04</v>
      </c>
      <c r="BC46" s="56" t="str">
        <f>SpellNumber(L46,BB46)</f>
        <v>INR  Ninety Eight and Paise Four Only</v>
      </c>
      <c r="IA46" s="21">
        <v>4.11</v>
      </c>
      <c r="IB46" s="21" t="s">
        <v>69</v>
      </c>
      <c r="ID46" s="21">
        <v>4</v>
      </c>
      <c r="IE46" s="22" t="s">
        <v>47</v>
      </c>
      <c r="IF46" s="22"/>
      <c r="IG46" s="22"/>
      <c r="IH46" s="22"/>
      <c r="II46" s="22"/>
    </row>
    <row r="47" spans="1:243" s="21" customFormat="1" ht="79.5" customHeight="1">
      <c r="A47" s="57">
        <v>4.12</v>
      </c>
      <c r="B47" s="58" t="s">
        <v>106</v>
      </c>
      <c r="C47" s="33"/>
      <c r="D47" s="81"/>
      <c r="E47" s="81"/>
      <c r="F47" s="81"/>
      <c r="G47" s="81"/>
      <c r="H47" s="81"/>
      <c r="I47" s="81"/>
      <c r="J47" s="81"/>
      <c r="K47" s="81"/>
      <c r="L47" s="81"/>
      <c r="M47" s="81"/>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IA47" s="21">
        <v>4.12</v>
      </c>
      <c r="IB47" s="21" t="s">
        <v>106</v>
      </c>
      <c r="IE47" s="22"/>
      <c r="IF47" s="22"/>
      <c r="IG47" s="22"/>
      <c r="IH47" s="22"/>
      <c r="II47" s="22"/>
    </row>
    <row r="48" spans="1:243" s="21" customFormat="1" ht="28.5">
      <c r="A48" s="57">
        <v>4.13</v>
      </c>
      <c r="B48" s="58" t="s">
        <v>67</v>
      </c>
      <c r="C48" s="33"/>
      <c r="D48" s="33">
        <v>4</v>
      </c>
      <c r="E48" s="59" t="s">
        <v>47</v>
      </c>
      <c r="F48" s="67">
        <v>65.76</v>
      </c>
      <c r="G48" s="43"/>
      <c r="H48" s="37"/>
      <c r="I48" s="38" t="s">
        <v>33</v>
      </c>
      <c r="J48" s="39">
        <f>IF(I48="Less(-)",-1,1)</f>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total_amount_ba($B$2,$D$2,D48,F48,J48,K48,M48)</f>
        <v>263.04</v>
      </c>
      <c r="BB48" s="51">
        <f>BA48+SUM(N48:AZ48)</f>
        <v>263.04</v>
      </c>
      <c r="BC48" s="56" t="str">
        <f>SpellNumber(L48,BB48)</f>
        <v>INR  Two Hundred &amp; Sixty Three  and Paise Four Only</v>
      </c>
      <c r="IA48" s="21">
        <v>4.13</v>
      </c>
      <c r="IB48" s="21" t="s">
        <v>67</v>
      </c>
      <c r="ID48" s="21">
        <v>4</v>
      </c>
      <c r="IE48" s="22" t="s">
        <v>47</v>
      </c>
      <c r="IF48" s="22"/>
      <c r="IG48" s="22"/>
      <c r="IH48" s="22"/>
      <c r="II48" s="22"/>
    </row>
    <row r="49" spans="1:243" s="21" customFormat="1" ht="28.5">
      <c r="A49" s="57">
        <v>4.14</v>
      </c>
      <c r="B49" s="58" t="s">
        <v>68</v>
      </c>
      <c r="C49" s="33"/>
      <c r="D49" s="33">
        <v>4</v>
      </c>
      <c r="E49" s="59" t="s">
        <v>47</v>
      </c>
      <c r="F49" s="67">
        <v>50.99</v>
      </c>
      <c r="G49" s="43"/>
      <c r="H49" s="37"/>
      <c r="I49" s="38" t="s">
        <v>33</v>
      </c>
      <c r="J49" s="39">
        <f>IF(I49="Less(-)",-1,1)</f>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total_amount_ba($B$2,$D$2,D49,F49,J49,K49,M49)</f>
        <v>203.96</v>
      </c>
      <c r="BB49" s="51">
        <f>BA49+SUM(N49:AZ49)</f>
        <v>203.96</v>
      </c>
      <c r="BC49" s="56" t="str">
        <f>SpellNumber(L49,BB49)</f>
        <v>INR  Two Hundred &amp; Three  and Paise Ninety Six Only</v>
      </c>
      <c r="IA49" s="21">
        <v>4.14</v>
      </c>
      <c r="IB49" s="21" t="s">
        <v>68</v>
      </c>
      <c r="ID49" s="21">
        <v>4</v>
      </c>
      <c r="IE49" s="22" t="s">
        <v>47</v>
      </c>
      <c r="IF49" s="22"/>
      <c r="IG49" s="22"/>
      <c r="IH49" s="22"/>
      <c r="II49" s="22"/>
    </row>
    <row r="50" spans="1:243" s="21" customFormat="1" ht="94.5">
      <c r="A50" s="57">
        <v>4.15</v>
      </c>
      <c r="B50" s="58" t="s">
        <v>107</v>
      </c>
      <c r="C50" s="33"/>
      <c r="D50" s="81"/>
      <c r="E50" s="81"/>
      <c r="F50" s="81"/>
      <c r="G50" s="81"/>
      <c r="H50" s="81"/>
      <c r="I50" s="81"/>
      <c r="J50" s="81"/>
      <c r="K50" s="81"/>
      <c r="L50" s="81"/>
      <c r="M50" s="81"/>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IA50" s="21">
        <v>4.15</v>
      </c>
      <c r="IB50" s="21" t="s">
        <v>107</v>
      </c>
      <c r="IE50" s="22"/>
      <c r="IF50" s="22"/>
      <c r="IG50" s="22"/>
      <c r="IH50" s="22"/>
      <c r="II50" s="22"/>
    </row>
    <row r="51" spans="1:243" s="21" customFormat="1" ht="30" customHeight="1">
      <c r="A51" s="57">
        <v>4.16</v>
      </c>
      <c r="B51" s="58" t="s">
        <v>105</v>
      </c>
      <c r="C51" s="33"/>
      <c r="D51" s="33">
        <v>4</v>
      </c>
      <c r="E51" s="59" t="s">
        <v>47</v>
      </c>
      <c r="F51" s="67">
        <v>52.3</v>
      </c>
      <c r="G51" s="43"/>
      <c r="H51" s="37"/>
      <c r="I51" s="38" t="s">
        <v>33</v>
      </c>
      <c r="J51" s="39">
        <f>IF(I51="Less(-)",-1,1)</f>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total_amount_ba($B$2,$D$2,D51,F51,J51,K51,M51)</f>
        <v>209.2</v>
      </c>
      <c r="BB51" s="51">
        <f>BA51+SUM(N51:AZ51)</f>
        <v>209.2</v>
      </c>
      <c r="BC51" s="56" t="str">
        <f>SpellNumber(L51,BB51)</f>
        <v>INR  Two Hundred &amp; Nine  and Paise Twenty Only</v>
      </c>
      <c r="IA51" s="21">
        <v>4.16</v>
      </c>
      <c r="IB51" s="21" t="s">
        <v>105</v>
      </c>
      <c r="ID51" s="21">
        <v>4</v>
      </c>
      <c r="IE51" s="22" t="s">
        <v>47</v>
      </c>
      <c r="IF51" s="22"/>
      <c r="IG51" s="22"/>
      <c r="IH51" s="22"/>
      <c r="II51" s="22"/>
    </row>
    <row r="52" spans="1:243" s="21" customFormat="1" ht="110.25">
      <c r="A52" s="57">
        <v>4.17</v>
      </c>
      <c r="B52" s="58" t="s">
        <v>108</v>
      </c>
      <c r="C52" s="33"/>
      <c r="D52" s="81"/>
      <c r="E52" s="81"/>
      <c r="F52" s="81"/>
      <c r="G52" s="81"/>
      <c r="H52" s="81"/>
      <c r="I52" s="81"/>
      <c r="J52" s="81"/>
      <c r="K52" s="81"/>
      <c r="L52" s="81"/>
      <c r="M52" s="81"/>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IA52" s="21">
        <v>4.17</v>
      </c>
      <c r="IB52" s="21" t="s">
        <v>108</v>
      </c>
      <c r="IE52" s="22"/>
      <c r="IF52" s="22"/>
      <c r="IG52" s="22"/>
      <c r="IH52" s="22"/>
      <c r="II52" s="22"/>
    </row>
    <row r="53" spans="1:243" s="21" customFormat="1" ht="33" customHeight="1">
      <c r="A53" s="57">
        <v>4.18</v>
      </c>
      <c r="B53" s="58" t="s">
        <v>109</v>
      </c>
      <c r="C53" s="33"/>
      <c r="D53" s="33">
        <v>5</v>
      </c>
      <c r="E53" s="59" t="s">
        <v>47</v>
      </c>
      <c r="F53" s="67">
        <v>54.41</v>
      </c>
      <c r="G53" s="43"/>
      <c r="H53" s="37"/>
      <c r="I53" s="38" t="s">
        <v>33</v>
      </c>
      <c r="J53" s="39">
        <f>IF(I53="Less(-)",-1,1)</f>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total_amount_ba($B$2,$D$2,D53,F53,J53,K53,M53)</f>
        <v>272.05</v>
      </c>
      <c r="BB53" s="51">
        <f>BA53+SUM(N53:AZ53)</f>
        <v>272.05</v>
      </c>
      <c r="BC53" s="56" t="str">
        <f>SpellNumber(L53,BB53)</f>
        <v>INR  Two Hundred &amp; Seventy Two  and Paise Five Only</v>
      </c>
      <c r="IA53" s="21">
        <v>4.18</v>
      </c>
      <c r="IB53" s="21" t="s">
        <v>109</v>
      </c>
      <c r="ID53" s="21">
        <v>5</v>
      </c>
      <c r="IE53" s="22" t="s">
        <v>47</v>
      </c>
      <c r="IF53" s="22"/>
      <c r="IG53" s="22"/>
      <c r="IH53" s="22"/>
      <c r="II53" s="22"/>
    </row>
    <row r="54" spans="1:243" s="21" customFormat="1" ht="131.25" customHeight="1">
      <c r="A54" s="57">
        <v>4.19</v>
      </c>
      <c r="B54" s="80" t="s">
        <v>110</v>
      </c>
      <c r="C54" s="33"/>
      <c r="D54" s="81"/>
      <c r="E54" s="81"/>
      <c r="F54" s="81"/>
      <c r="G54" s="81"/>
      <c r="H54" s="81"/>
      <c r="I54" s="81"/>
      <c r="J54" s="81"/>
      <c r="K54" s="81"/>
      <c r="L54" s="81"/>
      <c r="M54" s="81"/>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IA54" s="21">
        <v>4.19</v>
      </c>
      <c r="IB54" s="21" t="s">
        <v>110</v>
      </c>
      <c r="IE54" s="22"/>
      <c r="IF54" s="22"/>
      <c r="IG54" s="22"/>
      <c r="IH54" s="22"/>
      <c r="II54" s="22"/>
    </row>
    <row r="55" spans="1:243" s="21" customFormat="1" ht="42.75">
      <c r="A55" s="61">
        <v>4.2</v>
      </c>
      <c r="B55" s="58" t="s">
        <v>111</v>
      </c>
      <c r="C55" s="33"/>
      <c r="D55" s="33">
        <v>10</v>
      </c>
      <c r="E55" s="59" t="s">
        <v>44</v>
      </c>
      <c r="F55" s="67">
        <v>194.34</v>
      </c>
      <c r="G55" s="43"/>
      <c r="H55" s="37"/>
      <c r="I55" s="38" t="s">
        <v>33</v>
      </c>
      <c r="J55" s="39">
        <f>IF(I55="Less(-)",-1,1)</f>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total_amount_ba($B$2,$D$2,D55,F55,J55,K55,M55)</f>
        <v>1943.4</v>
      </c>
      <c r="BB55" s="51">
        <f>BA55+SUM(N55:AZ55)</f>
        <v>1943.4</v>
      </c>
      <c r="BC55" s="56" t="str">
        <f>SpellNumber(L55,BB55)</f>
        <v>INR  One Thousand Nine Hundred &amp; Forty Three  and Paise Forty Only</v>
      </c>
      <c r="IA55" s="21">
        <v>4.2</v>
      </c>
      <c r="IB55" s="21" t="s">
        <v>111</v>
      </c>
      <c r="ID55" s="21">
        <v>10</v>
      </c>
      <c r="IE55" s="22" t="s">
        <v>44</v>
      </c>
      <c r="IF55" s="22"/>
      <c r="IG55" s="22"/>
      <c r="IH55" s="22"/>
      <c r="II55" s="22"/>
    </row>
    <row r="56" spans="1:243" s="21" customFormat="1" ht="17.25" customHeight="1">
      <c r="A56" s="57">
        <v>4.21</v>
      </c>
      <c r="B56" s="58" t="s">
        <v>112</v>
      </c>
      <c r="C56" s="33"/>
      <c r="D56" s="81"/>
      <c r="E56" s="81"/>
      <c r="F56" s="81"/>
      <c r="G56" s="81"/>
      <c r="H56" s="81"/>
      <c r="I56" s="81"/>
      <c r="J56" s="81"/>
      <c r="K56" s="81"/>
      <c r="L56" s="81"/>
      <c r="M56" s="81"/>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IA56" s="21">
        <v>4.21</v>
      </c>
      <c r="IB56" s="21" t="s">
        <v>112</v>
      </c>
      <c r="IE56" s="22"/>
      <c r="IF56" s="22"/>
      <c r="IG56" s="22"/>
      <c r="IH56" s="22"/>
      <c r="II56" s="22"/>
    </row>
    <row r="57" spans="1:243" s="21" customFormat="1" ht="331.5">
      <c r="A57" s="57">
        <v>4.22</v>
      </c>
      <c r="B57" s="80" t="s">
        <v>113</v>
      </c>
      <c r="C57" s="33"/>
      <c r="D57" s="33">
        <v>2.86</v>
      </c>
      <c r="E57" s="59" t="s">
        <v>43</v>
      </c>
      <c r="F57" s="67">
        <v>1543.8</v>
      </c>
      <c r="G57" s="43"/>
      <c r="H57" s="37"/>
      <c r="I57" s="38" t="s">
        <v>33</v>
      </c>
      <c r="J57" s="39">
        <f>IF(I57="Less(-)",-1,1)</f>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total_amount_ba($B$2,$D$2,D57,F57,J57,K57,M57)</f>
        <v>4415.27</v>
      </c>
      <c r="BB57" s="51">
        <f>BA57+SUM(N57:AZ57)</f>
        <v>4415.27</v>
      </c>
      <c r="BC57" s="56" t="str">
        <f>SpellNumber(L57,BB57)</f>
        <v>INR  Four Thousand Four Hundred &amp; Fifteen  and Paise Twenty Seven Only</v>
      </c>
      <c r="IA57" s="21">
        <v>4.22</v>
      </c>
      <c r="IB57" s="21" t="s">
        <v>113</v>
      </c>
      <c r="ID57" s="21">
        <v>2.86</v>
      </c>
      <c r="IE57" s="22" t="s">
        <v>43</v>
      </c>
      <c r="IF57" s="22"/>
      <c r="IG57" s="22"/>
      <c r="IH57" s="22"/>
      <c r="II57" s="22"/>
    </row>
    <row r="58" spans="1:243" s="21" customFormat="1" ht="110.25">
      <c r="A58" s="57">
        <v>4.23</v>
      </c>
      <c r="B58" s="58" t="s">
        <v>114</v>
      </c>
      <c r="C58" s="33"/>
      <c r="D58" s="81"/>
      <c r="E58" s="81"/>
      <c r="F58" s="81"/>
      <c r="G58" s="81"/>
      <c r="H58" s="81"/>
      <c r="I58" s="81"/>
      <c r="J58" s="81"/>
      <c r="K58" s="81"/>
      <c r="L58" s="81"/>
      <c r="M58" s="81"/>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IA58" s="21">
        <v>4.23</v>
      </c>
      <c r="IB58" s="21" t="s">
        <v>114</v>
      </c>
      <c r="IE58" s="22"/>
      <c r="IF58" s="22"/>
      <c r="IG58" s="22"/>
      <c r="IH58" s="22"/>
      <c r="II58" s="22"/>
    </row>
    <row r="59" spans="1:243" s="21" customFormat="1" ht="15.75">
      <c r="A59" s="57">
        <v>4.24</v>
      </c>
      <c r="B59" s="58" t="s">
        <v>115</v>
      </c>
      <c r="C59" s="33"/>
      <c r="D59" s="81"/>
      <c r="E59" s="81"/>
      <c r="F59" s="81"/>
      <c r="G59" s="81"/>
      <c r="H59" s="81"/>
      <c r="I59" s="81"/>
      <c r="J59" s="81"/>
      <c r="K59" s="81"/>
      <c r="L59" s="81"/>
      <c r="M59" s="81"/>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IA59" s="21">
        <v>4.24</v>
      </c>
      <c r="IB59" s="21" t="s">
        <v>115</v>
      </c>
      <c r="IE59" s="22"/>
      <c r="IF59" s="22"/>
      <c r="IG59" s="22"/>
      <c r="IH59" s="22"/>
      <c r="II59" s="22"/>
    </row>
    <row r="60" spans="1:243" s="21" customFormat="1" ht="31.5">
      <c r="A60" s="57">
        <v>4.25</v>
      </c>
      <c r="B60" s="58" t="s">
        <v>116</v>
      </c>
      <c r="C60" s="33"/>
      <c r="D60" s="81"/>
      <c r="E60" s="81"/>
      <c r="F60" s="81"/>
      <c r="G60" s="81"/>
      <c r="H60" s="81"/>
      <c r="I60" s="81"/>
      <c r="J60" s="81"/>
      <c r="K60" s="81"/>
      <c r="L60" s="81"/>
      <c r="M60" s="81"/>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IA60" s="21">
        <v>4.25</v>
      </c>
      <c r="IB60" s="21" t="s">
        <v>116</v>
      </c>
      <c r="IE60" s="22"/>
      <c r="IF60" s="22"/>
      <c r="IG60" s="22"/>
      <c r="IH60" s="22"/>
      <c r="II60" s="22"/>
    </row>
    <row r="61" spans="1:243" s="21" customFormat="1" ht="42.75">
      <c r="A61" s="57">
        <v>4.26</v>
      </c>
      <c r="B61" s="58" t="s">
        <v>65</v>
      </c>
      <c r="C61" s="33"/>
      <c r="D61" s="33">
        <v>4</v>
      </c>
      <c r="E61" s="59" t="s">
        <v>43</v>
      </c>
      <c r="F61" s="67">
        <v>3816.05</v>
      </c>
      <c r="G61" s="43"/>
      <c r="H61" s="37"/>
      <c r="I61" s="38" t="s">
        <v>33</v>
      </c>
      <c r="J61" s="39">
        <f>IF(I61="Less(-)",-1,1)</f>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total_amount_ba($B$2,$D$2,D61,F61,J61,K61,M61)</f>
        <v>15264.2</v>
      </c>
      <c r="BB61" s="51">
        <f>BA61+SUM(N61:AZ61)</f>
        <v>15264.2</v>
      </c>
      <c r="BC61" s="56" t="str">
        <f>SpellNumber(L61,BB61)</f>
        <v>INR  Fifteen Thousand Two Hundred &amp; Sixty Four  and Paise Twenty Only</v>
      </c>
      <c r="IA61" s="21">
        <v>4.26</v>
      </c>
      <c r="IB61" s="21" t="s">
        <v>65</v>
      </c>
      <c r="ID61" s="21">
        <v>4</v>
      </c>
      <c r="IE61" s="22" t="s">
        <v>43</v>
      </c>
      <c r="IF61" s="22"/>
      <c r="IG61" s="22"/>
      <c r="IH61" s="22"/>
      <c r="II61" s="22"/>
    </row>
    <row r="62" spans="1:243" s="21" customFormat="1" ht="15.75">
      <c r="A62" s="57">
        <v>5</v>
      </c>
      <c r="B62" s="58" t="s">
        <v>117</v>
      </c>
      <c r="C62" s="33"/>
      <c r="D62" s="81"/>
      <c r="E62" s="81"/>
      <c r="F62" s="81"/>
      <c r="G62" s="81"/>
      <c r="H62" s="81"/>
      <c r="I62" s="81"/>
      <c r="J62" s="81"/>
      <c r="K62" s="81"/>
      <c r="L62" s="81"/>
      <c r="M62" s="81"/>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IA62" s="21">
        <v>5</v>
      </c>
      <c r="IB62" s="21" t="s">
        <v>117</v>
      </c>
      <c r="IE62" s="22"/>
      <c r="IF62" s="22"/>
      <c r="IG62" s="22"/>
      <c r="IH62" s="22"/>
      <c r="II62" s="22"/>
    </row>
    <row r="63" spans="1:243" s="21" customFormat="1" ht="94.5">
      <c r="A63" s="57">
        <v>5.01</v>
      </c>
      <c r="B63" s="58" t="s">
        <v>118</v>
      </c>
      <c r="C63" s="33"/>
      <c r="D63" s="33">
        <v>25</v>
      </c>
      <c r="E63" s="59" t="s">
        <v>59</v>
      </c>
      <c r="F63" s="67">
        <v>89.22</v>
      </c>
      <c r="G63" s="43"/>
      <c r="H63" s="37"/>
      <c r="I63" s="38" t="s">
        <v>33</v>
      </c>
      <c r="J63" s="39">
        <f>IF(I63="Less(-)",-1,1)</f>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total_amount_ba($B$2,$D$2,D63,F63,J63,K63,M63)</f>
        <v>2230.5</v>
      </c>
      <c r="BB63" s="51">
        <f>BA63+SUM(N63:AZ63)</f>
        <v>2230.5</v>
      </c>
      <c r="BC63" s="56" t="str">
        <f>SpellNumber(L63,BB63)</f>
        <v>INR  Two Thousand Two Hundred &amp; Thirty  and Paise Fifty Only</v>
      </c>
      <c r="IA63" s="21">
        <v>5.01</v>
      </c>
      <c r="IB63" s="21" t="s">
        <v>118</v>
      </c>
      <c r="ID63" s="21">
        <v>25</v>
      </c>
      <c r="IE63" s="22" t="s">
        <v>59</v>
      </c>
      <c r="IF63" s="22"/>
      <c r="IG63" s="22"/>
      <c r="IH63" s="22"/>
      <c r="II63" s="22"/>
    </row>
    <row r="64" spans="1:243" s="21" customFormat="1" ht="15.75">
      <c r="A64" s="57">
        <v>6</v>
      </c>
      <c r="B64" s="58" t="s">
        <v>119</v>
      </c>
      <c r="C64" s="33"/>
      <c r="D64" s="81"/>
      <c r="E64" s="81"/>
      <c r="F64" s="81"/>
      <c r="G64" s="81"/>
      <c r="H64" s="81"/>
      <c r="I64" s="81"/>
      <c r="J64" s="81"/>
      <c r="K64" s="81"/>
      <c r="L64" s="81"/>
      <c r="M64" s="81"/>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IA64" s="21">
        <v>6</v>
      </c>
      <c r="IB64" s="21" t="s">
        <v>119</v>
      </c>
      <c r="IE64" s="22"/>
      <c r="IF64" s="22"/>
      <c r="IG64" s="22"/>
      <c r="IH64" s="22"/>
      <c r="II64" s="22"/>
    </row>
    <row r="65" spans="1:243" s="21" customFormat="1" ht="204.75">
      <c r="A65" s="57">
        <v>6.01</v>
      </c>
      <c r="B65" s="58" t="s">
        <v>70</v>
      </c>
      <c r="C65" s="33"/>
      <c r="D65" s="33">
        <v>6</v>
      </c>
      <c r="E65" s="59" t="s">
        <v>43</v>
      </c>
      <c r="F65" s="67">
        <v>812.71</v>
      </c>
      <c r="G65" s="43"/>
      <c r="H65" s="37"/>
      <c r="I65" s="38" t="s">
        <v>33</v>
      </c>
      <c r="J65" s="39">
        <f>IF(I65="Less(-)",-1,1)</f>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total_amount_ba($B$2,$D$2,D65,F65,J65,K65,M65)</f>
        <v>4876.26</v>
      </c>
      <c r="BB65" s="51">
        <f>BA65+SUM(N65:AZ65)</f>
        <v>4876.26</v>
      </c>
      <c r="BC65" s="56" t="str">
        <f>SpellNumber(L65,BB65)</f>
        <v>INR  Four Thousand Eight Hundred &amp; Seventy Six  and Paise Twenty Six Only</v>
      </c>
      <c r="IA65" s="21">
        <v>6.01</v>
      </c>
      <c r="IB65" s="21" t="s">
        <v>70</v>
      </c>
      <c r="ID65" s="21">
        <v>6</v>
      </c>
      <c r="IE65" s="22" t="s">
        <v>43</v>
      </c>
      <c r="IF65" s="22"/>
      <c r="IG65" s="22"/>
      <c r="IH65" s="22"/>
      <c r="II65" s="22"/>
    </row>
    <row r="66" spans="1:243" s="21" customFormat="1" ht="204.75">
      <c r="A66" s="57">
        <v>6.02</v>
      </c>
      <c r="B66" s="58" t="s">
        <v>120</v>
      </c>
      <c r="C66" s="33"/>
      <c r="D66" s="81"/>
      <c r="E66" s="81"/>
      <c r="F66" s="81"/>
      <c r="G66" s="81"/>
      <c r="H66" s="81"/>
      <c r="I66" s="81"/>
      <c r="J66" s="81"/>
      <c r="K66" s="81"/>
      <c r="L66" s="81"/>
      <c r="M66" s="81"/>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IA66" s="21">
        <v>6.02</v>
      </c>
      <c r="IB66" s="21" t="s">
        <v>120</v>
      </c>
      <c r="IE66" s="22"/>
      <c r="IF66" s="22"/>
      <c r="IG66" s="22"/>
      <c r="IH66" s="22"/>
      <c r="II66" s="22"/>
    </row>
    <row r="67" spans="1:243" s="21" customFormat="1" ht="42.75">
      <c r="A67" s="57">
        <v>6.03</v>
      </c>
      <c r="B67" s="58" t="s">
        <v>71</v>
      </c>
      <c r="C67" s="33"/>
      <c r="D67" s="33">
        <v>10</v>
      </c>
      <c r="E67" s="59" t="s">
        <v>43</v>
      </c>
      <c r="F67" s="67">
        <v>1355.41</v>
      </c>
      <c r="G67" s="43"/>
      <c r="H67" s="37"/>
      <c r="I67" s="38" t="s">
        <v>33</v>
      </c>
      <c r="J67" s="39">
        <f>IF(I67="Less(-)",-1,1)</f>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total_amount_ba($B$2,$D$2,D67,F67,J67,K67,M67)</f>
        <v>13554.1</v>
      </c>
      <c r="BB67" s="51">
        <f>BA67+SUM(N67:AZ67)</f>
        <v>13554.1</v>
      </c>
      <c r="BC67" s="56" t="str">
        <f>SpellNumber(L67,BB67)</f>
        <v>INR  Thirteen Thousand Five Hundred &amp; Fifty Four  and Paise Ten Only</v>
      </c>
      <c r="IA67" s="21">
        <v>6.03</v>
      </c>
      <c r="IB67" s="21" t="s">
        <v>71</v>
      </c>
      <c r="ID67" s="21">
        <v>10</v>
      </c>
      <c r="IE67" s="22" t="s">
        <v>43</v>
      </c>
      <c r="IF67" s="22"/>
      <c r="IG67" s="22"/>
      <c r="IH67" s="22"/>
      <c r="II67" s="22"/>
    </row>
    <row r="68" spans="1:243" s="21" customFormat="1" ht="204.75">
      <c r="A68" s="57">
        <v>6.04</v>
      </c>
      <c r="B68" s="58" t="s">
        <v>121</v>
      </c>
      <c r="C68" s="33"/>
      <c r="D68" s="81"/>
      <c r="E68" s="81"/>
      <c r="F68" s="81"/>
      <c r="G68" s="81"/>
      <c r="H68" s="81"/>
      <c r="I68" s="81"/>
      <c r="J68" s="81"/>
      <c r="K68" s="81"/>
      <c r="L68" s="81"/>
      <c r="M68" s="81"/>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IA68" s="21">
        <v>6.04</v>
      </c>
      <c r="IB68" s="21" t="s">
        <v>121</v>
      </c>
      <c r="IE68" s="22"/>
      <c r="IF68" s="22"/>
      <c r="IG68" s="22"/>
      <c r="IH68" s="22"/>
      <c r="II68" s="22"/>
    </row>
    <row r="69" spans="1:243" s="21" customFormat="1" ht="42.75">
      <c r="A69" s="57">
        <v>6.05</v>
      </c>
      <c r="B69" s="58" t="s">
        <v>71</v>
      </c>
      <c r="C69" s="33"/>
      <c r="D69" s="33">
        <v>55</v>
      </c>
      <c r="E69" s="59" t="s">
        <v>43</v>
      </c>
      <c r="F69" s="67">
        <v>1411.62</v>
      </c>
      <c r="G69" s="43"/>
      <c r="H69" s="37"/>
      <c r="I69" s="38" t="s">
        <v>33</v>
      </c>
      <c r="J69" s="39">
        <f>IF(I69="Less(-)",-1,1)</f>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total_amount_ba($B$2,$D$2,D69,F69,J69,K69,M69)</f>
        <v>77639.1</v>
      </c>
      <c r="BB69" s="51">
        <f>BA69+SUM(N69:AZ69)</f>
        <v>77639.1</v>
      </c>
      <c r="BC69" s="56" t="str">
        <f>SpellNumber(L69,BB69)</f>
        <v>INR  Seventy Seven Thousand Six Hundred &amp; Thirty Nine  and Paise Ten Only</v>
      </c>
      <c r="IA69" s="21">
        <v>6.05</v>
      </c>
      <c r="IB69" s="21" t="s">
        <v>71</v>
      </c>
      <c r="ID69" s="21">
        <v>55</v>
      </c>
      <c r="IE69" s="22" t="s">
        <v>43</v>
      </c>
      <c r="IF69" s="22"/>
      <c r="IG69" s="22"/>
      <c r="IH69" s="22"/>
      <c r="II69" s="22"/>
    </row>
    <row r="70" spans="1:243" s="21" customFormat="1" ht="63">
      <c r="A70" s="57">
        <v>6.06</v>
      </c>
      <c r="B70" s="58" t="s">
        <v>122</v>
      </c>
      <c r="C70" s="33"/>
      <c r="D70" s="33">
        <v>65</v>
      </c>
      <c r="E70" s="59" t="s">
        <v>197</v>
      </c>
      <c r="F70" s="67">
        <v>120.21</v>
      </c>
      <c r="G70" s="43"/>
      <c r="H70" s="37"/>
      <c r="I70" s="38" t="s">
        <v>33</v>
      </c>
      <c r="J70" s="39">
        <f>IF(I70="Less(-)",-1,1)</f>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total_amount_ba($B$2,$D$2,D70,F70,J70,K70,M70)</f>
        <v>7813.65</v>
      </c>
      <c r="BB70" s="51">
        <f>BA70+SUM(N70:AZ70)</f>
        <v>7813.65</v>
      </c>
      <c r="BC70" s="56" t="str">
        <f>SpellNumber(L70,BB70)</f>
        <v>INR  Seven Thousand Eight Hundred &amp; Thirteen  and Paise Sixty Five Only</v>
      </c>
      <c r="IA70" s="21">
        <v>6.06</v>
      </c>
      <c r="IB70" s="21" t="s">
        <v>122</v>
      </c>
      <c r="ID70" s="21">
        <v>65</v>
      </c>
      <c r="IE70" s="22" t="s">
        <v>197</v>
      </c>
      <c r="IF70" s="22"/>
      <c r="IG70" s="22"/>
      <c r="IH70" s="22"/>
      <c r="II70" s="22"/>
    </row>
    <row r="71" spans="1:243" s="21" customFormat="1" ht="15.75">
      <c r="A71" s="57">
        <v>7</v>
      </c>
      <c r="B71" s="58" t="s">
        <v>123</v>
      </c>
      <c r="C71" s="33"/>
      <c r="D71" s="81"/>
      <c r="E71" s="81"/>
      <c r="F71" s="81"/>
      <c r="G71" s="81"/>
      <c r="H71" s="81"/>
      <c r="I71" s="81"/>
      <c r="J71" s="81"/>
      <c r="K71" s="81"/>
      <c r="L71" s="81"/>
      <c r="M71" s="81"/>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IA71" s="21">
        <v>7</v>
      </c>
      <c r="IB71" s="21" t="s">
        <v>123</v>
      </c>
      <c r="IE71" s="22"/>
      <c r="IF71" s="22"/>
      <c r="IG71" s="22"/>
      <c r="IH71" s="22"/>
      <c r="II71" s="22"/>
    </row>
    <row r="72" spans="1:243" s="21" customFormat="1" ht="15.75">
      <c r="A72" s="57">
        <v>7.01</v>
      </c>
      <c r="B72" s="58" t="s">
        <v>124</v>
      </c>
      <c r="C72" s="33"/>
      <c r="D72" s="81"/>
      <c r="E72" s="81"/>
      <c r="F72" s="81"/>
      <c r="G72" s="81"/>
      <c r="H72" s="81"/>
      <c r="I72" s="81"/>
      <c r="J72" s="81"/>
      <c r="K72" s="81"/>
      <c r="L72" s="81"/>
      <c r="M72" s="81"/>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IA72" s="21">
        <v>7.01</v>
      </c>
      <c r="IB72" s="21" t="s">
        <v>124</v>
      </c>
      <c r="IE72" s="22"/>
      <c r="IF72" s="22"/>
      <c r="IG72" s="22"/>
      <c r="IH72" s="22"/>
      <c r="II72" s="22"/>
    </row>
    <row r="73" spans="1:243" s="21" customFormat="1" ht="42.75">
      <c r="A73" s="57">
        <v>7.02</v>
      </c>
      <c r="B73" s="58" t="s">
        <v>48</v>
      </c>
      <c r="C73" s="33"/>
      <c r="D73" s="33">
        <v>20</v>
      </c>
      <c r="E73" s="59" t="s">
        <v>43</v>
      </c>
      <c r="F73" s="67">
        <v>231.08</v>
      </c>
      <c r="G73" s="43"/>
      <c r="H73" s="37"/>
      <c r="I73" s="38" t="s">
        <v>33</v>
      </c>
      <c r="J73" s="39">
        <f>IF(I73="Less(-)",-1,1)</f>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total_amount_ba($B$2,$D$2,D73,F73,J73,K73,M73)</f>
        <v>4621.6</v>
      </c>
      <c r="BB73" s="51">
        <f>BA73+SUM(N73:AZ73)</f>
        <v>4621.6</v>
      </c>
      <c r="BC73" s="56" t="str">
        <f>SpellNumber(L73,BB73)</f>
        <v>INR  Four Thousand Six Hundred &amp; Twenty One  and Paise Sixty Only</v>
      </c>
      <c r="IA73" s="21">
        <v>7.02</v>
      </c>
      <c r="IB73" s="21" t="s">
        <v>48</v>
      </c>
      <c r="ID73" s="21">
        <v>20</v>
      </c>
      <c r="IE73" s="22" t="s">
        <v>43</v>
      </c>
      <c r="IF73" s="22"/>
      <c r="IG73" s="22"/>
      <c r="IH73" s="22"/>
      <c r="II73" s="22"/>
    </row>
    <row r="74" spans="1:243" s="21" customFormat="1" ht="31.5">
      <c r="A74" s="57">
        <v>7.03</v>
      </c>
      <c r="B74" s="58" t="s">
        <v>125</v>
      </c>
      <c r="C74" s="33"/>
      <c r="D74" s="81"/>
      <c r="E74" s="81"/>
      <c r="F74" s="81"/>
      <c r="G74" s="81"/>
      <c r="H74" s="81"/>
      <c r="I74" s="81"/>
      <c r="J74" s="81"/>
      <c r="K74" s="81"/>
      <c r="L74" s="81"/>
      <c r="M74" s="81"/>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IA74" s="21">
        <v>7.03</v>
      </c>
      <c r="IB74" s="21" t="s">
        <v>125</v>
      </c>
      <c r="IE74" s="22"/>
      <c r="IF74" s="22"/>
      <c r="IG74" s="22"/>
      <c r="IH74" s="22"/>
      <c r="II74" s="22"/>
    </row>
    <row r="75" spans="1:243" s="21" customFormat="1" ht="42.75">
      <c r="A75" s="57">
        <v>7.04</v>
      </c>
      <c r="B75" s="58" t="s">
        <v>48</v>
      </c>
      <c r="C75" s="33"/>
      <c r="D75" s="33">
        <v>20</v>
      </c>
      <c r="E75" s="59" t="s">
        <v>43</v>
      </c>
      <c r="F75" s="67">
        <v>266.46</v>
      </c>
      <c r="G75" s="43"/>
      <c r="H75" s="37"/>
      <c r="I75" s="38" t="s">
        <v>33</v>
      </c>
      <c r="J75" s="39">
        <f>IF(I75="Less(-)",-1,1)</f>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total_amount_ba($B$2,$D$2,D75,F75,J75,K75,M75)</f>
        <v>5329.2</v>
      </c>
      <c r="BB75" s="51">
        <f>BA75+SUM(N75:AZ75)</f>
        <v>5329.2</v>
      </c>
      <c r="BC75" s="56" t="str">
        <f>SpellNumber(L75,BB75)</f>
        <v>INR  Five Thousand Three Hundred &amp; Twenty Nine  and Paise Twenty Only</v>
      </c>
      <c r="IA75" s="21">
        <v>7.04</v>
      </c>
      <c r="IB75" s="21" t="s">
        <v>48</v>
      </c>
      <c r="ID75" s="21">
        <v>20</v>
      </c>
      <c r="IE75" s="22" t="s">
        <v>43</v>
      </c>
      <c r="IF75" s="22"/>
      <c r="IG75" s="22"/>
      <c r="IH75" s="22"/>
      <c r="II75" s="22"/>
    </row>
    <row r="76" spans="1:243" s="21" customFormat="1" ht="15.75">
      <c r="A76" s="57">
        <v>7.05</v>
      </c>
      <c r="B76" s="58" t="s">
        <v>126</v>
      </c>
      <c r="C76" s="33"/>
      <c r="D76" s="81"/>
      <c r="E76" s="81"/>
      <c r="F76" s="81"/>
      <c r="G76" s="81"/>
      <c r="H76" s="81"/>
      <c r="I76" s="81"/>
      <c r="J76" s="81"/>
      <c r="K76" s="81"/>
      <c r="L76" s="81"/>
      <c r="M76" s="81"/>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IA76" s="21">
        <v>7.05</v>
      </c>
      <c r="IB76" s="21" t="s">
        <v>126</v>
      </c>
      <c r="IE76" s="22"/>
      <c r="IF76" s="22"/>
      <c r="IG76" s="22"/>
      <c r="IH76" s="22"/>
      <c r="II76" s="22"/>
    </row>
    <row r="77" spans="1:243" s="21" customFormat="1" ht="28.5">
      <c r="A77" s="57">
        <v>7.06</v>
      </c>
      <c r="B77" s="58" t="s">
        <v>56</v>
      </c>
      <c r="C77" s="33"/>
      <c r="D77" s="33">
        <v>5</v>
      </c>
      <c r="E77" s="59" t="s">
        <v>43</v>
      </c>
      <c r="F77" s="67">
        <v>199.34</v>
      </c>
      <c r="G77" s="43"/>
      <c r="H77" s="37"/>
      <c r="I77" s="38" t="s">
        <v>33</v>
      </c>
      <c r="J77" s="39">
        <f>IF(I77="Less(-)",-1,1)</f>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total_amount_ba($B$2,$D$2,D77,F77,J77,K77,M77)</f>
        <v>996.7</v>
      </c>
      <c r="BB77" s="51">
        <f>BA77+SUM(N77:AZ77)</f>
        <v>996.7</v>
      </c>
      <c r="BC77" s="56" t="str">
        <f>SpellNumber(L77,BB77)</f>
        <v>INR  Nine Hundred &amp; Ninety Six  and Paise Seventy Only</v>
      </c>
      <c r="IA77" s="21">
        <v>7.06</v>
      </c>
      <c r="IB77" s="21" t="s">
        <v>56</v>
      </c>
      <c r="ID77" s="21">
        <v>5</v>
      </c>
      <c r="IE77" s="22" t="s">
        <v>43</v>
      </c>
      <c r="IF77" s="22"/>
      <c r="IG77" s="22"/>
      <c r="IH77" s="22"/>
      <c r="II77" s="22"/>
    </row>
    <row r="78" spans="1:243" s="21" customFormat="1" ht="94.5">
      <c r="A78" s="57">
        <v>7.07</v>
      </c>
      <c r="B78" s="58" t="s">
        <v>127</v>
      </c>
      <c r="C78" s="33"/>
      <c r="D78" s="81"/>
      <c r="E78" s="81"/>
      <c r="F78" s="81"/>
      <c r="G78" s="81"/>
      <c r="H78" s="81"/>
      <c r="I78" s="81"/>
      <c r="J78" s="81"/>
      <c r="K78" s="81"/>
      <c r="L78" s="81"/>
      <c r="M78" s="81"/>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IA78" s="21">
        <v>7.07</v>
      </c>
      <c r="IB78" s="21" t="s">
        <v>127</v>
      </c>
      <c r="IE78" s="22"/>
      <c r="IF78" s="22"/>
      <c r="IG78" s="22"/>
      <c r="IH78" s="22"/>
      <c r="II78" s="22"/>
    </row>
    <row r="79" spans="1:243" s="21" customFormat="1" ht="28.5">
      <c r="A79" s="57">
        <v>7.08</v>
      </c>
      <c r="B79" s="58" t="s">
        <v>57</v>
      </c>
      <c r="C79" s="33"/>
      <c r="D79" s="33">
        <v>100</v>
      </c>
      <c r="E79" s="59" t="s">
        <v>43</v>
      </c>
      <c r="F79" s="67">
        <v>76.41</v>
      </c>
      <c r="G79" s="43"/>
      <c r="H79" s="37"/>
      <c r="I79" s="38" t="s">
        <v>33</v>
      </c>
      <c r="J79" s="39">
        <f>IF(I79="Less(-)",-1,1)</f>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total_amount_ba($B$2,$D$2,D79,F79,J79,K79,M79)</f>
        <v>7641</v>
      </c>
      <c r="BB79" s="51">
        <f>BA79+SUM(N79:AZ79)</f>
        <v>7641</v>
      </c>
      <c r="BC79" s="56" t="str">
        <f>SpellNumber(L79,BB79)</f>
        <v>INR  Seven Thousand Six Hundred &amp; Forty One  Only</v>
      </c>
      <c r="IA79" s="21">
        <v>7.08</v>
      </c>
      <c r="IB79" s="21" t="s">
        <v>57</v>
      </c>
      <c r="ID79" s="21">
        <v>100</v>
      </c>
      <c r="IE79" s="22" t="s">
        <v>43</v>
      </c>
      <c r="IF79" s="22"/>
      <c r="IG79" s="22"/>
      <c r="IH79" s="22"/>
      <c r="II79" s="22"/>
    </row>
    <row r="80" spans="1:243" s="21" customFormat="1" ht="47.25">
      <c r="A80" s="57">
        <v>7.09</v>
      </c>
      <c r="B80" s="58" t="s">
        <v>128</v>
      </c>
      <c r="C80" s="33"/>
      <c r="D80" s="81"/>
      <c r="E80" s="81"/>
      <c r="F80" s="81"/>
      <c r="G80" s="81"/>
      <c r="H80" s="81"/>
      <c r="I80" s="81"/>
      <c r="J80" s="81"/>
      <c r="K80" s="81"/>
      <c r="L80" s="81"/>
      <c r="M80" s="81"/>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IA80" s="21">
        <v>7.09</v>
      </c>
      <c r="IB80" s="21" t="s">
        <v>128</v>
      </c>
      <c r="IE80" s="22"/>
      <c r="IF80" s="22"/>
      <c r="IG80" s="22"/>
      <c r="IH80" s="22"/>
      <c r="II80" s="22"/>
    </row>
    <row r="81" spans="1:243" s="21" customFormat="1" ht="28.5">
      <c r="A81" s="61">
        <v>7.1</v>
      </c>
      <c r="B81" s="58" t="s">
        <v>57</v>
      </c>
      <c r="C81" s="33"/>
      <c r="D81" s="33">
        <v>5</v>
      </c>
      <c r="E81" s="59" t="s">
        <v>43</v>
      </c>
      <c r="F81" s="67">
        <v>106.58</v>
      </c>
      <c r="G81" s="43"/>
      <c r="H81" s="37"/>
      <c r="I81" s="38" t="s">
        <v>33</v>
      </c>
      <c r="J81" s="39">
        <f>IF(I81="Less(-)",-1,1)</f>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total_amount_ba($B$2,$D$2,D81,F81,J81,K81,M81)</f>
        <v>532.9</v>
      </c>
      <c r="BB81" s="51">
        <f>BA81+SUM(N81:AZ81)</f>
        <v>532.9</v>
      </c>
      <c r="BC81" s="56" t="str">
        <f>SpellNumber(L81,BB81)</f>
        <v>INR  Five Hundred &amp; Thirty Two  and Paise Ninety Only</v>
      </c>
      <c r="IA81" s="21">
        <v>7.1</v>
      </c>
      <c r="IB81" s="21" t="s">
        <v>57</v>
      </c>
      <c r="ID81" s="21">
        <v>5</v>
      </c>
      <c r="IE81" s="22" t="s">
        <v>43</v>
      </c>
      <c r="IF81" s="22"/>
      <c r="IG81" s="22"/>
      <c r="IH81" s="22"/>
      <c r="II81" s="22"/>
    </row>
    <row r="82" spans="1:243" s="21" customFormat="1" ht="63">
      <c r="A82" s="57">
        <v>7.11</v>
      </c>
      <c r="B82" s="58" t="s">
        <v>129</v>
      </c>
      <c r="C82" s="33"/>
      <c r="D82" s="81"/>
      <c r="E82" s="81"/>
      <c r="F82" s="81"/>
      <c r="G82" s="81"/>
      <c r="H82" s="81"/>
      <c r="I82" s="81"/>
      <c r="J82" s="81"/>
      <c r="K82" s="81"/>
      <c r="L82" s="81"/>
      <c r="M82" s="81"/>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IA82" s="21">
        <v>7.11</v>
      </c>
      <c r="IB82" s="21" t="s">
        <v>129</v>
      </c>
      <c r="IE82" s="22"/>
      <c r="IF82" s="22"/>
      <c r="IG82" s="22"/>
      <c r="IH82" s="22"/>
      <c r="II82" s="22"/>
    </row>
    <row r="83" spans="1:243" s="21" customFormat="1" ht="63">
      <c r="A83" s="57">
        <v>7.12</v>
      </c>
      <c r="B83" s="58" t="s">
        <v>72</v>
      </c>
      <c r="C83" s="33"/>
      <c r="D83" s="33">
        <v>15.5</v>
      </c>
      <c r="E83" s="59" t="s">
        <v>43</v>
      </c>
      <c r="F83" s="67">
        <v>155.33</v>
      </c>
      <c r="G83" s="43"/>
      <c r="H83" s="37"/>
      <c r="I83" s="38" t="s">
        <v>33</v>
      </c>
      <c r="J83" s="39">
        <f>IF(I83="Less(-)",-1,1)</f>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total_amount_ba($B$2,$D$2,D83,F83,J83,K83,M83)</f>
        <v>2407.62</v>
      </c>
      <c r="BB83" s="51">
        <f>BA83+SUM(N83:AZ83)</f>
        <v>2407.62</v>
      </c>
      <c r="BC83" s="56" t="str">
        <f>SpellNumber(L83,BB83)</f>
        <v>INR  Two Thousand Four Hundred &amp; Seven  and Paise Sixty Two Only</v>
      </c>
      <c r="IA83" s="21">
        <v>7.12</v>
      </c>
      <c r="IB83" s="21" t="s">
        <v>72</v>
      </c>
      <c r="ID83" s="21">
        <v>15.5</v>
      </c>
      <c r="IE83" s="22" t="s">
        <v>43</v>
      </c>
      <c r="IF83" s="22"/>
      <c r="IG83" s="22"/>
      <c r="IH83" s="22"/>
      <c r="II83" s="22"/>
    </row>
    <row r="84" spans="1:243" s="21" customFormat="1" ht="94.5">
      <c r="A84" s="57">
        <v>7.13</v>
      </c>
      <c r="B84" s="58" t="s">
        <v>73</v>
      </c>
      <c r="C84" s="33"/>
      <c r="D84" s="33">
        <v>100</v>
      </c>
      <c r="E84" s="59" t="s">
        <v>43</v>
      </c>
      <c r="F84" s="67">
        <v>100.96</v>
      </c>
      <c r="G84" s="43"/>
      <c r="H84" s="37"/>
      <c r="I84" s="38" t="s">
        <v>33</v>
      </c>
      <c r="J84" s="39">
        <f>IF(I84="Less(-)",-1,1)</f>
        <v>1</v>
      </c>
      <c r="K84" s="37" t="s">
        <v>34</v>
      </c>
      <c r="L84" s="37" t="s">
        <v>4</v>
      </c>
      <c r="M84" s="40"/>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2">
        <f>total_amount_ba($B$2,$D$2,D84,F84,J84,K84,M84)</f>
        <v>10096</v>
      </c>
      <c r="BB84" s="51">
        <f>BA84+SUM(N84:AZ84)</f>
        <v>10096</v>
      </c>
      <c r="BC84" s="56" t="str">
        <f>SpellNumber(L84,BB84)</f>
        <v>INR  Ten Thousand  &amp;Ninety Six  Only</v>
      </c>
      <c r="IA84" s="21">
        <v>7.13</v>
      </c>
      <c r="IB84" s="21" t="s">
        <v>73</v>
      </c>
      <c r="ID84" s="21">
        <v>100</v>
      </c>
      <c r="IE84" s="22" t="s">
        <v>43</v>
      </c>
      <c r="IF84" s="22"/>
      <c r="IG84" s="22"/>
      <c r="IH84" s="22"/>
      <c r="II84" s="22"/>
    </row>
    <row r="85" spans="1:243" s="21" customFormat="1" ht="31.5">
      <c r="A85" s="57">
        <v>7.14</v>
      </c>
      <c r="B85" s="58" t="s">
        <v>130</v>
      </c>
      <c r="C85" s="33"/>
      <c r="D85" s="81"/>
      <c r="E85" s="81"/>
      <c r="F85" s="81"/>
      <c r="G85" s="81"/>
      <c r="H85" s="81"/>
      <c r="I85" s="81"/>
      <c r="J85" s="81"/>
      <c r="K85" s="81"/>
      <c r="L85" s="81"/>
      <c r="M85" s="81"/>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IA85" s="21">
        <v>7.14</v>
      </c>
      <c r="IB85" s="21" t="s">
        <v>130</v>
      </c>
      <c r="IE85" s="22"/>
      <c r="IF85" s="22"/>
      <c r="IG85" s="22"/>
      <c r="IH85" s="22"/>
      <c r="II85" s="22"/>
    </row>
    <row r="86" spans="1:243" s="21" customFormat="1" ht="30" customHeight="1">
      <c r="A86" s="57">
        <v>7.15</v>
      </c>
      <c r="B86" s="58" t="s">
        <v>131</v>
      </c>
      <c r="C86" s="33"/>
      <c r="D86" s="33">
        <v>57</v>
      </c>
      <c r="E86" s="59" t="s">
        <v>43</v>
      </c>
      <c r="F86" s="67">
        <v>14.69</v>
      </c>
      <c r="G86" s="43"/>
      <c r="H86" s="37"/>
      <c r="I86" s="38" t="s">
        <v>33</v>
      </c>
      <c r="J86" s="39">
        <f>IF(I86="Less(-)",-1,1)</f>
        <v>1</v>
      </c>
      <c r="K86" s="37" t="s">
        <v>34</v>
      </c>
      <c r="L86" s="37" t="s">
        <v>4</v>
      </c>
      <c r="M86" s="40"/>
      <c r="N86" s="49"/>
      <c r="O86" s="49"/>
      <c r="P86" s="50"/>
      <c r="Q86" s="49"/>
      <c r="R86" s="49"/>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2">
        <f>total_amount_ba($B$2,$D$2,D86,F86,J86,K86,M86)</f>
        <v>837.33</v>
      </c>
      <c r="BB86" s="51">
        <f>BA86+SUM(N86:AZ86)</f>
        <v>837.33</v>
      </c>
      <c r="BC86" s="56" t="str">
        <f>SpellNumber(L86,BB86)</f>
        <v>INR  Eight Hundred &amp; Thirty Seven  and Paise Thirty Three Only</v>
      </c>
      <c r="IA86" s="21">
        <v>7.15</v>
      </c>
      <c r="IB86" s="21" t="s">
        <v>131</v>
      </c>
      <c r="ID86" s="21">
        <v>57</v>
      </c>
      <c r="IE86" s="22" t="s">
        <v>43</v>
      </c>
      <c r="IF86" s="22"/>
      <c r="IG86" s="22"/>
      <c r="IH86" s="22"/>
      <c r="II86" s="22"/>
    </row>
    <row r="87" spans="1:243" s="21" customFormat="1" ht="78.75">
      <c r="A87" s="57">
        <v>7.16</v>
      </c>
      <c r="B87" s="58" t="s">
        <v>132</v>
      </c>
      <c r="C87" s="33"/>
      <c r="D87" s="81"/>
      <c r="E87" s="81"/>
      <c r="F87" s="81"/>
      <c r="G87" s="81"/>
      <c r="H87" s="81"/>
      <c r="I87" s="81"/>
      <c r="J87" s="81"/>
      <c r="K87" s="81"/>
      <c r="L87" s="81"/>
      <c r="M87" s="81"/>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IA87" s="21">
        <v>7.16</v>
      </c>
      <c r="IB87" s="21" t="s">
        <v>132</v>
      </c>
      <c r="IE87" s="22"/>
      <c r="IF87" s="22"/>
      <c r="IG87" s="22"/>
      <c r="IH87" s="22"/>
      <c r="II87" s="22"/>
    </row>
    <row r="88" spans="1:243" s="21" customFormat="1" ht="42.75">
      <c r="A88" s="57">
        <v>7.17</v>
      </c>
      <c r="B88" s="58" t="s">
        <v>74</v>
      </c>
      <c r="C88" s="33"/>
      <c r="D88" s="33">
        <v>134.84</v>
      </c>
      <c r="E88" s="59" t="s">
        <v>43</v>
      </c>
      <c r="F88" s="67">
        <v>47.61</v>
      </c>
      <c r="G88" s="43"/>
      <c r="H88" s="37"/>
      <c r="I88" s="38" t="s">
        <v>33</v>
      </c>
      <c r="J88" s="39">
        <f aca="true" t="shared" si="4" ref="J88:J150">IF(I88="Less(-)",-1,1)</f>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aca="true" t="shared" si="5" ref="BA88:BA150">total_amount_ba($B$2,$D$2,D88,F88,J88,K88,M88)</f>
        <v>6419.73</v>
      </c>
      <c r="BB88" s="51">
        <f aca="true" t="shared" si="6" ref="BB88:BB150">BA88+SUM(N88:AZ88)</f>
        <v>6419.73</v>
      </c>
      <c r="BC88" s="56" t="str">
        <f aca="true" t="shared" si="7" ref="BC88:BC150">SpellNumber(L88,BB88)</f>
        <v>INR  Six Thousand Four Hundred &amp; Nineteen  and Paise Seventy Three Only</v>
      </c>
      <c r="IA88" s="21">
        <v>7.17</v>
      </c>
      <c r="IB88" s="21" t="s">
        <v>74</v>
      </c>
      <c r="ID88" s="21">
        <v>134.84</v>
      </c>
      <c r="IE88" s="22" t="s">
        <v>43</v>
      </c>
      <c r="IF88" s="22"/>
      <c r="IG88" s="22"/>
      <c r="IH88" s="22"/>
      <c r="II88" s="22"/>
    </row>
    <row r="89" spans="1:243" s="21" customFormat="1" ht="94.5">
      <c r="A89" s="57">
        <v>7.18</v>
      </c>
      <c r="B89" s="58" t="s">
        <v>75</v>
      </c>
      <c r="C89" s="33"/>
      <c r="D89" s="33">
        <v>60</v>
      </c>
      <c r="E89" s="59" t="s">
        <v>43</v>
      </c>
      <c r="F89" s="67">
        <v>16</v>
      </c>
      <c r="G89" s="43"/>
      <c r="H89" s="37"/>
      <c r="I89" s="38" t="s">
        <v>33</v>
      </c>
      <c r="J89" s="39">
        <f t="shared" si="4"/>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t="shared" si="5"/>
        <v>960</v>
      </c>
      <c r="BB89" s="51">
        <f t="shared" si="6"/>
        <v>960</v>
      </c>
      <c r="BC89" s="56" t="str">
        <f t="shared" si="7"/>
        <v>INR  Nine Hundred &amp; Sixty  Only</v>
      </c>
      <c r="IA89" s="21">
        <v>7.18</v>
      </c>
      <c r="IB89" s="21" t="s">
        <v>75</v>
      </c>
      <c r="ID89" s="21">
        <v>60</v>
      </c>
      <c r="IE89" s="22" t="s">
        <v>43</v>
      </c>
      <c r="IF89" s="22"/>
      <c r="IG89" s="22"/>
      <c r="IH89" s="22"/>
      <c r="II89" s="22"/>
    </row>
    <row r="90" spans="1:243" s="21" customFormat="1" ht="63">
      <c r="A90" s="57">
        <v>7.19</v>
      </c>
      <c r="B90" s="58" t="s">
        <v>129</v>
      </c>
      <c r="C90" s="33"/>
      <c r="D90" s="81"/>
      <c r="E90" s="81"/>
      <c r="F90" s="81"/>
      <c r="G90" s="81"/>
      <c r="H90" s="81"/>
      <c r="I90" s="81"/>
      <c r="J90" s="81"/>
      <c r="K90" s="81"/>
      <c r="L90" s="81"/>
      <c r="M90" s="81"/>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IA90" s="21">
        <v>7.19</v>
      </c>
      <c r="IB90" s="21" t="s">
        <v>129</v>
      </c>
      <c r="IE90" s="22"/>
      <c r="IF90" s="22"/>
      <c r="IG90" s="22"/>
      <c r="IH90" s="22"/>
      <c r="II90" s="22"/>
    </row>
    <row r="91" spans="1:243" s="21" customFormat="1" ht="29.25" customHeight="1">
      <c r="A91" s="61">
        <v>7.2</v>
      </c>
      <c r="B91" s="58" t="s">
        <v>76</v>
      </c>
      <c r="C91" s="33"/>
      <c r="D91" s="33">
        <v>55.5</v>
      </c>
      <c r="E91" s="59" t="s">
        <v>43</v>
      </c>
      <c r="F91" s="67">
        <v>70.1</v>
      </c>
      <c r="G91" s="43"/>
      <c r="H91" s="37"/>
      <c r="I91" s="38" t="s">
        <v>33</v>
      </c>
      <c r="J91" s="39">
        <f t="shared" si="4"/>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5"/>
        <v>3890.55</v>
      </c>
      <c r="BB91" s="51">
        <f t="shared" si="6"/>
        <v>3890.55</v>
      </c>
      <c r="BC91" s="56" t="str">
        <f t="shared" si="7"/>
        <v>INR  Three Thousand Eight Hundred &amp; Ninety  and Paise Fifty Five Only</v>
      </c>
      <c r="IA91" s="21">
        <v>7.2</v>
      </c>
      <c r="IB91" s="21" t="s">
        <v>76</v>
      </c>
      <c r="ID91" s="21">
        <v>55.5</v>
      </c>
      <c r="IE91" s="22" t="s">
        <v>43</v>
      </c>
      <c r="IF91" s="22"/>
      <c r="IG91" s="22"/>
      <c r="IH91" s="22"/>
      <c r="II91" s="22"/>
    </row>
    <row r="92" spans="1:243" s="21" customFormat="1" ht="15.75">
      <c r="A92" s="57">
        <v>8</v>
      </c>
      <c r="B92" s="58" t="s">
        <v>133</v>
      </c>
      <c r="C92" s="33"/>
      <c r="D92" s="81"/>
      <c r="E92" s="81"/>
      <c r="F92" s="81"/>
      <c r="G92" s="81"/>
      <c r="H92" s="81"/>
      <c r="I92" s="81"/>
      <c r="J92" s="81"/>
      <c r="K92" s="81"/>
      <c r="L92" s="81"/>
      <c r="M92" s="81"/>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IA92" s="21">
        <v>8</v>
      </c>
      <c r="IB92" s="21" t="s">
        <v>133</v>
      </c>
      <c r="IE92" s="22"/>
      <c r="IF92" s="22"/>
      <c r="IG92" s="22"/>
      <c r="IH92" s="22"/>
      <c r="II92" s="22"/>
    </row>
    <row r="93" spans="1:243" s="21" customFormat="1" ht="109.5" customHeight="1">
      <c r="A93" s="57">
        <v>8.01</v>
      </c>
      <c r="B93" s="58" t="s">
        <v>134</v>
      </c>
      <c r="C93" s="33"/>
      <c r="D93" s="81"/>
      <c r="E93" s="81"/>
      <c r="F93" s="81"/>
      <c r="G93" s="81"/>
      <c r="H93" s="81"/>
      <c r="I93" s="81"/>
      <c r="J93" s="81"/>
      <c r="K93" s="81"/>
      <c r="L93" s="81"/>
      <c r="M93" s="81"/>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IA93" s="21">
        <v>8.01</v>
      </c>
      <c r="IB93" s="21" t="s">
        <v>134</v>
      </c>
      <c r="IE93" s="22"/>
      <c r="IF93" s="22"/>
      <c r="IG93" s="22"/>
      <c r="IH93" s="22"/>
      <c r="II93" s="22"/>
    </row>
    <row r="94" spans="1:243" s="21" customFormat="1" ht="42.75">
      <c r="A94" s="57">
        <v>8.02</v>
      </c>
      <c r="B94" s="58" t="s">
        <v>77</v>
      </c>
      <c r="C94" s="33"/>
      <c r="D94" s="33">
        <v>5</v>
      </c>
      <c r="E94" s="59" t="s">
        <v>43</v>
      </c>
      <c r="F94" s="67">
        <v>376.68</v>
      </c>
      <c r="G94" s="43"/>
      <c r="H94" s="37"/>
      <c r="I94" s="38" t="s">
        <v>33</v>
      </c>
      <c r="J94" s="39">
        <f t="shared" si="4"/>
        <v>1</v>
      </c>
      <c r="K94" s="37" t="s">
        <v>34</v>
      </c>
      <c r="L94" s="37" t="s">
        <v>4</v>
      </c>
      <c r="M94" s="40"/>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5"/>
        <v>1883.4</v>
      </c>
      <c r="BB94" s="51">
        <f t="shared" si="6"/>
        <v>1883.4</v>
      </c>
      <c r="BC94" s="56" t="str">
        <f t="shared" si="7"/>
        <v>INR  One Thousand Eight Hundred &amp; Eighty Three  and Paise Forty Only</v>
      </c>
      <c r="IA94" s="21">
        <v>8.02</v>
      </c>
      <c r="IB94" s="21" t="s">
        <v>77</v>
      </c>
      <c r="ID94" s="21">
        <v>5</v>
      </c>
      <c r="IE94" s="22" t="s">
        <v>43</v>
      </c>
      <c r="IF94" s="22"/>
      <c r="IG94" s="22"/>
      <c r="IH94" s="22"/>
      <c r="II94" s="22"/>
    </row>
    <row r="95" spans="1:243" s="21" customFormat="1" ht="163.5" customHeight="1">
      <c r="A95" s="57">
        <v>8.03</v>
      </c>
      <c r="B95" s="79" t="s">
        <v>135</v>
      </c>
      <c r="C95" s="33"/>
      <c r="D95" s="81"/>
      <c r="E95" s="81"/>
      <c r="F95" s="81"/>
      <c r="G95" s="81"/>
      <c r="H95" s="81"/>
      <c r="I95" s="81"/>
      <c r="J95" s="81"/>
      <c r="K95" s="81"/>
      <c r="L95" s="81"/>
      <c r="M95" s="81"/>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IA95" s="21">
        <v>8.03</v>
      </c>
      <c r="IB95" s="21" t="s">
        <v>135</v>
      </c>
      <c r="IE95" s="22"/>
      <c r="IF95" s="22"/>
      <c r="IG95" s="22"/>
      <c r="IH95" s="22"/>
      <c r="II95" s="22"/>
    </row>
    <row r="96" spans="1:243" s="21" customFormat="1" ht="28.5">
      <c r="A96" s="57">
        <v>8.04</v>
      </c>
      <c r="B96" s="58" t="s">
        <v>78</v>
      </c>
      <c r="C96" s="33"/>
      <c r="D96" s="33">
        <v>2</v>
      </c>
      <c r="E96" s="59" t="s">
        <v>47</v>
      </c>
      <c r="F96" s="67">
        <v>753.09</v>
      </c>
      <c r="G96" s="43"/>
      <c r="H96" s="37"/>
      <c r="I96" s="38" t="s">
        <v>33</v>
      </c>
      <c r="J96" s="39">
        <f t="shared" si="4"/>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5"/>
        <v>1506.18</v>
      </c>
      <c r="BB96" s="51">
        <f t="shared" si="6"/>
        <v>1506.18</v>
      </c>
      <c r="BC96" s="56" t="str">
        <f t="shared" si="7"/>
        <v>INR  One Thousand Five Hundred &amp; Six  and Paise Eighteen Only</v>
      </c>
      <c r="IA96" s="21">
        <v>8.04</v>
      </c>
      <c r="IB96" s="21" t="s">
        <v>78</v>
      </c>
      <c r="ID96" s="21">
        <v>2</v>
      </c>
      <c r="IE96" s="22" t="s">
        <v>47</v>
      </c>
      <c r="IF96" s="22"/>
      <c r="IG96" s="22"/>
      <c r="IH96" s="22"/>
      <c r="II96" s="22"/>
    </row>
    <row r="97" spans="1:243" s="21" customFormat="1" ht="63">
      <c r="A97" s="57">
        <v>8.05</v>
      </c>
      <c r="B97" s="58" t="s">
        <v>136</v>
      </c>
      <c r="C97" s="33"/>
      <c r="D97" s="33">
        <v>55</v>
      </c>
      <c r="E97" s="59" t="s">
        <v>43</v>
      </c>
      <c r="F97" s="67">
        <v>2.19</v>
      </c>
      <c r="G97" s="43"/>
      <c r="H97" s="37"/>
      <c r="I97" s="38" t="s">
        <v>33</v>
      </c>
      <c r="J97" s="39">
        <f t="shared" si="4"/>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5"/>
        <v>120.45</v>
      </c>
      <c r="BB97" s="51">
        <f t="shared" si="6"/>
        <v>120.45</v>
      </c>
      <c r="BC97" s="56" t="str">
        <f t="shared" si="7"/>
        <v>INR  One Hundred &amp; Twenty  and Paise Forty Five Only</v>
      </c>
      <c r="IA97" s="21">
        <v>8.05</v>
      </c>
      <c r="IB97" s="21" t="s">
        <v>136</v>
      </c>
      <c r="ID97" s="21">
        <v>55</v>
      </c>
      <c r="IE97" s="22" t="s">
        <v>43</v>
      </c>
      <c r="IF97" s="22"/>
      <c r="IG97" s="22"/>
      <c r="IH97" s="22"/>
      <c r="II97" s="22"/>
    </row>
    <row r="98" spans="1:243" s="21" customFormat="1" ht="126">
      <c r="A98" s="57">
        <v>8.06</v>
      </c>
      <c r="B98" s="58" t="s">
        <v>137</v>
      </c>
      <c r="C98" s="33"/>
      <c r="D98" s="33">
        <v>8</v>
      </c>
      <c r="E98" s="59" t="s">
        <v>47</v>
      </c>
      <c r="F98" s="67">
        <v>261.16</v>
      </c>
      <c r="G98" s="43"/>
      <c r="H98" s="37"/>
      <c r="I98" s="38" t="s">
        <v>33</v>
      </c>
      <c r="J98" s="39">
        <f t="shared" si="4"/>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5"/>
        <v>2089.28</v>
      </c>
      <c r="BB98" s="51">
        <f t="shared" si="6"/>
        <v>2089.28</v>
      </c>
      <c r="BC98" s="56" t="str">
        <f t="shared" si="7"/>
        <v>INR  Two Thousand  &amp;Eighty Nine  and Paise Twenty Eight Only</v>
      </c>
      <c r="IA98" s="21">
        <v>8.06</v>
      </c>
      <c r="IB98" s="21" t="s">
        <v>137</v>
      </c>
      <c r="ID98" s="21">
        <v>8</v>
      </c>
      <c r="IE98" s="22" t="s">
        <v>47</v>
      </c>
      <c r="IF98" s="22"/>
      <c r="IG98" s="22"/>
      <c r="IH98" s="22"/>
      <c r="II98" s="22"/>
    </row>
    <row r="99" spans="1:243" s="21" customFormat="1" ht="15.75">
      <c r="A99" s="57">
        <v>9</v>
      </c>
      <c r="B99" s="58" t="s">
        <v>138</v>
      </c>
      <c r="C99" s="33"/>
      <c r="D99" s="81"/>
      <c r="E99" s="81"/>
      <c r="F99" s="81"/>
      <c r="G99" s="81"/>
      <c r="H99" s="81"/>
      <c r="I99" s="81"/>
      <c r="J99" s="81"/>
      <c r="K99" s="81"/>
      <c r="L99" s="81"/>
      <c r="M99" s="81"/>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IA99" s="21">
        <v>9</v>
      </c>
      <c r="IB99" s="21" t="s">
        <v>138</v>
      </c>
      <c r="IE99" s="22"/>
      <c r="IF99" s="22"/>
      <c r="IG99" s="22"/>
      <c r="IH99" s="22"/>
      <c r="II99" s="22"/>
    </row>
    <row r="100" spans="1:243" s="21" customFormat="1" ht="78.75">
      <c r="A100" s="57">
        <v>9.01</v>
      </c>
      <c r="B100" s="58" t="s">
        <v>139</v>
      </c>
      <c r="C100" s="33"/>
      <c r="D100" s="81"/>
      <c r="E100" s="81"/>
      <c r="F100" s="81"/>
      <c r="G100" s="81"/>
      <c r="H100" s="81"/>
      <c r="I100" s="81"/>
      <c r="J100" s="81"/>
      <c r="K100" s="81"/>
      <c r="L100" s="81"/>
      <c r="M100" s="81"/>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IA100" s="21">
        <v>9.01</v>
      </c>
      <c r="IB100" s="21" t="s">
        <v>139</v>
      </c>
      <c r="IE100" s="22"/>
      <c r="IF100" s="22"/>
      <c r="IG100" s="22"/>
      <c r="IH100" s="22"/>
      <c r="II100" s="22"/>
    </row>
    <row r="101" spans="1:243" s="21" customFormat="1" ht="31.5">
      <c r="A101" s="57">
        <v>9.02</v>
      </c>
      <c r="B101" s="58" t="s">
        <v>58</v>
      </c>
      <c r="C101" s="33"/>
      <c r="D101" s="33">
        <v>0.5</v>
      </c>
      <c r="E101" s="59" t="s">
        <v>46</v>
      </c>
      <c r="F101" s="67">
        <v>1523.41</v>
      </c>
      <c r="G101" s="43"/>
      <c r="H101" s="37"/>
      <c r="I101" s="38" t="s">
        <v>33</v>
      </c>
      <c r="J101" s="39">
        <f t="shared" si="4"/>
        <v>1</v>
      </c>
      <c r="K101" s="37" t="s">
        <v>34</v>
      </c>
      <c r="L101" s="37" t="s">
        <v>4</v>
      </c>
      <c r="M101" s="40"/>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5"/>
        <v>761.71</v>
      </c>
      <c r="BB101" s="51">
        <f t="shared" si="6"/>
        <v>761.71</v>
      </c>
      <c r="BC101" s="56" t="str">
        <f t="shared" si="7"/>
        <v>INR  Seven Hundred &amp; Sixty One  and Paise Seventy One Only</v>
      </c>
      <c r="IA101" s="21">
        <v>9.02</v>
      </c>
      <c r="IB101" s="21" t="s">
        <v>58</v>
      </c>
      <c r="ID101" s="21">
        <v>0.5</v>
      </c>
      <c r="IE101" s="22" t="s">
        <v>46</v>
      </c>
      <c r="IF101" s="22"/>
      <c r="IG101" s="22"/>
      <c r="IH101" s="22"/>
      <c r="II101" s="22"/>
    </row>
    <row r="102" spans="1:243" s="21" customFormat="1" ht="31.5">
      <c r="A102" s="57">
        <v>9.03</v>
      </c>
      <c r="B102" s="58" t="s">
        <v>140</v>
      </c>
      <c r="C102" s="33"/>
      <c r="D102" s="33">
        <v>0.3</v>
      </c>
      <c r="E102" s="59" t="s">
        <v>46</v>
      </c>
      <c r="F102" s="67">
        <v>940.64</v>
      </c>
      <c r="G102" s="43"/>
      <c r="H102" s="37"/>
      <c r="I102" s="38" t="s">
        <v>33</v>
      </c>
      <c r="J102" s="39">
        <f t="shared" si="4"/>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5"/>
        <v>282.19</v>
      </c>
      <c r="BB102" s="51">
        <f t="shared" si="6"/>
        <v>282.19</v>
      </c>
      <c r="BC102" s="56" t="str">
        <f t="shared" si="7"/>
        <v>INR  Two Hundred &amp; Eighty Two  and Paise Nineteen Only</v>
      </c>
      <c r="IA102" s="21">
        <v>9.03</v>
      </c>
      <c r="IB102" s="21" t="s">
        <v>140</v>
      </c>
      <c r="ID102" s="21">
        <v>0.3</v>
      </c>
      <c r="IE102" s="22" t="s">
        <v>46</v>
      </c>
      <c r="IF102" s="22"/>
      <c r="IG102" s="22"/>
      <c r="IH102" s="22"/>
      <c r="II102" s="22"/>
    </row>
    <row r="103" spans="1:243" s="21" customFormat="1" ht="94.5">
      <c r="A103" s="57">
        <v>9.04</v>
      </c>
      <c r="B103" s="58" t="s">
        <v>141</v>
      </c>
      <c r="C103" s="33"/>
      <c r="D103" s="33">
        <v>0.3</v>
      </c>
      <c r="E103" s="59" t="s">
        <v>46</v>
      </c>
      <c r="F103" s="67">
        <v>2222.45</v>
      </c>
      <c r="G103" s="43"/>
      <c r="H103" s="37"/>
      <c r="I103" s="38" t="s">
        <v>33</v>
      </c>
      <c r="J103" s="39">
        <f t="shared" si="4"/>
        <v>1</v>
      </c>
      <c r="K103" s="37" t="s">
        <v>34</v>
      </c>
      <c r="L103" s="37" t="s">
        <v>4</v>
      </c>
      <c r="M103" s="40"/>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 t="shared" si="5"/>
        <v>666.74</v>
      </c>
      <c r="BB103" s="51">
        <f t="shared" si="6"/>
        <v>666.74</v>
      </c>
      <c r="BC103" s="56" t="str">
        <f t="shared" si="7"/>
        <v>INR  Six Hundred &amp; Sixty Six  and Paise Seventy Four Only</v>
      </c>
      <c r="IA103" s="21">
        <v>9.04</v>
      </c>
      <c r="IB103" s="21" t="s">
        <v>141</v>
      </c>
      <c r="ID103" s="21">
        <v>0.3</v>
      </c>
      <c r="IE103" s="22" t="s">
        <v>46</v>
      </c>
      <c r="IF103" s="22"/>
      <c r="IG103" s="22"/>
      <c r="IH103" s="22"/>
      <c r="II103" s="22"/>
    </row>
    <row r="104" spans="1:243" s="21" customFormat="1" ht="94.5">
      <c r="A104" s="57">
        <v>9.05</v>
      </c>
      <c r="B104" s="58" t="s">
        <v>142</v>
      </c>
      <c r="C104" s="33"/>
      <c r="D104" s="33">
        <v>1</v>
      </c>
      <c r="E104" s="59" t="s">
        <v>43</v>
      </c>
      <c r="F104" s="67">
        <v>756.99</v>
      </c>
      <c r="G104" s="43"/>
      <c r="H104" s="37"/>
      <c r="I104" s="38" t="s">
        <v>33</v>
      </c>
      <c r="J104" s="39">
        <f t="shared" si="4"/>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5"/>
        <v>756.99</v>
      </c>
      <c r="BB104" s="51">
        <f t="shared" si="6"/>
        <v>756.99</v>
      </c>
      <c r="BC104" s="56" t="str">
        <f t="shared" si="7"/>
        <v>INR  Seven Hundred &amp; Fifty Six  and Paise Ninety Nine Only</v>
      </c>
      <c r="IA104" s="21">
        <v>9.05</v>
      </c>
      <c r="IB104" s="21" t="s">
        <v>142</v>
      </c>
      <c r="ID104" s="21">
        <v>1</v>
      </c>
      <c r="IE104" s="22" t="s">
        <v>43</v>
      </c>
      <c r="IF104" s="22"/>
      <c r="IG104" s="22"/>
      <c r="IH104" s="22"/>
      <c r="II104" s="22"/>
    </row>
    <row r="105" spans="1:243" s="21" customFormat="1" ht="94.5">
      <c r="A105" s="57">
        <v>9.06</v>
      </c>
      <c r="B105" s="58" t="s">
        <v>143</v>
      </c>
      <c r="C105" s="33"/>
      <c r="D105" s="81"/>
      <c r="E105" s="81"/>
      <c r="F105" s="81"/>
      <c r="G105" s="81"/>
      <c r="H105" s="81"/>
      <c r="I105" s="81"/>
      <c r="J105" s="81"/>
      <c r="K105" s="81"/>
      <c r="L105" s="81"/>
      <c r="M105" s="81"/>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IA105" s="21">
        <v>9.06</v>
      </c>
      <c r="IB105" s="21" t="s">
        <v>143</v>
      </c>
      <c r="IE105" s="22"/>
      <c r="IF105" s="22"/>
      <c r="IG105" s="22"/>
      <c r="IH105" s="22"/>
      <c r="II105" s="22"/>
    </row>
    <row r="106" spans="1:243" s="21" customFormat="1" ht="28.5">
      <c r="A106" s="57">
        <v>9.07</v>
      </c>
      <c r="B106" s="58" t="s">
        <v>49</v>
      </c>
      <c r="C106" s="33"/>
      <c r="D106" s="33">
        <v>0.5</v>
      </c>
      <c r="E106" s="59" t="s">
        <v>46</v>
      </c>
      <c r="F106" s="67">
        <v>1288.82</v>
      </c>
      <c r="G106" s="43"/>
      <c r="H106" s="37"/>
      <c r="I106" s="38" t="s">
        <v>33</v>
      </c>
      <c r="J106" s="39">
        <f t="shared" si="4"/>
        <v>1</v>
      </c>
      <c r="K106" s="37" t="s">
        <v>34</v>
      </c>
      <c r="L106" s="37" t="s">
        <v>4</v>
      </c>
      <c r="M106" s="40"/>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5"/>
        <v>644.41</v>
      </c>
      <c r="BB106" s="51">
        <f t="shared" si="6"/>
        <v>644.41</v>
      </c>
      <c r="BC106" s="56" t="str">
        <f t="shared" si="7"/>
        <v>INR  Six Hundred &amp; Forty Four  and Paise Forty One Only</v>
      </c>
      <c r="IA106" s="21">
        <v>9.07</v>
      </c>
      <c r="IB106" s="21" t="s">
        <v>49</v>
      </c>
      <c r="ID106" s="21">
        <v>0.5</v>
      </c>
      <c r="IE106" s="22" t="s">
        <v>46</v>
      </c>
      <c r="IF106" s="22"/>
      <c r="IG106" s="22"/>
      <c r="IH106" s="22"/>
      <c r="II106" s="22"/>
    </row>
    <row r="107" spans="1:243" s="21" customFormat="1" ht="63">
      <c r="A107" s="57">
        <v>9.08</v>
      </c>
      <c r="B107" s="58" t="s">
        <v>144</v>
      </c>
      <c r="C107" s="33"/>
      <c r="D107" s="81"/>
      <c r="E107" s="81"/>
      <c r="F107" s="81"/>
      <c r="G107" s="81"/>
      <c r="H107" s="81"/>
      <c r="I107" s="81"/>
      <c r="J107" s="81"/>
      <c r="K107" s="81"/>
      <c r="L107" s="81"/>
      <c r="M107" s="81"/>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IA107" s="21">
        <v>9.08</v>
      </c>
      <c r="IB107" s="21" t="s">
        <v>144</v>
      </c>
      <c r="IE107" s="22"/>
      <c r="IF107" s="22"/>
      <c r="IG107" s="22"/>
      <c r="IH107" s="22"/>
      <c r="II107" s="22"/>
    </row>
    <row r="108" spans="1:243" s="21" customFormat="1" ht="28.5">
      <c r="A108" s="57">
        <v>9.09</v>
      </c>
      <c r="B108" s="58" t="s">
        <v>79</v>
      </c>
      <c r="C108" s="33"/>
      <c r="D108" s="33">
        <v>5</v>
      </c>
      <c r="E108" s="59" t="s">
        <v>47</v>
      </c>
      <c r="F108" s="67">
        <v>93.42</v>
      </c>
      <c r="G108" s="43"/>
      <c r="H108" s="37"/>
      <c r="I108" s="38" t="s">
        <v>33</v>
      </c>
      <c r="J108" s="39">
        <f t="shared" si="4"/>
        <v>1</v>
      </c>
      <c r="K108" s="37" t="s">
        <v>34</v>
      </c>
      <c r="L108" s="37" t="s">
        <v>4</v>
      </c>
      <c r="M108" s="40"/>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5"/>
        <v>467.1</v>
      </c>
      <c r="BB108" s="51">
        <f t="shared" si="6"/>
        <v>467.1</v>
      </c>
      <c r="BC108" s="56" t="str">
        <f t="shared" si="7"/>
        <v>INR  Four Hundred &amp; Sixty Seven  and Paise Ten Only</v>
      </c>
      <c r="IA108" s="21">
        <v>9.09</v>
      </c>
      <c r="IB108" s="21" t="s">
        <v>79</v>
      </c>
      <c r="ID108" s="21">
        <v>5</v>
      </c>
      <c r="IE108" s="22" t="s">
        <v>47</v>
      </c>
      <c r="IF108" s="22"/>
      <c r="IG108" s="22"/>
      <c r="IH108" s="22"/>
      <c r="II108" s="22"/>
    </row>
    <row r="109" spans="1:243" s="21" customFormat="1" ht="63">
      <c r="A109" s="61">
        <v>9.1</v>
      </c>
      <c r="B109" s="58" t="s">
        <v>145</v>
      </c>
      <c r="C109" s="33"/>
      <c r="D109" s="81"/>
      <c r="E109" s="81"/>
      <c r="F109" s="81"/>
      <c r="G109" s="81"/>
      <c r="H109" s="81"/>
      <c r="I109" s="81"/>
      <c r="J109" s="81"/>
      <c r="K109" s="81"/>
      <c r="L109" s="81"/>
      <c r="M109" s="81"/>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IA109" s="21">
        <v>9.1</v>
      </c>
      <c r="IB109" s="21" t="s">
        <v>145</v>
      </c>
      <c r="IE109" s="22"/>
      <c r="IF109" s="22"/>
      <c r="IG109" s="22"/>
      <c r="IH109" s="22"/>
      <c r="II109" s="22"/>
    </row>
    <row r="110" spans="1:243" s="21" customFormat="1" ht="29.25" customHeight="1">
      <c r="A110" s="57">
        <v>9.11</v>
      </c>
      <c r="B110" s="58" t="s">
        <v>80</v>
      </c>
      <c r="C110" s="33"/>
      <c r="D110" s="33">
        <v>31</v>
      </c>
      <c r="E110" s="59" t="s">
        <v>43</v>
      </c>
      <c r="F110" s="67">
        <v>48.09</v>
      </c>
      <c r="G110" s="43"/>
      <c r="H110" s="37"/>
      <c r="I110" s="38" t="s">
        <v>33</v>
      </c>
      <c r="J110" s="39">
        <f t="shared" si="4"/>
        <v>1</v>
      </c>
      <c r="K110" s="37" t="s">
        <v>34</v>
      </c>
      <c r="L110" s="37" t="s">
        <v>4</v>
      </c>
      <c r="M110" s="40"/>
      <c r="N110" s="49"/>
      <c r="O110" s="49"/>
      <c r="P110" s="50"/>
      <c r="Q110" s="49"/>
      <c r="R110" s="49"/>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2">
        <f t="shared" si="5"/>
        <v>1490.79</v>
      </c>
      <c r="BB110" s="51">
        <f t="shared" si="6"/>
        <v>1490.79</v>
      </c>
      <c r="BC110" s="56" t="str">
        <f t="shared" si="7"/>
        <v>INR  One Thousand Four Hundred &amp; Ninety  and Paise Seventy Nine Only</v>
      </c>
      <c r="IA110" s="21">
        <v>9.11</v>
      </c>
      <c r="IB110" s="21" t="s">
        <v>80</v>
      </c>
      <c r="ID110" s="21">
        <v>31</v>
      </c>
      <c r="IE110" s="22" t="s">
        <v>43</v>
      </c>
      <c r="IF110" s="22"/>
      <c r="IG110" s="22"/>
      <c r="IH110" s="22"/>
      <c r="II110" s="22"/>
    </row>
    <row r="111" spans="1:243" s="21" customFormat="1" ht="78.75">
      <c r="A111" s="57">
        <v>9.12</v>
      </c>
      <c r="B111" s="58" t="s">
        <v>81</v>
      </c>
      <c r="C111" s="33"/>
      <c r="D111" s="33">
        <v>30</v>
      </c>
      <c r="E111" s="59" t="s">
        <v>43</v>
      </c>
      <c r="F111" s="67">
        <v>34.2</v>
      </c>
      <c r="G111" s="43"/>
      <c r="H111" s="37"/>
      <c r="I111" s="38" t="s">
        <v>33</v>
      </c>
      <c r="J111" s="39">
        <f t="shared" si="4"/>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5"/>
        <v>1026</v>
      </c>
      <c r="BB111" s="51">
        <f t="shared" si="6"/>
        <v>1026</v>
      </c>
      <c r="BC111" s="56" t="str">
        <f t="shared" si="7"/>
        <v>INR  One Thousand  &amp;Twenty Six  Only</v>
      </c>
      <c r="IA111" s="21">
        <v>9.12</v>
      </c>
      <c r="IB111" s="21" t="s">
        <v>81</v>
      </c>
      <c r="ID111" s="21">
        <v>30</v>
      </c>
      <c r="IE111" s="22" t="s">
        <v>43</v>
      </c>
      <c r="IF111" s="22"/>
      <c r="IG111" s="22"/>
      <c r="IH111" s="22"/>
      <c r="II111" s="22"/>
    </row>
    <row r="112" spans="1:243" s="21" customFormat="1" ht="141.75">
      <c r="A112" s="57">
        <v>9.13</v>
      </c>
      <c r="B112" s="58" t="s">
        <v>82</v>
      </c>
      <c r="C112" s="33"/>
      <c r="D112" s="33">
        <v>2</v>
      </c>
      <c r="E112" s="59" t="s">
        <v>46</v>
      </c>
      <c r="F112" s="67">
        <v>121.74</v>
      </c>
      <c r="G112" s="43"/>
      <c r="H112" s="37"/>
      <c r="I112" s="38" t="s">
        <v>33</v>
      </c>
      <c r="J112" s="39">
        <f t="shared" si="4"/>
        <v>1</v>
      </c>
      <c r="K112" s="37" t="s">
        <v>34</v>
      </c>
      <c r="L112" s="37" t="s">
        <v>4</v>
      </c>
      <c r="M112" s="40"/>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2">
        <f t="shared" si="5"/>
        <v>243.48</v>
      </c>
      <c r="BB112" s="51">
        <f t="shared" si="6"/>
        <v>243.48</v>
      </c>
      <c r="BC112" s="56" t="str">
        <f t="shared" si="7"/>
        <v>INR  Two Hundred &amp; Forty Three  and Paise Forty Eight Only</v>
      </c>
      <c r="IA112" s="21">
        <v>9.13</v>
      </c>
      <c r="IB112" s="21" t="s">
        <v>82</v>
      </c>
      <c r="ID112" s="21">
        <v>2</v>
      </c>
      <c r="IE112" s="22" t="s">
        <v>46</v>
      </c>
      <c r="IF112" s="22"/>
      <c r="IG112" s="22"/>
      <c r="IH112" s="22"/>
      <c r="II112" s="22"/>
    </row>
    <row r="113" spans="1:243" s="21" customFormat="1" ht="15.75">
      <c r="A113" s="57">
        <v>10</v>
      </c>
      <c r="B113" s="58" t="s">
        <v>146</v>
      </c>
      <c r="C113" s="33"/>
      <c r="D113" s="81"/>
      <c r="E113" s="81"/>
      <c r="F113" s="81"/>
      <c r="G113" s="81"/>
      <c r="H113" s="81"/>
      <c r="I113" s="81"/>
      <c r="J113" s="81"/>
      <c r="K113" s="81"/>
      <c r="L113" s="81"/>
      <c r="M113" s="81"/>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IA113" s="21">
        <v>10</v>
      </c>
      <c r="IB113" s="21" t="s">
        <v>146</v>
      </c>
      <c r="IE113" s="22"/>
      <c r="IF113" s="22"/>
      <c r="IG113" s="22"/>
      <c r="IH113" s="22"/>
      <c r="II113" s="22"/>
    </row>
    <row r="114" spans="1:243" s="21" customFormat="1" ht="110.25">
      <c r="A114" s="57">
        <v>10.01</v>
      </c>
      <c r="B114" s="58" t="s">
        <v>147</v>
      </c>
      <c r="C114" s="33"/>
      <c r="D114" s="81"/>
      <c r="E114" s="81"/>
      <c r="F114" s="81"/>
      <c r="G114" s="81"/>
      <c r="H114" s="81"/>
      <c r="I114" s="81"/>
      <c r="J114" s="81"/>
      <c r="K114" s="81"/>
      <c r="L114" s="81"/>
      <c r="M114" s="81"/>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IA114" s="21">
        <v>10.01</v>
      </c>
      <c r="IB114" s="21" t="s">
        <v>147</v>
      </c>
      <c r="IE114" s="22"/>
      <c r="IF114" s="22"/>
      <c r="IG114" s="22"/>
      <c r="IH114" s="22"/>
      <c r="II114" s="22"/>
    </row>
    <row r="115" spans="1:243" s="21" customFormat="1" ht="47.25">
      <c r="A115" s="57">
        <v>10.02</v>
      </c>
      <c r="B115" s="58" t="s">
        <v>148</v>
      </c>
      <c r="C115" s="33"/>
      <c r="D115" s="33">
        <v>1</v>
      </c>
      <c r="E115" s="59" t="s">
        <v>47</v>
      </c>
      <c r="F115" s="67">
        <v>2201.18</v>
      </c>
      <c r="G115" s="43"/>
      <c r="H115" s="37"/>
      <c r="I115" s="38" t="s">
        <v>33</v>
      </c>
      <c r="J115" s="39">
        <f t="shared" si="4"/>
        <v>1</v>
      </c>
      <c r="K115" s="37" t="s">
        <v>34</v>
      </c>
      <c r="L115" s="37" t="s">
        <v>4</v>
      </c>
      <c r="M115" s="40"/>
      <c r="N115" s="49"/>
      <c r="O115" s="49"/>
      <c r="P115" s="50"/>
      <c r="Q115" s="49"/>
      <c r="R115" s="49"/>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2">
        <f t="shared" si="5"/>
        <v>2201.18</v>
      </c>
      <c r="BB115" s="51">
        <f t="shared" si="6"/>
        <v>2201.18</v>
      </c>
      <c r="BC115" s="56" t="str">
        <f t="shared" si="7"/>
        <v>INR  Two Thousand Two Hundred &amp; One  and Paise Eighteen Only</v>
      </c>
      <c r="IA115" s="21">
        <v>10.02</v>
      </c>
      <c r="IB115" s="21" t="s">
        <v>148</v>
      </c>
      <c r="ID115" s="21">
        <v>1</v>
      </c>
      <c r="IE115" s="22" t="s">
        <v>47</v>
      </c>
      <c r="IF115" s="22"/>
      <c r="IG115" s="22"/>
      <c r="IH115" s="22"/>
      <c r="II115" s="22"/>
    </row>
    <row r="116" spans="1:243" s="21" customFormat="1" ht="94.5">
      <c r="A116" s="57">
        <v>10.03</v>
      </c>
      <c r="B116" s="58" t="s">
        <v>149</v>
      </c>
      <c r="C116" s="33"/>
      <c r="D116" s="33">
        <v>1</v>
      </c>
      <c r="E116" s="59" t="s">
        <v>47</v>
      </c>
      <c r="F116" s="67">
        <v>1124.99</v>
      </c>
      <c r="G116" s="43"/>
      <c r="H116" s="37"/>
      <c r="I116" s="38" t="s">
        <v>33</v>
      </c>
      <c r="J116" s="39">
        <f t="shared" si="4"/>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5"/>
        <v>1124.99</v>
      </c>
      <c r="BB116" s="51">
        <f t="shared" si="6"/>
        <v>1124.99</v>
      </c>
      <c r="BC116" s="56" t="str">
        <f t="shared" si="7"/>
        <v>INR  One Thousand One Hundred &amp; Twenty Four  and Paise Ninety Nine Only</v>
      </c>
      <c r="IA116" s="21">
        <v>10.03</v>
      </c>
      <c r="IB116" s="21" t="s">
        <v>149</v>
      </c>
      <c r="ID116" s="21">
        <v>1</v>
      </c>
      <c r="IE116" s="22" t="s">
        <v>47</v>
      </c>
      <c r="IF116" s="22"/>
      <c r="IG116" s="22"/>
      <c r="IH116" s="22"/>
      <c r="II116" s="22"/>
    </row>
    <row r="117" spans="1:243" s="21" customFormat="1" ht="31.5">
      <c r="A117" s="57">
        <v>10.04</v>
      </c>
      <c r="B117" s="58" t="s">
        <v>150</v>
      </c>
      <c r="C117" s="33"/>
      <c r="D117" s="81"/>
      <c r="E117" s="81"/>
      <c r="F117" s="81"/>
      <c r="G117" s="81"/>
      <c r="H117" s="81"/>
      <c r="I117" s="81"/>
      <c r="J117" s="81"/>
      <c r="K117" s="81"/>
      <c r="L117" s="81"/>
      <c r="M117" s="81"/>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IA117" s="21">
        <v>10.04</v>
      </c>
      <c r="IB117" s="21" t="s">
        <v>150</v>
      </c>
      <c r="IE117" s="22"/>
      <c r="IF117" s="22"/>
      <c r="IG117" s="22"/>
      <c r="IH117" s="22"/>
      <c r="II117" s="22"/>
    </row>
    <row r="118" spans="1:243" s="21" customFormat="1" ht="15.75">
      <c r="A118" s="57">
        <v>10.05</v>
      </c>
      <c r="B118" s="58" t="s">
        <v>151</v>
      </c>
      <c r="C118" s="33"/>
      <c r="D118" s="81"/>
      <c r="E118" s="81"/>
      <c r="F118" s="81"/>
      <c r="G118" s="81"/>
      <c r="H118" s="81"/>
      <c r="I118" s="81"/>
      <c r="J118" s="81"/>
      <c r="K118" s="81"/>
      <c r="L118" s="81"/>
      <c r="M118" s="81"/>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IA118" s="21">
        <v>10.05</v>
      </c>
      <c r="IB118" s="21" t="s">
        <v>151</v>
      </c>
      <c r="IE118" s="22"/>
      <c r="IF118" s="22"/>
      <c r="IG118" s="22"/>
      <c r="IH118" s="22"/>
      <c r="II118" s="22"/>
    </row>
    <row r="119" spans="1:243" s="21" customFormat="1" ht="42.75">
      <c r="A119" s="57">
        <v>10.06</v>
      </c>
      <c r="B119" s="58" t="s">
        <v>152</v>
      </c>
      <c r="C119" s="33"/>
      <c r="D119" s="33">
        <v>15</v>
      </c>
      <c r="E119" s="59" t="s">
        <v>44</v>
      </c>
      <c r="F119" s="67">
        <v>957.65</v>
      </c>
      <c r="G119" s="43"/>
      <c r="H119" s="37"/>
      <c r="I119" s="38" t="s">
        <v>33</v>
      </c>
      <c r="J119" s="39">
        <f t="shared" si="4"/>
        <v>1</v>
      </c>
      <c r="K119" s="37" t="s">
        <v>34</v>
      </c>
      <c r="L119" s="37" t="s">
        <v>4</v>
      </c>
      <c r="M119" s="40"/>
      <c r="N119" s="49"/>
      <c r="O119" s="49"/>
      <c r="P119" s="50"/>
      <c r="Q119" s="49"/>
      <c r="R119" s="49"/>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2">
        <f t="shared" si="5"/>
        <v>14364.75</v>
      </c>
      <c r="BB119" s="51">
        <f t="shared" si="6"/>
        <v>14364.75</v>
      </c>
      <c r="BC119" s="56" t="str">
        <f t="shared" si="7"/>
        <v>INR  Fourteen Thousand Three Hundred &amp; Sixty Four  and Paise Seventy Five Only</v>
      </c>
      <c r="IA119" s="21">
        <v>10.06</v>
      </c>
      <c r="IB119" s="21" t="s">
        <v>152</v>
      </c>
      <c r="ID119" s="21">
        <v>15</v>
      </c>
      <c r="IE119" s="22" t="s">
        <v>44</v>
      </c>
      <c r="IF119" s="22"/>
      <c r="IG119" s="22"/>
      <c r="IH119" s="22"/>
      <c r="II119" s="22"/>
    </row>
    <row r="120" spans="1:243" s="21" customFormat="1" ht="15.75">
      <c r="A120" s="57">
        <v>10.07</v>
      </c>
      <c r="B120" s="58" t="s">
        <v>153</v>
      </c>
      <c r="C120" s="33"/>
      <c r="D120" s="81"/>
      <c r="E120" s="81"/>
      <c r="F120" s="81"/>
      <c r="G120" s="81"/>
      <c r="H120" s="81"/>
      <c r="I120" s="81"/>
      <c r="J120" s="81"/>
      <c r="K120" s="81"/>
      <c r="L120" s="81"/>
      <c r="M120" s="81"/>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IA120" s="21">
        <v>10.07</v>
      </c>
      <c r="IB120" s="21" t="s">
        <v>153</v>
      </c>
      <c r="IE120" s="22"/>
      <c r="IF120" s="22"/>
      <c r="IG120" s="22"/>
      <c r="IH120" s="22"/>
      <c r="II120" s="22"/>
    </row>
    <row r="121" spans="1:243" s="21" customFormat="1" ht="42.75">
      <c r="A121" s="57">
        <v>10.08</v>
      </c>
      <c r="B121" s="58" t="s">
        <v>154</v>
      </c>
      <c r="C121" s="33"/>
      <c r="D121" s="33">
        <v>5</v>
      </c>
      <c r="E121" s="59" t="s">
        <v>44</v>
      </c>
      <c r="F121" s="67">
        <v>869.84</v>
      </c>
      <c r="G121" s="43"/>
      <c r="H121" s="37"/>
      <c r="I121" s="38" t="s">
        <v>33</v>
      </c>
      <c r="J121" s="39">
        <f t="shared" si="4"/>
        <v>1</v>
      </c>
      <c r="K121" s="37" t="s">
        <v>34</v>
      </c>
      <c r="L121" s="37" t="s">
        <v>4</v>
      </c>
      <c r="M121" s="40"/>
      <c r="N121" s="49"/>
      <c r="O121" s="49"/>
      <c r="P121" s="50"/>
      <c r="Q121" s="49"/>
      <c r="R121" s="49"/>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2">
        <f t="shared" si="5"/>
        <v>4349.2</v>
      </c>
      <c r="BB121" s="51">
        <f t="shared" si="6"/>
        <v>4349.2</v>
      </c>
      <c r="BC121" s="56" t="str">
        <f t="shared" si="7"/>
        <v>INR  Four Thousand Three Hundred &amp; Forty Nine  and Paise Twenty Only</v>
      </c>
      <c r="IA121" s="21">
        <v>10.08</v>
      </c>
      <c r="IB121" s="21" t="s">
        <v>154</v>
      </c>
      <c r="ID121" s="21">
        <v>5</v>
      </c>
      <c r="IE121" s="22" t="s">
        <v>44</v>
      </c>
      <c r="IF121" s="22"/>
      <c r="IG121" s="22"/>
      <c r="IH121" s="22"/>
      <c r="II121" s="22"/>
    </row>
    <row r="122" spans="1:243" s="21" customFormat="1" ht="157.5">
      <c r="A122" s="57">
        <v>10.09</v>
      </c>
      <c r="B122" s="58" t="s">
        <v>155</v>
      </c>
      <c r="C122" s="33"/>
      <c r="D122" s="81"/>
      <c r="E122" s="81"/>
      <c r="F122" s="81"/>
      <c r="G122" s="81"/>
      <c r="H122" s="81"/>
      <c r="I122" s="81"/>
      <c r="J122" s="81"/>
      <c r="K122" s="81"/>
      <c r="L122" s="81"/>
      <c r="M122" s="81"/>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IA122" s="21">
        <v>10.09</v>
      </c>
      <c r="IB122" s="21" t="s">
        <v>155</v>
      </c>
      <c r="IE122" s="22"/>
      <c r="IF122" s="22"/>
      <c r="IG122" s="22"/>
      <c r="IH122" s="22"/>
      <c r="II122" s="22"/>
    </row>
    <row r="123" spans="1:243" s="21" customFormat="1" ht="42.75">
      <c r="A123" s="61">
        <v>10.1</v>
      </c>
      <c r="B123" s="58" t="s">
        <v>156</v>
      </c>
      <c r="C123" s="33"/>
      <c r="D123" s="33">
        <v>6</v>
      </c>
      <c r="E123" s="59" t="s">
        <v>47</v>
      </c>
      <c r="F123" s="67">
        <v>252.04</v>
      </c>
      <c r="G123" s="43"/>
      <c r="H123" s="37"/>
      <c r="I123" s="38" t="s">
        <v>33</v>
      </c>
      <c r="J123" s="39">
        <f t="shared" si="4"/>
        <v>1</v>
      </c>
      <c r="K123" s="37" t="s">
        <v>34</v>
      </c>
      <c r="L123" s="37" t="s">
        <v>4</v>
      </c>
      <c r="M123" s="40"/>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2">
        <f t="shared" si="5"/>
        <v>1512.24</v>
      </c>
      <c r="BB123" s="51">
        <f t="shared" si="6"/>
        <v>1512.24</v>
      </c>
      <c r="BC123" s="56" t="str">
        <f t="shared" si="7"/>
        <v>INR  One Thousand Five Hundred &amp; Twelve  and Paise Twenty Four Only</v>
      </c>
      <c r="IA123" s="21">
        <v>10.1</v>
      </c>
      <c r="IB123" s="21" t="s">
        <v>156</v>
      </c>
      <c r="ID123" s="21">
        <v>6</v>
      </c>
      <c r="IE123" s="22" t="s">
        <v>47</v>
      </c>
      <c r="IF123" s="22"/>
      <c r="IG123" s="22"/>
      <c r="IH123" s="22"/>
      <c r="II123" s="22"/>
    </row>
    <row r="124" spans="1:243" s="21" customFormat="1" ht="31.5">
      <c r="A124" s="57">
        <v>10.11</v>
      </c>
      <c r="B124" s="58" t="s">
        <v>157</v>
      </c>
      <c r="C124" s="33"/>
      <c r="D124" s="81"/>
      <c r="E124" s="81"/>
      <c r="F124" s="81"/>
      <c r="G124" s="81"/>
      <c r="H124" s="81"/>
      <c r="I124" s="81"/>
      <c r="J124" s="81"/>
      <c r="K124" s="81"/>
      <c r="L124" s="81"/>
      <c r="M124" s="81"/>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IA124" s="21">
        <v>10.11</v>
      </c>
      <c r="IB124" s="21" t="s">
        <v>157</v>
      </c>
      <c r="IE124" s="22"/>
      <c r="IF124" s="22"/>
      <c r="IG124" s="22"/>
      <c r="IH124" s="22"/>
      <c r="II124" s="22"/>
    </row>
    <row r="125" spans="1:243" s="21" customFormat="1" ht="15.75">
      <c r="A125" s="57">
        <v>10.12</v>
      </c>
      <c r="B125" s="58" t="s">
        <v>151</v>
      </c>
      <c r="C125" s="33"/>
      <c r="D125" s="81"/>
      <c r="E125" s="81"/>
      <c r="F125" s="81"/>
      <c r="G125" s="81"/>
      <c r="H125" s="81"/>
      <c r="I125" s="81"/>
      <c r="J125" s="81"/>
      <c r="K125" s="81"/>
      <c r="L125" s="81"/>
      <c r="M125" s="81"/>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IA125" s="21">
        <v>10.12</v>
      </c>
      <c r="IB125" s="21" t="s">
        <v>151</v>
      </c>
      <c r="IE125" s="22"/>
      <c r="IF125" s="22"/>
      <c r="IG125" s="22"/>
      <c r="IH125" s="22"/>
      <c r="II125" s="22"/>
    </row>
    <row r="126" spans="1:243" s="21" customFormat="1" ht="28.5">
      <c r="A126" s="57">
        <v>10.13</v>
      </c>
      <c r="B126" s="58" t="s">
        <v>158</v>
      </c>
      <c r="C126" s="33"/>
      <c r="D126" s="33">
        <v>2</v>
      </c>
      <c r="E126" s="59" t="s">
        <v>47</v>
      </c>
      <c r="F126" s="67">
        <v>342.61</v>
      </c>
      <c r="G126" s="43"/>
      <c r="H126" s="37"/>
      <c r="I126" s="38" t="s">
        <v>33</v>
      </c>
      <c r="J126" s="39">
        <f t="shared" si="4"/>
        <v>1</v>
      </c>
      <c r="K126" s="37" t="s">
        <v>34</v>
      </c>
      <c r="L126" s="37" t="s">
        <v>4</v>
      </c>
      <c r="M126" s="40"/>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5"/>
        <v>685.22</v>
      </c>
      <c r="BB126" s="51">
        <f t="shared" si="6"/>
        <v>685.22</v>
      </c>
      <c r="BC126" s="56" t="str">
        <f t="shared" si="7"/>
        <v>INR  Six Hundred &amp; Eighty Five  and Paise Twenty Two Only</v>
      </c>
      <c r="IA126" s="21">
        <v>10.13</v>
      </c>
      <c r="IB126" s="21" t="s">
        <v>158</v>
      </c>
      <c r="ID126" s="21">
        <v>2</v>
      </c>
      <c r="IE126" s="22" t="s">
        <v>47</v>
      </c>
      <c r="IF126" s="22"/>
      <c r="IG126" s="22"/>
      <c r="IH126" s="22"/>
      <c r="II126" s="22"/>
    </row>
    <row r="127" spans="1:243" s="21" customFormat="1" ht="31.5">
      <c r="A127" s="57">
        <v>10.14</v>
      </c>
      <c r="B127" s="58" t="s">
        <v>159</v>
      </c>
      <c r="C127" s="33"/>
      <c r="D127" s="81"/>
      <c r="E127" s="81"/>
      <c r="F127" s="81"/>
      <c r="G127" s="81"/>
      <c r="H127" s="81"/>
      <c r="I127" s="81"/>
      <c r="J127" s="81"/>
      <c r="K127" s="81"/>
      <c r="L127" s="81"/>
      <c r="M127" s="81"/>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IA127" s="21">
        <v>10.14</v>
      </c>
      <c r="IB127" s="21" t="s">
        <v>159</v>
      </c>
      <c r="IE127" s="22"/>
      <c r="IF127" s="22"/>
      <c r="IG127" s="22"/>
      <c r="IH127" s="22"/>
      <c r="II127" s="22"/>
    </row>
    <row r="128" spans="1:243" s="21" customFormat="1" ht="15.75">
      <c r="A128" s="57">
        <v>10.15</v>
      </c>
      <c r="B128" s="58" t="s">
        <v>160</v>
      </c>
      <c r="C128" s="33"/>
      <c r="D128" s="81"/>
      <c r="E128" s="81"/>
      <c r="F128" s="81"/>
      <c r="G128" s="81"/>
      <c r="H128" s="81"/>
      <c r="I128" s="81"/>
      <c r="J128" s="81"/>
      <c r="K128" s="81"/>
      <c r="L128" s="81"/>
      <c r="M128" s="81"/>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IA128" s="21">
        <v>10.15</v>
      </c>
      <c r="IB128" s="21" t="s">
        <v>160</v>
      </c>
      <c r="IE128" s="22"/>
      <c r="IF128" s="22"/>
      <c r="IG128" s="22"/>
      <c r="IH128" s="22"/>
      <c r="II128" s="22"/>
    </row>
    <row r="129" spans="1:243" s="21" customFormat="1" ht="42.75">
      <c r="A129" s="57">
        <v>10.16</v>
      </c>
      <c r="B129" s="58" t="s">
        <v>161</v>
      </c>
      <c r="C129" s="33"/>
      <c r="D129" s="33">
        <v>2</v>
      </c>
      <c r="E129" s="59" t="s">
        <v>47</v>
      </c>
      <c r="F129" s="67">
        <v>585.44</v>
      </c>
      <c r="G129" s="43"/>
      <c r="H129" s="37"/>
      <c r="I129" s="38" t="s">
        <v>33</v>
      </c>
      <c r="J129" s="39">
        <f t="shared" si="4"/>
        <v>1</v>
      </c>
      <c r="K129" s="37" t="s">
        <v>34</v>
      </c>
      <c r="L129" s="37" t="s">
        <v>4</v>
      </c>
      <c r="M129" s="40"/>
      <c r="N129" s="49"/>
      <c r="O129" s="49"/>
      <c r="P129" s="50"/>
      <c r="Q129" s="49"/>
      <c r="R129" s="49"/>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2">
        <f t="shared" si="5"/>
        <v>1170.88</v>
      </c>
      <c r="BB129" s="51">
        <f t="shared" si="6"/>
        <v>1170.88</v>
      </c>
      <c r="BC129" s="56" t="str">
        <f t="shared" si="7"/>
        <v>INR  One Thousand One Hundred &amp; Seventy  and Paise Eighty Eight Only</v>
      </c>
      <c r="IA129" s="21">
        <v>10.16</v>
      </c>
      <c r="IB129" s="21" t="s">
        <v>161</v>
      </c>
      <c r="ID129" s="21">
        <v>2</v>
      </c>
      <c r="IE129" s="22" t="s">
        <v>47</v>
      </c>
      <c r="IF129" s="22"/>
      <c r="IG129" s="22"/>
      <c r="IH129" s="22"/>
      <c r="II129" s="22"/>
    </row>
    <row r="130" spans="1:243" s="21" customFormat="1" ht="15.75">
      <c r="A130" s="57">
        <v>10.17</v>
      </c>
      <c r="B130" s="58" t="s">
        <v>162</v>
      </c>
      <c r="C130" s="33"/>
      <c r="D130" s="81"/>
      <c r="E130" s="81"/>
      <c r="F130" s="81"/>
      <c r="G130" s="81"/>
      <c r="H130" s="81"/>
      <c r="I130" s="81"/>
      <c r="J130" s="81"/>
      <c r="K130" s="81"/>
      <c r="L130" s="81"/>
      <c r="M130" s="81"/>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IA130" s="21">
        <v>10.17</v>
      </c>
      <c r="IB130" s="21" t="s">
        <v>162</v>
      </c>
      <c r="IE130" s="22"/>
      <c r="IF130" s="22"/>
      <c r="IG130" s="22"/>
      <c r="IH130" s="22"/>
      <c r="II130" s="22"/>
    </row>
    <row r="131" spans="1:243" s="21" customFormat="1" ht="15.75">
      <c r="A131" s="57">
        <v>10.18</v>
      </c>
      <c r="B131" s="58" t="s">
        <v>69</v>
      </c>
      <c r="C131" s="33"/>
      <c r="D131" s="81"/>
      <c r="E131" s="81"/>
      <c r="F131" s="81"/>
      <c r="G131" s="81"/>
      <c r="H131" s="81"/>
      <c r="I131" s="81"/>
      <c r="J131" s="81"/>
      <c r="K131" s="81"/>
      <c r="L131" s="81"/>
      <c r="M131" s="81"/>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IA131" s="21">
        <v>10.18</v>
      </c>
      <c r="IB131" s="21" t="s">
        <v>69</v>
      </c>
      <c r="IE131" s="22"/>
      <c r="IF131" s="22"/>
      <c r="IG131" s="22"/>
      <c r="IH131" s="22"/>
      <c r="II131" s="22"/>
    </row>
    <row r="132" spans="1:243" s="21" customFormat="1" ht="42.75">
      <c r="A132" s="57">
        <v>10.19</v>
      </c>
      <c r="B132" s="58" t="s">
        <v>161</v>
      </c>
      <c r="C132" s="33"/>
      <c r="D132" s="33">
        <v>4</v>
      </c>
      <c r="E132" s="59" t="s">
        <v>47</v>
      </c>
      <c r="F132" s="67">
        <v>359.01</v>
      </c>
      <c r="G132" s="43"/>
      <c r="H132" s="37"/>
      <c r="I132" s="38" t="s">
        <v>33</v>
      </c>
      <c r="J132" s="39">
        <f t="shared" si="4"/>
        <v>1</v>
      </c>
      <c r="K132" s="37" t="s">
        <v>34</v>
      </c>
      <c r="L132" s="37" t="s">
        <v>4</v>
      </c>
      <c r="M132" s="40"/>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5"/>
        <v>1436.04</v>
      </c>
      <c r="BB132" s="51">
        <f t="shared" si="6"/>
        <v>1436.04</v>
      </c>
      <c r="BC132" s="56" t="str">
        <f t="shared" si="7"/>
        <v>INR  One Thousand Four Hundred &amp; Thirty Six  and Paise Four Only</v>
      </c>
      <c r="IA132" s="21">
        <v>10.19</v>
      </c>
      <c r="IB132" s="21" t="s">
        <v>161</v>
      </c>
      <c r="ID132" s="21">
        <v>4</v>
      </c>
      <c r="IE132" s="22" t="s">
        <v>47</v>
      </c>
      <c r="IF132" s="22"/>
      <c r="IG132" s="22"/>
      <c r="IH132" s="22"/>
      <c r="II132" s="22"/>
    </row>
    <row r="133" spans="1:243" s="21" customFormat="1" ht="15.75">
      <c r="A133" s="61">
        <v>10.2</v>
      </c>
      <c r="B133" s="58" t="s">
        <v>163</v>
      </c>
      <c r="C133" s="33"/>
      <c r="D133" s="81"/>
      <c r="E133" s="81"/>
      <c r="F133" s="81"/>
      <c r="G133" s="81"/>
      <c r="H133" s="81"/>
      <c r="I133" s="81"/>
      <c r="J133" s="81"/>
      <c r="K133" s="81"/>
      <c r="L133" s="81"/>
      <c r="M133" s="81"/>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IA133" s="21">
        <v>10.2</v>
      </c>
      <c r="IB133" s="21" t="s">
        <v>163</v>
      </c>
      <c r="IE133" s="22"/>
      <c r="IF133" s="22"/>
      <c r="IG133" s="22"/>
      <c r="IH133" s="22"/>
      <c r="II133" s="22"/>
    </row>
    <row r="134" spans="1:243" s="21" customFormat="1" ht="28.5">
      <c r="A134" s="57">
        <v>10.21</v>
      </c>
      <c r="B134" s="58" t="s">
        <v>161</v>
      </c>
      <c r="C134" s="33"/>
      <c r="D134" s="33">
        <v>2</v>
      </c>
      <c r="E134" s="59" t="s">
        <v>47</v>
      </c>
      <c r="F134" s="67">
        <v>224.73</v>
      </c>
      <c r="G134" s="43"/>
      <c r="H134" s="37"/>
      <c r="I134" s="38" t="s">
        <v>33</v>
      </c>
      <c r="J134" s="39">
        <f t="shared" si="4"/>
        <v>1</v>
      </c>
      <c r="K134" s="37" t="s">
        <v>34</v>
      </c>
      <c r="L134" s="37" t="s">
        <v>4</v>
      </c>
      <c r="M134" s="40"/>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5"/>
        <v>449.46</v>
      </c>
      <c r="BB134" s="51">
        <f t="shared" si="6"/>
        <v>449.46</v>
      </c>
      <c r="BC134" s="56" t="str">
        <f t="shared" si="7"/>
        <v>INR  Four Hundred &amp; Forty Nine  and Paise Forty Six Only</v>
      </c>
      <c r="IA134" s="21">
        <v>10.21</v>
      </c>
      <c r="IB134" s="21" t="s">
        <v>161</v>
      </c>
      <c r="ID134" s="21">
        <v>2</v>
      </c>
      <c r="IE134" s="22" t="s">
        <v>47</v>
      </c>
      <c r="IF134" s="22"/>
      <c r="IG134" s="22"/>
      <c r="IH134" s="22"/>
      <c r="II134" s="22"/>
    </row>
    <row r="135" spans="1:243" s="21" customFormat="1" ht="47.25">
      <c r="A135" s="57">
        <v>10.22</v>
      </c>
      <c r="B135" s="58" t="s">
        <v>164</v>
      </c>
      <c r="C135" s="33"/>
      <c r="D135" s="81"/>
      <c r="E135" s="81"/>
      <c r="F135" s="81"/>
      <c r="G135" s="81"/>
      <c r="H135" s="81"/>
      <c r="I135" s="81"/>
      <c r="J135" s="81"/>
      <c r="K135" s="81"/>
      <c r="L135" s="81"/>
      <c r="M135" s="81"/>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IA135" s="21">
        <v>10.22</v>
      </c>
      <c r="IB135" s="21" t="s">
        <v>164</v>
      </c>
      <c r="IE135" s="22"/>
      <c r="IF135" s="22"/>
      <c r="IG135" s="22"/>
      <c r="IH135" s="22"/>
      <c r="II135" s="22"/>
    </row>
    <row r="136" spans="1:243" s="21" customFormat="1" ht="28.5" customHeight="1">
      <c r="A136" s="57">
        <v>10.23</v>
      </c>
      <c r="B136" s="58" t="s">
        <v>69</v>
      </c>
      <c r="C136" s="33"/>
      <c r="D136" s="33">
        <v>15</v>
      </c>
      <c r="E136" s="59" t="s">
        <v>47</v>
      </c>
      <c r="F136" s="67">
        <v>422.14</v>
      </c>
      <c r="G136" s="43"/>
      <c r="H136" s="37"/>
      <c r="I136" s="38" t="s">
        <v>33</v>
      </c>
      <c r="J136" s="39">
        <f t="shared" si="4"/>
        <v>1</v>
      </c>
      <c r="K136" s="37" t="s">
        <v>34</v>
      </c>
      <c r="L136" s="37" t="s">
        <v>4</v>
      </c>
      <c r="M136" s="40"/>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2">
        <f t="shared" si="5"/>
        <v>6332.1</v>
      </c>
      <c r="BB136" s="51">
        <f t="shared" si="6"/>
        <v>6332.1</v>
      </c>
      <c r="BC136" s="56" t="str">
        <f t="shared" si="7"/>
        <v>INR  Six Thousand Three Hundred &amp; Thirty Two  and Paise Ten Only</v>
      </c>
      <c r="IA136" s="21">
        <v>10.23</v>
      </c>
      <c r="IB136" s="21" t="s">
        <v>69</v>
      </c>
      <c r="ID136" s="21">
        <v>15</v>
      </c>
      <c r="IE136" s="22" t="s">
        <v>47</v>
      </c>
      <c r="IF136" s="22"/>
      <c r="IG136" s="22"/>
      <c r="IH136" s="22"/>
      <c r="II136" s="22"/>
    </row>
    <row r="137" spans="1:243" s="21" customFormat="1" ht="28.5">
      <c r="A137" s="57">
        <v>10.24</v>
      </c>
      <c r="B137" s="58" t="s">
        <v>163</v>
      </c>
      <c r="C137" s="33"/>
      <c r="D137" s="33">
        <v>4</v>
      </c>
      <c r="E137" s="59" t="s">
        <v>47</v>
      </c>
      <c r="F137" s="67">
        <v>357.65</v>
      </c>
      <c r="G137" s="43"/>
      <c r="H137" s="37"/>
      <c r="I137" s="38" t="s">
        <v>33</v>
      </c>
      <c r="J137" s="39">
        <f t="shared" si="4"/>
        <v>1</v>
      </c>
      <c r="K137" s="37" t="s">
        <v>34</v>
      </c>
      <c r="L137" s="37" t="s">
        <v>4</v>
      </c>
      <c r="M137" s="40"/>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5"/>
        <v>1430.6</v>
      </c>
      <c r="BB137" s="51">
        <f t="shared" si="6"/>
        <v>1430.6</v>
      </c>
      <c r="BC137" s="56" t="str">
        <f t="shared" si="7"/>
        <v>INR  One Thousand Four Hundred &amp; Thirty  and Paise Sixty Only</v>
      </c>
      <c r="IA137" s="21">
        <v>10.24</v>
      </c>
      <c r="IB137" s="21" t="s">
        <v>163</v>
      </c>
      <c r="ID137" s="21">
        <v>4</v>
      </c>
      <c r="IE137" s="22" t="s">
        <v>47</v>
      </c>
      <c r="IF137" s="22"/>
      <c r="IG137" s="22"/>
      <c r="IH137" s="22"/>
      <c r="II137" s="22"/>
    </row>
    <row r="138" spans="1:243" s="21" customFormat="1" ht="94.5">
      <c r="A138" s="57">
        <v>10.25</v>
      </c>
      <c r="B138" s="58" t="s">
        <v>165</v>
      </c>
      <c r="C138" s="33"/>
      <c r="D138" s="81"/>
      <c r="E138" s="81"/>
      <c r="F138" s="81"/>
      <c r="G138" s="81"/>
      <c r="H138" s="81"/>
      <c r="I138" s="81"/>
      <c r="J138" s="81"/>
      <c r="K138" s="81"/>
      <c r="L138" s="81"/>
      <c r="M138" s="81"/>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IA138" s="21">
        <v>10.25</v>
      </c>
      <c r="IB138" s="21" t="s">
        <v>165</v>
      </c>
      <c r="IE138" s="22"/>
      <c r="IF138" s="22"/>
      <c r="IG138" s="22"/>
      <c r="IH138" s="22"/>
      <c r="II138" s="22"/>
    </row>
    <row r="139" spans="1:243" s="21" customFormat="1" ht="15.75">
      <c r="A139" s="61">
        <v>10.26</v>
      </c>
      <c r="B139" s="58" t="s">
        <v>166</v>
      </c>
      <c r="C139" s="33"/>
      <c r="D139" s="81"/>
      <c r="E139" s="81"/>
      <c r="F139" s="81"/>
      <c r="G139" s="81"/>
      <c r="H139" s="81"/>
      <c r="I139" s="81"/>
      <c r="J139" s="81"/>
      <c r="K139" s="81"/>
      <c r="L139" s="81"/>
      <c r="M139" s="81"/>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IA139" s="21">
        <v>10.26</v>
      </c>
      <c r="IB139" s="21" t="s">
        <v>166</v>
      </c>
      <c r="IE139" s="22"/>
      <c r="IF139" s="22"/>
      <c r="IG139" s="22"/>
      <c r="IH139" s="22"/>
      <c r="II139" s="22"/>
    </row>
    <row r="140" spans="1:243" s="21" customFormat="1" ht="30" customHeight="1">
      <c r="A140" s="57">
        <v>10.27</v>
      </c>
      <c r="B140" s="58" t="s">
        <v>167</v>
      </c>
      <c r="C140" s="33"/>
      <c r="D140" s="33">
        <v>1</v>
      </c>
      <c r="E140" s="59" t="s">
        <v>47</v>
      </c>
      <c r="F140" s="67">
        <v>1326.22</v>
      </c>
      <c r="G140" s="43"/>
      <c r="H140" s="37"/>
      <c r="I140" s="38" t="s">
        <v>33</v>
      </c>
      <c r="J140" s="39">
        <f t="shared" si="4"/>
        <v>1</v>
      </c>
      <c r="K140" s="37" t="s">
        <v>34</v>
      </c>
      <c r="L140" s="37" t="s">
        <v>4</v>
      </c>
      <c r="M140" s="40"/>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2">
        <f t="shared" si="5"/>
        <v>1326.22</v>
      </c>
      <c r="BB140" s="51">
        <f t="shared" si="6"/>
        <v>1326.22</v>
      </c>
      <c r="BC140" s="56" t="str">
        <f t="shared" si="7"/>
        <v>INR  One Thousand Three Hundred &amp; Twenty Six  and Paise Twenty Two Only</v>
      </c>
      <c r="IA140" s="21">
        <v>10.27</v>
      </c>
      <c r="IB140" s="21" t="s">
        <v>167</v>
      </c>
      <c r="ID140" s="21">
        <v>1</v>
      </c>
      <c r="IE140" s="22" t="s">
        <v>47</v>
      </c>
      <c r="IF140" s="22"/>
      <c r="IG140" s="22"/>
      <c r="IH140" s="22"/>
      <c r="II140" s="22"/>
    </row>
    <row r="141" spans="1:243" s="21" customFormat="1" ht="15.75">
      <c r="A141" s="57">
        <v>10.28</v>
      </c>
      <c r="B141" s="58" t="s">
        <v>168</v>
      </c>
      <c r="C141" s="33"/>
      <c r="D141" s="81"/>
      <c r="E141" s="81"/>
      <c r="F141" s="81"/>
      <c r="G141" s="81"/>
      <c r="H141" s="81"/>
      <c r="I141" s="81"/>
      <c r="J141" s="81"/>
      <c r="K141" s="81"/>
      <c r="L141" s="81"/>
      <c r="M141" s="81"/>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IA141" s="21">
        <v>10.28</v>
      </c>
      <c r="IB141" s="21" t="s">
        <v>168</v>
      </c>
      <c r="IE141" s="22"/>
      <c r="IF141" s="22"/>
      <c r="IG141" s="22"/>
      <c r="IH141" s="22"/>
      <c r="II141" s="22"/>
    </row>
    <row r="142" spans="1:243" s="21" customFormat="1" ht="31.5" customHeight="1">
      <c r="A142" s="61">
        <v>10.29</v>
      </c>
      <c r="B142" s="58" t="s">
        <v>161</v>
      </c>
      <c r="C142" s="33"/>
      <c r="D142" s="33">
        <v>1</v>
      </c>
      <c r="E142" s="59" t="s">
        <v>47</v>
      </c>
      <c r="F142" s="67">
        <v>1384.88</v>
      </c>
      <c r="G142" s="43"/>
      <c r="H142" s="37"/>
      <c r="I142" s="38" t="s">
        <v>33</v>
      </c>
      <c r="J142" s="39">
        <f t="shared" si="4"/>
        <v>1</v>
      </c>
      <c r="K142" s="37" t="s">
        <v>34</v>
      </c>
      <c r="L142" s="37" t="s">
        <v>4</v>
      </c>
      <c r="M142" s="40"/>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5"/>
        <v>1384.88</v>
      </c>
      <c r="BB142" s="51">
        <f t="shared" si="6"/>
        <v>1384.88</v>
      </c>
      <c r="BC142" s="56" t="str">
        <f t="shared" si="7"/>
        <v>INR  One Thousand Three Hundred &amp; Eighty Four  and Paise Eighty Eight Only</v>
      </c>
      <c r="IA142" s="21">
        <v>10.29</v>
      </c>
      <c r="IB142" s="21" t="s">
        <v>161</v>
      </c>
      <c r="ID142" s="21">
        <v>1</v>
      </c>
      <c r="IE142" s="22" t="s">
        <v>47</v>
      </c>
      <c r="IF142" s="22"/>
      <c r="IG142" s="22"/>
      <c r="IH142" s="22"/>
      <c r="II142" s="22"/>
    </row>
    <row r="143" spans="1:243" s="21" customFormat="1" ht="15.75">
      <c r="A143" s="57">
        <v>11</v>
      </c>
      <c r="B143" s="58" t="s">
        <v>169</v>
      </c>
      <c r="C143" s="33"/>
      <c r="D143" s="81"/>
      <c r="E143" s="81"/>
      <c r="F143" s="81"/>
      <c r="G143" s="81"/>
      <c r="H143" s="81"/>
      <c r="I143" s="81"/>
      <c r="J143" s="81"/>
      <c r="K143" s="81"/>
      <c r="L143" s="81"/>
      <c r="M143" s="81"/>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IA143" s="21">
        <v>11</v>
      </c>
      <c r="IB143" s="21" t="s">
        <v>169</v>
      </c>
      <c r="IE143" s="22"/>
      <c r="IF143" s="22"/>
      <c r="IG143" s="22"/>
      <c r="IH143" s="22"/>
      <c r="II143" s="22"/>
    </row>
    <row r="144" spans="1:243" s="21" customFormat="1" ht="110.25">
      <c r="A144" s="57">
        <v>11.01</v>
      </c>
      <c r="B144" s="58" t="s">
        <v>170</v>
      </c>
      <c r="C144" s="33"/>
      <c r="D144" s="81"/>
      <c r="E144" s="81"/>
      <c r="F144" s="81"/>
      <c r="G144" s="81"/>
      <c r="H144" s="81"/>
      <c r="I144" s="81"/>
      <c r="J144" s="81"/>
      <c r="K144" s="81"/>
      <c r="L144" s="81"/>
      <c r="M144" s="81"/>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IA144" s="21">
        <v>11.01</v>
      </c>
      <c r="IB144" s="21" t="s">
        <v>170</v>
      </c>
      <c r="IE144" s="22"/>
      <c r="IF144" s="22"/>
      <c r="IG144" s="22"/>
      <c r="IH144" s="22"/>
      <c r="II144" s="22"/>
    </row>
    <row r="145" spans="1:243" s="21" customFormat="1" ht="42.75">
      <c r="A145" s="61">
        <v>11.02</v>
      </c>
      <c r="B145" s="58" t="s">
        <v>171</v>
      </c>
      <c r="C145" s="33"/>
      <c r="D145" s="33">
        <v>10</v>
      </c>
      <c r="E145" s="59" t="s">
        <v>44</v>
      </c>
      <c r="F145" s="67">
        <v>392.46</v>
      </c>
      <c r="G145" s="43"/>
      <c r="H145" s="37"/>
      <c r="I145" s="38" t="s">
        <v>33</v>
      </c>
      <c r="J145" s="39">
        <f t="shared" si="4"/>
        <v>1</v>
      </c>
      <c r="K145" s="37" t="s">
        <v>34</v>
      </c>
      <c r="L145" s="37" t="s">
        <v>4</v>
      </c>
      <c r="M145" s="40"/>
      <c r="N145" s="49"/>
      <c r="O145" s="49"/>
      <c r="P145" s="50"/>
      <c r="Q145" s="49"/>
      <c r="R145" s="49"/>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2">
        <f t="shared" si="5"/>
        <v>3924.6</v>
      </c>
      <c r="BB145" s="51">
        <f t="shared" si="6"/>
        <v>3924.6</v>
      </c>
      <c r="BC145" s="56" t="str">
        <f t="shared" si="7"/>
        <v>INR  Three Thousand Nine Hundred &amp; Twenty Four  and Paise Sixty Only</v>
      </c>
      <c r="IA145" s="21">
        <v>11.02</v>
      </c>
      <c r="IB145" s="21" t="s">
        <v>171</v>
      </c>
      <c r="ID145" s="21">
        <v>10</v>
      </c>
      <c r="IE145" s="22" t="s">
        <v>44</v>
      </c>
      <c r="IF145" s="22"/>
      <c r="IG145" s="22"/>
      <c r="IH145" s="22"/>
      <c r="II145" s="22"/>
    </row>
    <row r="146" spans="1:243" s="21" customFormat="1" ht="63">
      <c r="A146" s="57">
        <v>11.03</v>
      </c>
      <c r="B146" s="58" t="s">
        <v>172</v>
      </c>
      <c r="C146" s="33"/>
      <c r="D146" s="81"/>
      <c r="E146" s="81"/>
      <c r="F146" s="81"/>
      <c r="G146" s="81"/>
      <c r="H146" s="81"/>
      <c r="I146" s="81"/>
      <c r="J146" s="81"/>
      <c r="K146" s="81"/>
      <c r="L146" s="81"/>
      <c r="M146" s="81"/>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IA146" s="21">
        <v>11.03</v>
      </c>
      <c r="IB146" s="21" t="s">
        <v>172</v>
      </c>
      <c r="IE146" s="22"/>
      <c r="IF146" s="22"/>
      <c r="IG146" s="22"/>
      <c r="IH146" s="22"/>
      <c r="II146" s="22"/>
    </row>
    <row r="147" spans="1:243" s="21" customFormat="1" ht="28.5">
      <c r="A147" s="57">
        <v>11.04</v>
      </c>
      <c r="B147" s="58" t="s">
        <v>173</v>
      </c>
      <c r="C147" s="33"/>
      <c r="D147" s="33">
        <v>2</v>
      </c>
      <c r="E147" s="59" t="s">
        <v>44</v>
      </c>
      <c r="F147" s="67">
        <v>372.38</v>
      </c>
      <c r="G147" s="43"/>
      <c r="H147" s="37"/>
      <c r="I147" s="38" t="s">
        <v>33</v>
      </c>
      <c r="J147" s="39">
        <f t="shared" si="4"/>
        <v>1</v>
      </c>
      <c r="K147" s="37" t="s">
        <v>34</v>
      </c>
      <c r="L147" s="37" t="s">
        <v>4</v>
      </c>
      <c r="M147" s="40"/>
      <c r="N147" s="49"/>
      <c r="O147" s="49"/>
      <c r="P147" s="50"/>
      <c r="Q147" s="49"/>
      <c r="R147" s="49"/>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2">
        <f t="shared" si="5"/>
        <v>744.76</v>
      </c>
      <c r="BB147" s="51">
        <f t="shared" si="6"/>
        <v>744.76</v>
      </c>
      <c r="BC147" s="56" t="str">
        <f t="shared" si="7"/>
        <v>INR  Seven Hundred &amp; Forty Four  and Paise Seventy Six Only</v>
      </c>
      <c r="IA147" s="21">
        <v>11.04</v>
      </c>
      <c r="IB147" s="21" t="s">
        <v>173</v>
      </c>
      <c r="ID147" s="21">
        <v>2</v>
      </c>
      <c r="IE147" s="22" t="s">
        <v>44</v>
      </c>
      <c r="IF147" s="22"/>
      <c r="IG147" s="22"/>
      <c r="IH147" s="22"/>
      <c r="II147" s="22"/>
    </row>
    <row r="148" spans="1:243" s="21" customFormat="1" ht="31.5">
      <c r="A148" s="61">
        <v>11.05</v>
      </c>
      <c r="B148" s="58" t="s">
        <v>174</v>
      </c>
      <c r="C148" s="33"/>
      <c r="D148" s="81"/>
      <c r="E148" s="81"/>
      <c r="F148" s="81"/>
      <c r="G148" s="81"/>
      <c r="H148" s="81"/>
      <c r="I148" s="81"/>
      <c r="J148" s="81"/>
      <c r="K148" s="81"/>
      <c r="L148" s="81"/>
      <c r="M148" s="81"/>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IA148" s="21">
        <v>11.05</v>
      </c>
      <c r="IB148" s="21" t="s">
        <v>174</v>
      </c>
      <c r="IE148" s="22"/>
      <c r="IF148" s="22"/>
      <c r="IG148" s="22"/>
      <c r="IH148" s="22"/>
      <c r="II148" s="22"/>
    </row>
    <row r="149" spans="1:243" s="21" customFormat="1" ht="15.75">
      <c r="A149" s="57">
        <v>11.06</v>
      </c>
      <c r="B149" s="58" t="s">
        <v>175</v>
      </c>
      <c r="C149" s="33"/>
      <c r="D149" s="81"/>
      <c r="E149" s="81"/>
      <c r="F149" s="81"/>
      <c r="G149" s="81"/>
      <c r="H149" s="81"/>
      <c r="I149" s="81"/>
      <c r="J149" s="81"/>
      <c r="K149" s="81"/>
      <c r="L149" s="81"/>
      <c r="M149" s="81"/>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IA149" s="21">
        <v>11.06</v>
      </c>
      <c r="IB149" s="21" t="s">
        <v>175</v>
      </c>
      <c r="IE149" s="22"/>
      <c r="IF149" s="22"/>
      <c r="IG149" s="22"/>
      <c r="IH149" s="22"/>
      <c r="II149" s="22"/>
    </row>
    <row r="150" spans="1:243" s="21" customFormat="1" ht="28.5">
      <c r="A150" s="57">
        <v>11.07</v>
      </c>
      <c r="B150" s="58" t="s">
        <v>176</v>
      </c>
      <c r="C150" s="33"/>
      <c r="D150" s="33">
        <v>3</v>
      </c>
      <c r="E150" s="59" t="s">
        <v>47</v>
      </c>
      <c r="F150" s="67">
        <v>72.78</v>
      </c>
      <c r="G150" s="43"/>
      <c r="H150" s="37"/>
      <c r="I150" s="38" t="s">
        <v>33</v>
      </c>
      <c r="J150" s="39">
        <f t="shared" si="4"/>
        <v>1</v>
      </c>
      <c r="K150" s="37" t="s">
        <v>34</v>
      </c>
      <c r="L150" s="37" t="s">
        <v>4</v>
      </c>
      <c r="M150" s="40"/>
      <c r="N150" s="49"/>
      <c r="O150" s="49"/>
      <c r="P150" s="50"/>
      <c r="Q150" s="49"/>
      <c r="R150" s="49"/>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2">
        <f t="shared" si="5"/>
        <v>218.34</v>
      </c>
      <c r="BB150" s="51">
        <f t="shared" si="6"/>
        <v>218.34</v>
      </c>
      <c r="BC150" s="56" t="str">
        <f t="shared" si="7"/>
        <v>INR  Two Hundred &amp; Eighteen  and Paise Thirty Four Only</v>
      </c>
      <c r="IA150" s="21">
        <v>11.07</v>
      </c>
      <c r="IB150" s="21" t="s">
        <v>176</v>
      </c>
      <c r="ID150" s="21">
        <v>3</v>
      </c>
      <c r="IE150" s="22" t="s">
        <v>47</v>
      </c>
      <c r="IF150" s="22"/>
      <c r="IG150" s="22"/>
      <c r="IH150" s="22"/>
      <c r="II150" s="22"/>
    </row>
    <row r="151" spans="1:243" s="21" customFormat="1" ht="63">
      <c r="A151" s="61">
        <v>11.08</v>
      </c>
      <c r="B151" s="58" t="s">
        <v>177</v>
      </c>
      <c r="C151" s="33"/>
      <c r="D151" s="81"/>
      <c r="E151" s="81"/>
      <c r="F151" s="81"/>
      <c r="G151" s="81"/>
      <c r="H151" s="81"/>
      <c r="I151" s="81"/>
      <c r="J151" s="81"/>
      <c r="K151" s="81"/>
      <c r="L151" s="81"/>
      <c r="M151" s="81"/>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IA151" s="21">
        <v>11.08</v>
      </c>
      <c r="IB151" s="21" t="s">
        <v>177</v>
      </c>
      <c r="IE151" s="22"/>
      <c r="IF151" s="22"/>
      <c r="IG151" s="22"/>
      <c r="IH151" s="22"/>
      <c r="II151" s="22"/>
    </row>
    <row r="152" spans="1:243" s="21" customFormat="1" ht="28.5">
      <c r="A152" s="57">
        <v>11.09</v>
      </c>
      <c r="B152" s="58" t="s">
        <v>176</v>
      </c>
      <c r="C152" s="33"/>
      <c r="D152" s="33">
        <v>1</v>
      </c>
      <c r="E152" s="59" t="s">
        <v>47</v>
      </c>
      <c r="F152" s="67">
        <v>206.71</v>
      </c>
      <c r="G152" s="43"/>
      <c r="H152" s="37"/>
      <c r="I152" s="38" t="s">
        <v>33</v>
      </c>
      <c r="J152" s="39">
        <f aca="true" t="shared" si="8" ref="J152:J176">IF(I152="Less(-)",-1,1)</f>
        <v>1</v>
      </c>
      <c r="K152" s="37" t="s">
        <v>34</v>
      </c>
      <c r="L152" s="37" t="s">
        <v>4</v>
      </c>
      <c r="M152" s="40"/>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 aca="true" t="shared" si="9" ref="BA152:BA176">total_amount_ba($B$2,$D$2,D152,F152,J152,K152,M152)</f>
        <v>206.71</v>
      </c>
      <c r="BB152" s="51">
        <f aca="true" t="shared" si="10" ref="BB152:BB176">BA152+SUM(N152:AZ152)</f>
        <v>206.71</v>
      </c>
      <c r="BC152" s="56" t="str">
        <f aca="true" t="shared" si="11" ref="BC152:BC176">SpellNumber(L152,BB152)</f>
        <v>INR  Two Hundred &amp; Six  and Paise Seventy One Only</v>
      </c>
      <c r="IA152" s="21">
        <v>11.09</v>
      </c>
      <c r="IB152" s="21" t="s">
        <v>176</v>
      </c>
      <c r="ID152" s="21">
        <v>1</v>
      </c>
      <c r="IE152" s="22" t="s">
        <v>47</v>
      </c>
      <c r="IF152" s="22"/>
      <c r="IG152" s="22"/>
      <c r="IH152" s="22"/>
      <c r="II152" s="22"/>
    </row>
    <row r="153" spans="1:243" s="21" customFormat="1" ht="47.25">
      <c r="A153" s="61">
        <v>11.1</v>
      </c>
      <c r="B153" s="58" t="s">
        <v>178</v>
      </c>
      <c r="C153" s="33"/>
      <c r="D153" s="81"/>
      <c r="E153" s="81"/>
      <c r="F153" s="81"/>
      <c r="G153" s="81"/>
      <c r="H153" s="81"/>
      <c r="I153" s="81"/>
      <c r="J153" s="81"/>
      <c r="K153" s="81"/>
      <c r="L153" s="81"/>
      <c r="M153" s="81"/>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IA153" s="21">
        <v>11.1</v>
      </c>
      <c r="IB153" s="21" t="s">
        <v>178</v>
      </c>
      <c r="IE153" s="22"/>
      <c r="IF153" s="22"/>
      <c r="IG153" s="22"/>
      <c r="IH153" s="22"/>
      <c r="II153" s="22"/>
    </row>
    <row r="154" spans="1:243" s="21" customFormat="1" ht="28.5" customHeight="1">
      <c r="A154" s="61">
        <v>11.11</v>
      </c>
      <c r="B154" s="58" t="s">
        <v>176</v>
      </c>
      <c r="C154" s="33"/>
      <c r="D154" s="33">
        <v>1</v>
      </c>
      <c r="E154" s="59" t="s">
        <v>47</v>
      </c>
      <c r="F154" s="67">
        <v>367.34</v>
      </c>
      <c r="G154" s="43"/>
      <c r="H154" s="37"/>
      <c r="I154" s="38" t="s">
        <v>33</v>
      </c>
      <c r="J154" s="39">
        <f t="shared" si="8"/>
        <v>1</v>
      </c>
      <c r="K154" s="37" t="s">
        <v>34</v>
      </c>
      <c r="L154" s="37" t="s">
        <v>4</v>
      </c>
      <c r="M154" s="40"/>
      <c r="N154" s="49"/>
      <c r="O154" s="49"/>
      <c r="P154" s="50"/>
      <c r="Q154" s="49"/>
      <c r="R154" s="49"/>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2">
        <f t="shared" si="9"/>
        <v>367.34</v>
      </c>
      <c r="BB154" s="51">
        <f t="shared" si="10"/>
        <v>367.34</v>
      </c>
      <c r="BC154" s="56" t="str">
        <f t="shared" si="11"/>
        <v>INR  Three Hundred &amp; Sixty Seven  and Paise Thirty Four Only</v>
      </c>
      <c r="IA154" s="21">
        <v>11.11</v>
      </c>
      <c r="IB154" s="21" t="s">
        <v>176</v>
      </c>
      <c r="ID154" s="21">
        <v>1</v>
      </c>
      <c r="IE154" s="22" t="s">
        <v>47</v>
      </c>
      <c r="IF154" s="22"/>
      <c r="IG154" s="22"/>
      <c r="IH154" s="22"/>
      <c r="II154" s="22"/>
    </row>
    <row r="155" spans="1:243" s="21" customFormat="1" ht="63">
      <c r="A155" s="57">
        <v>11.12</v>
      </c>
      <c r="B155" s="58" t="s">
        <v>179</v>
      </c>
      <c r="C155" s="33"/>
      <c r="D155" s="81"/>
      <c r="E155" s="81"/>
      <c r="F155" s="81"/>
      <c r="G155" s="81"/>
      <c r="H155" s="81"/>
      <c r="I155" s="81"/>
      <c r="J155" s="81"/>
      <c r="K155" s="81"/>
      <c r="L155" s="81"/>
      <c r="M155" s="81"/>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IA155" s="21">
        <v>11.12</v>
      </c>
      <c r="IB155" s="21" t="s">
        <v>179</v>
      </c>
      <c r="IE155" s="22"/>
      <c r="IF155" s="22"/>
      <c r="IG155" s="22"/>
      <c r="IH155" s="22"/>
      <c r="II155" s="22"/>
    </row>
    <row r="156" spans="1:243" s="21" customFormat="1" ht="42.75">
      <c r="A156" s="57">
        <v>11.13</v>
      </c>
      <c r="B156" s="58" t="s">
        <v>176</v>
      </c>
      <c r="C156" s="33"/>
      <c r="D156" s="33">
        <v>3</v>
      </c>
      <c r="E156" s="59" t="s">
        <v>47</v>
      </c>
      <c r="F156" s="67">
        <v>484.31</v>
      </c>
      <c r="G156" s="43"/>
      <c r="H156" s="37"/>
      <c r="I156" s="38" t="s">
        <v>33</v>
      </c>
      <c r="J156" s="39">
        <f t="shared" si="8"/>
        <v>1</v>
      </c>
      <c r="K156" s="37" t="s">
        <v>34</v>
      </c>
      <c r="L156" s="37" t="s">
        <v>4</v>
      </c>
      <c r="M156" s="40"/>
      <c r="N156" s="49"/>
      <c r="O156" s="49"/>
      <c r="P156" s="50"/>
      <c r="Q156" s="49"/>
      <c r="R156" s="49"/>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2">
        <f t="shared" si="9"/>
        <v>1452.93</v>
      </c>
      <c r="BB156" s="51">
        <f t="shared" si="10"/>
        <v>1452.93</v>
      </c>
      <c r="BC156" s="56" t="str">
        <f t="shared" si="11"/>
        <v>INR  One Thousand Four Hundred &amp; Fifty Two  and Paise Ninety Three Only</v>
      </c>
      <c r="IA156" s="21">
        <v>11.13</v>
      </c>
      <c r="IB156" s="21" t="s">
        <v>176</v>
      </c>
      <c r="ID156" s="21">
        <v>3</v>
      </c>
      <c r="IE156" s="22" t="s">
        <v>47</v>
      </c>
      <c r="IF156" s="22"/>
      <c r="IG156" s="22"/>
      <c r="IH156" s="22"/>
      <c r="II156" s="22"/>
    </row>
    <row r="157" spans="1:243" s="21" customFormat="1" ht="63">
      <c r="A157" s="61">
        <v>11.14</v>
      </c>
      <c r="B157" s="58" t="s">
        <v>180</v>
      </c>
      <c r="C157" s="33"/>
      <c r="D157" s="81"/>
      <c r="E157" s="81"/>
      <c r="F157" s="81"/>
      <c r="G157" s="81"/>
      <c r="H157" s="81"/>
      <c r="I157" s="81"/>
      <c r="J157" s="81"/>
      <c r="K157" s="81"/>
      <c r="L157" s="81"/>
      <c r="M157" s="81"/>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IA157" s="21">
        <v>11.14</v>
      </c>
      <c r="IB157" s="21" t="s">
        <v>180</v>
      </c>
      <c r="IE157" s="22"/>
      <c r="IF157" s="22"/>
      <c r="IG157" s="22"/>
      <c r="IH157" s="22"/>
      <c r="II157" s="22"/>
    </row>
    <row r="158" spans="1:243" s="21" customFormat="1" ht="28.5">
      <c r="A158" s="57">
        <v>11.15</v>
      </c>
      <c r="B158" s="58" t="s">
        <v>176</v>
      </c>
      <c r="C158" s="33"/>
      <c r="D158" s="33">
        <v>1</v>
      </c>
      <c r="E158" s="59" t="s">
        <v>47</v>
      </c>
      <c r="F158" s="67">
        <v>531.57</v>
      </c>
      <c r="G158" s="43"/>
      <c r="H158" s="37"/>
      <c r="I158" s="38" t="s">
        <v>33</v>
      </c>
      <c r="J158" s="39">
        <f t="shared" si="8"/>
        <v>1</v>
      </c>
      <c r="K158" s="37" t="s">
        <v>34</v>
      </c>
      <c r="L158" s="37" t="s">
        <v>4</v>
      </c>
      <c r="M158" s="40"/>
      <c r="N158" s="49"/>
      <c r="O158" s="49"/>
      <c r="P158" s="50"/>
      <c r="Q158" s="49"/>
      <c r="R158" s="49"/>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2">
        <f t="shared" si="9"/>
        <v>531.57</v>
      </c>
      <c r="BB158" s="51">
        <f t="shared" si="10"/>
        <v>531.57</v>
      </c>
      <c r="BC158" s="56" t="str">
        <f t="shared" si="11"/>
        <v>INR  Five Hundred &amp; Thirty One  and Paise Fifty Seven Only</v>
      </c>
      <c r="IA158" s="21">
        <v>11.15</v>
      </c>
      <c r="IB158" s="21" t="s">
        <v>176</v>
      </c>
      <c r="ID158" s="21">
        <v>1</v>
      </c>
      <c r="IE158" s="22" t="s">
        <v>47</v>
      </c>
      <c r="IF158" s="22"/>
      <c r="IG158" s="22"/>
      <c r="IH158" s="22"/>
      <c r="II158" s="22"/>
    </row>
    <row r="159" spans="1:243" s="21" customFormat="1" ht="63">
      <c r="A159" s="57">
        <v>11.16</v>
      </c>
      <c r="B159" s="58" t="s">
        <v>181</v>
      </c>
      <c r="C159" s="33"/>
      <c r="D159" s="81"/>
      <c r="E159" s="81"/>
      <c r="F159" s="81"/>
      <c r="G159" s="81"/>
      <c r="H159" s="81"/>
      <c r="I159" s="81"/>
      <c r="J159" s="81"/>
      <c r="K159" s="81"/>
      <c r="L159" s="81"/>
      <c r="M159" s="81"/>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IA159" s="21">
        <v>11.16</v>
      </c>
      <c r="IB159" s="21" t="s">
        <v>181</v>
      </c>
      <c r="IE159" s="22"/>
      <c r="IF159" s="22"/>
      <c r="IG159" s="22"/>
      <c r="IH159" s="22"/>
      <c r="II159" s="22"/>
    </row>
    <row r="160" spans="1:243" s="21" customFormat="1" ht="42.75">
      <c r="A160" s="57">
        <v>11.17</v>
      </c>
      <c r="B160" s="58" t="s">
        <v>182</v>
      </c>
      <c r="C160" s="33"/>
      <c r="D160" s="33">
        <v>4</v>
      </c>
      <c r="E160" s="59" t="s">
        <v>47</v>
      </c>
      <c r="F160" s="67">
        <v>466.46</v>
      </c>
      <c r="G160" s="43"/>
      <c r="H160" s="37"/>
      <c r="I160" s="38" t="s">
        <v>33</v>
      </c>
      <c r="J160" s="39">
        <f t="shared" si="8"/>
        <v>1</v>
      </c>
      <c r="K160" s="37" t="s">
        <v>34</v>
      </c>
      <c r="L160" s="37" t="s">
        <v>4</v>
      </c>
      <c r="M160" s="40"/>
      <c r="N160" s="49"/>
      <c r="O160" s="49"/>
      <c r="P160" s="50"/>
      <c r="Q160" s="49"/>
      <c r="R160" s="49"/>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2">
        <f t="shared" si="9"/>
        <v>1865.84</v>
      </c>
      <c r="BB160" s="51">
        <f t="shared" si="10"/>
        <v>1865.84</v>
      </c>
      <c r="BC160" s="56" t="str">
        <f t="shared" si="11"/>
        <v>INR  One Thousand Eight Hundred &amp; Sixty Five  and Paise Eighty Four Only</v>
      </c>
      <c r="IA160" s="21">
        <v>11.17</v>
      </c>
      <c r="IB160" s="21" t="s">
        <v>182</v>
      </c>
      <c r="ID160" s="21">
        <v>4</v>
      </c>
      <c r="IE160" s="22" t="s">
        <v>47</v>
      </c>
      <c r="IF160" s="22"/>
      <c r="IG160" s="22"/>
      <c r="IH160" s="22"/>
      <c r="II160" s="22"/>
    </row>
    <row r="161" spans="1:243" s="21" customFormat="1" ht="63">
      <c r="A161" s="57">
        <v>11.18</v>
      </c>
      <c r="B161" s="58" t="s">
        <v>183</v>
      </c>
      <c r="C161" s="33"/>
      <c r="D161" s="33">
        <v>10</v>
      </c>
      <c r="E161" s="59" t="s">
        <v>47</v>
      </c>
      <c r="F161" s="67">
        <v>53.7</v>
      </c>
      <c r="G161" s="43"/>
      <c r="H161" s="37"/>
      <c r="I161" s="38" t="s">
        <v>33</v>
      </c>
      <c r="J161" s="39">
        <f t="shared" si="8"/>
        <v>1</v>
      </c>
      <c r="K161" s="37" t="s">
        <v>34</v>
      </c>
      <c r="L161" s="37" t="s">
        <v>4</v>
      </c>
      <c r="M161" s="40"/>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2">
        <f t="shared" si="9"/>
        <v>537</v>
      </c>
      <c r="BB161" s="51">
        <f t="shared" si="10"/>
        <v>537</v>
      </c>
      <c r="BC161" s="56" t="str">
        <f t="shared" si="11"/>
        <v>INR  Five Hundred &amp; Thirty Seven  Only</v>
      </c>
      <c r="IA161" s="21">
        <v>11.18</v>
      </c>
      <c r="IB161" s="21" t="s">
        <v>183</v>
      </c>
      <c r="ID161" s="21">
        <v>10</v>
      </c>
      <c r="IE161" s="22" t="s">
        <v>47</v>
      </c>
      <c r="IF161" s="22"/>
      <c r="IG161" s="22"/>
      <c r="IH161" s="22"/>
      <c r="II161" s="22"/>
    </row>
    <row r="162" spans="1:243" s="21" customFormat="1" ht="31.5">
      <c r="A162" s="57">
        <v>11.19</v>
      </c>
      <c r="B162" s="58" t="s">
        <v>184</v>
      </c>
      <c r="C162" s="33"/>
      <c r="D162" s="81"/>
      <c r="E162" s="81"/>
      <c r="F162" s="81"/>
      <c r="G162" s="81"/>
      <c r="H162" s="81"/>
      <c r="I162" s="81"/>
      <c r="J162" s="81"/>
      <c r="K162" s="81"/>
      <c r="L162" s="81"/>
      <c r="M162" s="81"/>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IA162" s="21">
        <v>11.19</v>
      </c>
      <c r="IB162" s="21" t="s">
        <v>184</v>
      </c>
      <c r="IE162" s="22"/>
      <c r="IF162" s="22"/>
      <c r="IG162" s="22"/>
      <c r="IH162" s="22"/>
      <c r="II162" s="22"/>
    </row>
    <row r="163" spans="1:243" s="21" customFormat="1" ht="42.75">
      <c r="A163" s="61">
        <v>11.2</v>
      </c>
      <c r="B163" s="58" t="s">
        <v>185</v>
      </c>
      <c r="C163" s="33"/>
      <c r="D163" s="33">
        <v>2</v>
      </c>
      <c r="E163" s="59" t="s">
        <v>47</v>
      </c>
      <c r="F163" s="67">
        <v>286.94</v>
      </c>
      <c r="G163" s="43"/>
      <c r="H163" s="37"/>
      <c r="I163" s="38" t="s">
        <v>33</v>
      </c>
      <c r="J163" s="39">
        <f t="shared" si="8"/>
        <v>1</v>
      </c>
      <c r="K163" s="37" t="s">
        <v>34</v>
      </c>
      <c r="L163" s="37" t="s">
        <v>4</v>
      </c>
      <c r="M163" s="40"/>
      <c r="N163" s="49"/>
      <c r="O163" s="49"/>
      <c r="P163" s="50"/>
      <c r="Q163" s="49"/>
      <c r="R163" s="49"/>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2">
        <f t="shared" si="9"/>
        <v>573.88</v>
      </c>
      <c r="BB163" s="51">
        <f t="shared" si="10"/>
        <v>573.88</v>
      </c>
      <c r="BC163" s="56" t="str">
        <f t="shared" si="11"/>
        <v>INR  Five Hundred &amp; Seventy Three  and Paise Eighty Eight Only</v>
      </c>
      <c r="IA163" s="21">
        <v>11.2</v>
      </c>
      <c r="IB163" s="21" t="s">
        <v>185</v>
      </c>
      <c r="ID163" s="21">
        <v>2</v>
      </c>
      <c r="IE163" s="22" t="s">
        <v>47</v>
      </c>
      <c r="IF163" s="22"/>
      <c r="IG163" s="22"/>
      <c r="IH163" s="22"/>
      <c r="II163" s="22"/>
    </row>
    <row r="164" spans="1:243" s="21" customFormat="1" ht="63">
      <c r="A164" s="57">
        <v>11.21</v>
      </c>
      <c r="B164" s="58" t="s">
        <v>186</v>
      </c>
      <c r="C164" s="33"/>
      <c r="D164" s="33">
        <v>10</v>
      </c>
      <c r="E164" s="59" t="s">
        <v>44</v>
      </c>
      <c r="F164" s="67">
        <v>135.16</v>
      </c>
      <c r="G164" s="43"/>
      <c r="H164" s="37"/>
      <c r="I164" s="38" t="s">
        <v>33</v>
      </c>
      <c r="J164" s="39">
        <f t="shared" si="8"/>
        <v>1</v>
      </c>
      <c r="K164" s="37" t="s">
        <v>34</v>
      </c>
      <c r="L164" s="37" t="s">
        <v>4</v>
      </c>
      <c r="M164" s="40"/>
      <c r="N164" s="49"/>
      <c r="O164" s="49"/>
      <c r="P164" s="50"/>
      <c r="Q164" s="49"/>
      <c r="R164" s="49"/>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2">
        <f t="shared" si="9"/>
        <v>1351.6</v>
      </c>
      <c r="BB164" s="51">
        <f t="shared" si="10"/>
        <v>1351.6</v>
      </c>
      <c r="BC164" s="56" t="str">
        <f t="shared" si="11"/>
        <v>INR  One Thousand Three Hundred &amp; Fifty One  and Paise Sixty Only</v>
      </c>
      <c r="IA164" s="21">
        <v>11.21</v>
      </c>
      <c r="IB164" s="21" t="s">
        <v>186</v>
      </c>
      <c r="ID164" s="21">
        <v>10</v>
      </c>
      <c r="IE164" s="22" t="s">
        <v>44</v>
      </c>
      <c r="IF164" s="22"/>
      <c r="IG164" s="22"/>
      <c r="IH164" s="22"/>
      <c r="II164" s="22"/>
    </row>
    <row r="165" spans="1:243" s="21" customFormat="1" ht="15.75">
      <c r="A165" s="57">
        <v>12</v>
      </c>
      <c r="B165" s="58" t="s">
        <v>187</v>
      </c>
      <c r="C165" s="33"/>
      <c r="D165" s="81"/>
      <c r="E165" s="81"/>
      <c r="F165" s="81"/>
      <c r="G165" s="81"/>
      <c r="H165" s="81"/>
      <c r="I165" s="81"/>
      <c r="J165" s="81"/>
      <c r="K165" s="81"/>
      <c r="L165" s="81"/>
      <c r="M165" s="81"/>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IA165" s="21">
        <v>12</v>
      </c>
      <c r="IB165" s="21" t="s">
        <v>187</v>
      </c>
      <c r="IE165" s="22"/>
      <c r="IF165" s="22"/>
      <c r="IG165" s="22"/>
      <c r="IH165" s="22"/>
      <c r="II165" s="22"/>
    </row>
    <row r="166" spans="1:243" s="21" customFormat="1" ht="315">
      <c r="A166" s="57">
        <v>12.01</v>
      </c>
      <c r="B166" s="58" t="s">
        <v>188</v>
      </c>
      <c r="C166" s="33"/>
      <c r="D166" s="33">
        <v>9</v>
      </c>
      <c r="E166" s="59" t="s">
        <v>43</v>
      </c>
      <c r="F166" s="67">
        <v>408.24</v>
      </c>
      <c r="G166" s="43"/>
      <c r="H166" s="37"/>
      <c r="I166" s="38" t="s">
        <v>33</v>
      </c>
      <c r="J166" s="39">
        <f t="shared" si="8"/>
        <v>1</v>
      </c>
      <c r="K166" s="37" t="s">
        <v>34</v>
      </c>
      <c r="L166" s="37" t="s">
        <v>4</v>
      </c>
      <c r="M166" s="40"/>
      <c r="N166" s="49"/>
      <c r="O166" s="49"/>
      <c r="P166" s="50"/>
      <c r="Q166" s="49"/>
      <c r="R166" s="49"/>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2">
        <f t="shared" si="9"/>
        <v>3674.16</v>
      </c>
      <c r="BB166" s="51">
        <f t="shared" si="10"/>
        <v>3674.16</v>
      </c>
      <c r="BC166" s="56" t="str">
        <f t="shared" si="11"/>
        <v>INR  Three Thousand Six Hundred &amp; Seventy Four  and Paise Sixteen Only</v>
      </c>
      <c r="IA166" s="21">
        <v>12.01</v>
      </c>
      <c r="IB166" s="21" t="s">
        <v>188</v>
      </c>
      <c r="ID166" s="21">
        <v>9</v>
      </c>
      <c r="IE166" s="22" t="s">
        <v>43</v>
      </c>
      <c r="IF166" s="22"/>
      <c r="IG166" s="22"/>
      <c r="IH166" s="22"/>
      <c r="II166" s="22"/>
    </row>
    <row r="167" spans="1:243" s="21" customFormat="1" ht="31.5">
      <c r="A167" s="57">
        <v>13</v>
      </c>
      <c r="B167" s="58" t="s">
        <v>189</v>
      </c>
      <c r="C167" s="33"/>
      <c r="D167" s="81"/>
      <c r="E167" s="81"/>
      <c r="F167" s="81"/>
      <c r="G167" s="81"/>
      <c r="H167" s="81"/>
      <c r="I167" s="81"/>
      <c r="J167" s="81"/>
      <c r="K167" s="81"/>
      <c r="L167" s="81"/>
      <c r="M167" s="81"/>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IA167" s="21">
        <v>13</v>
      </c>
      <c r="IB167" s="21" t="s">
        <v>189</v>
      </c>
      <c r="IE167" s="22"/>
      <c r="IF167" s="22"/>
      <c r="IG167" s="22"/>
      <c r="IH167" s="22"/>
      <c r="II167" s="22"/>
    </row>
    <row r="168" spans="1:243" s="21" customFormat="1" ht="94.5">
      <c r="A168" s="57">
        <v>13.01</v>
      </c>
      <c r="B168" s="58" t="s">
        <v>190</v>
      </c>
      <c r="C168" s="33"/>
      <c r="D168" s="81"/>
      <c r="E168" s="81"/>
      <c r="F168" s="81"/>
      <c r="G168" s="81"/>
      <c r="H168" s="81"/>
      <c r="I168" s="81"/>
      <c r="J168" s="81"/>
      <c r="K168" s="81"/>
      <c r="L168" s="81"/>
      <c r="M168" s="81"/>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IA168" s="21">
        <v>13.01</v>
      </c>
      <c r="IB168" s="21" t="s">
        <v>190</v>
      </c>
      <c r="IE168" s="22"/>
      <c r="IF168" s="22"/>
      <c r="IG168" s="22"/>
      <c r="IH168" s="22"/>
      <c r="II168" s="22"/>
    </row>
    <row r="169" spans="1:243" s="21" customFormat="1" ht="47.25">
      <c r="A169" s="57">
        <v>13.02</v>
      </c>
      <c r="B169" s="58" t="s">
        <v>83</v>
      </c>
      <c r="C169" s="33"/>
      <c r="D169" s="33">
        <v>2</v>
      </c>
      <c r="E169" s="59" t="s">
        <v>43</v>
      </c>
      <c r="F169" s="67">
        <v>340.64</v>
      </c>
      <c r="G169" s="43"/>
      <c r="H169" s="37"/>
      <c r="I169" s="38" t="s">
        <v>33</v>
      </c>
      <c r="J169" s="39">
        <f t="shared" si="8"/>
        <v>1</v>
      </c>
      <c r="K169" s="37" t="s">
        <v>34</v>
      </c>
      <c r="L169" s="37" t="s">
        <v>4</v>
      </c>
      <c r="M169" s="40"/>
      <c r="N169" s="49"/>
      <c r="O169" s="49"/>
      <c r="P169" s="50"/>
      <c r="Q169" s="49"/>
      <c r="R169" s="49"/>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2">
        <f t="shared" si="9"/>
        <v>681.28</v>
      </c>
      <c r="BB169" s="51">
        <f t="shared" si="10"/>
        <v>681.28</v>
      </c>
      <c r="BC169" s="56" t="str">
        <f t="shared" si="11"/>
        <v>INR  Six Hundred &amp; Eighty One  and Paise Twenty Eight Only</v>
      </c>
      <c r="IA169" s="21">
        <v>13.02</v>
      </c>
      <c r="IB169" s="21" t="s">
        <v>83</v>
      </c>
      <c r="ID169" s="21">
        <v>2</v>
      </c>
      <c r="IE169" s="22" t="s">
        <v>43</v>
      </c>
      <c r="IF169" s="22"/>
      <c r="IG169" s="22"/>
      <c r="IH169" s="22"/>
      <c r="II169" s="22"/>
    </row>
    <row r="170" spans="1:243" s="21" customFormat="1" ht="15.75">
      <c r="A170" s="57">
        <v>14</v>
      </c>
      <c r="B170" s="58" t="s">
        <v>191</v>
      </c>
      <c r="C170" s="33"/>
      <c r="D170" s="81"/>
      <c r="E170" s="81"/>
      <c r="F170" s="81"/>
      <c r="G170" s="81"/>
      <c r="H170" s="81"/>
      <c r="I170" s="81"/>
      <c r="J170" s="81"/>
      <c r="K170" s="81"/>
      <c r="L170" s="81"/>
      <c r="M170" s="81"/>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IA170" s="21">
        <v>14</v>
      </c>
      <c r="IB170" s="21" t="s">
        <v>191</v>
      </c>
      <c r="IE170" s="22"/>
      <c r="IF170" s="22"/>
      <c r="IG170" s="22"/>
      <c r="IH170" s="22"/>
      <c r="II170" s="22"/>
    </row>
    <row r="171" spans="1:243" s="21" customFormat="1" ht="111" customHeight="1">
      <c r="A171" s="57">
        <v>14.01</v>
      </c>
      <c r="B171" s="58" t="s">
        <v>200</v>
      </c>
      <c r="C171" s="33"/>
      <c r="D171" s="33">
        <v>0.42</v>
      </c>
      <c r="E171" s="59" t="s">
        <v>198</v>
      </c>
      <c r="F171" s="67">
        <v>4942.04</v>
      </c>
      <c r="G171" s="43"/>
      <c r="H171" s="37"/>
      <c r="I171" s="38" t="s">
        <v>33</v>
      </c>
      <c r="J171" s="39">
        <f t="shared" si="8"/>
        <v>1</v>
      </c>
      <c r="K171" s="37" t="s">
        <v>34</v>
      </c>
      <c r="L171" s="37" t="s">
        <v>4</v>
      </c>
      <c r="M171" s="40"/>
      <c r="N171" s="49"/>
      <c r="O171" s="49"/>
      <c r="P171" s="50"/>
      <c r="Q171" s="49"/>
      <c r="R171" s="49"/>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2">
        <f t="shared" si="9"/>
        <v>2075.66</v>
      </c>
      <c r="BB171" s="51">
        <f t="shared" si="10"/>
        <v>2075.66</v>
      </c>
      <c r="BC171" s="56" t="str">
        <f t="shared" si="11"/>
        <v>INR  Two Thousand  &amp;Seventy Five  and Paise Sixty Six Only</v>
      </c>
      <c r="IA171" s="21">
        <v>14.01</v>
      </c>
      <c r="IB171" s="68" t="s">
        <v>200</v>
      </c>
      <c r="ID171" s="21">
        <v>0.42</v>
      </c>
      <c r="IE171" s="22" t="s">
        <v>198</v>
      </c>
      <c r="IF171" s="22"/>
      <c r="IG171" s="22"/>
      <c r="IH171" s="22"/>
      <c r="II171" s="22"/>
    </row>
    <row r="172" spans="1:243" s="21" customFormat="1" ht="78.75">
      <c r="A172" s="57">
        <v>14.02</v>
      </c>
      <c r="B172" s="58" t="s">
        <v>192</v>
      </c>
      <c r="C172" s="33"/>
      <c r="D172" s="33">
        <v>1</v>
      </c>
      <c r="E172" s="59" t="s">
        <v>199</v>
      </c>
      <c r="F172" s="67">
        <v>422.31</v>
      </c>
      <c r="G172" s="43"/>
      <c r="H172" s="37"/>
      <c r="I172" s="38" t="s">
        <v>33</v>
      </c>
      <c r="J172" s="39">
        <f t="shared" si="8"/>
        <v>1</v>
      </c>
      <c r="K172" s="37" t="s">
        <v>34</v>
      </c>
      <c r="L172" s="37" t="s">
        <v>4</v>
      </c>
      <c r="M172" s="40"/>
      <c r="N172" s="49"/>
      <c r="O172" s="49"/>
      <c r="P172" s="50"/>
      <c r="Q172" s="49"/>
      <c r="R172" s="49"/>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2">
        <f t="shared" si="9"/>
        <v>422.31</v>
      </c>
      <c r="BB172" s="51">
        <f t="shared" si="10"/>
        <v>422.31</v>
      </c>
      <c r="BC172" s="56" t="str">
        <f t="shared" si="11"/>
        <v>INR  Four Hundred &amp; Twenty Two  and Paise Thirty One Only</v>
      </c>
      <c r="IA172" s="21">
        <v>14.02</v>
      </c>
      <c r="IB172" s="21" t="s">
        <v>192</v>
      </c>
      <c r="ID172" s="21">
        <v>1</v>
      </c>
      <c r="IE172" s="22" t="s">
        <v>199</v>
      </c>
      <c r="IF172" s="22"/>
      <c r="IG172" s="22"/>
      <c r="IH172" s="22"/>
      <c r="II172" s="22"/>
    </row>
    <row r="173" spans="1:243" s="21" customFormat="1" ht="48.75" customHeight="1">
      <c r="A173" s="57">
        <v>14.03</v>
      </c>
      <c r="B173" s="58" t="s">
        <v>193</v>
      </c>
      <c r="C173" s="33"/>
      <c r="D173" s="33">
        <v>4</v>
      </c>
      <c r="E173" s="59" t="s">
        <v>199</v>
      </c>
      <c r="F173" s="67">
        <v>58.66</v>
      </c>
      <c r="G173" s="43"/>
      <c r="H173" s="37"/>
      <c r="I173" s="38" t="s">
        <v>33</v>
      </c>
      <c r="J173" s="39">
        <f t="shared" si="8"/>
        <v>1</v>
      </c>
      <c r="K173" s="37" t="s">
        <v>34</v>
      </c>
      <c r="L173" s="37" t="s">
        <v>4</v>
      </c>
      <c r="M173" s="40"/>
      <c r="N173" s="49"/>
      <c r="O173" s="49"/>
      <c r="P173" s="50"/>
      <c r="Q173" s="49"/>
      <c r="R173" s="49"/>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2">
        <f t="shared" si="9"/>
        <v>234.64</v>
      </c>
      <c r="BB173" s="51">
        <f t="shared" si="10"/>
        <v>234.64</v>
      </c>
      <c r="BC173" s="56" t="str">
        <f t="shared" si="11"/>
        <v>INR  Two Hundred &amp; Thirty Four  and Paise Sixty Four Only</v>
      </c>
      <c r="IA173" s="21">
        <v>14.03</v>
      </c>
      <c r="IB173" s="21" t="s">
        <v>193</v>
      </c>
      <c r="ID173" s="21">
        <v>4</v>
      </c>
      <c r="IE173" s="22" t="s">
        <v>199</v>
      </c>
      <c r="IF173" s="22"/>
      <c r="IG173" s="22"/>
      <c r="IH173" s="22"/>
      <c r="II173" s="22"/>
    </row>
    <row r="174" spans="1:243" s="21" customFormat="1" ht="31.5">
      <c r="A174" s="57">
        <v>14.04</v>
      </c>
      <c r="B174" s="58" t="s">
        <v>194</v>
      </c>
      <c r="C174" s="33"/>
      <c r="D174" s="33">
        <v>10</v>
      </c>
      <c r="E174" s="59" t="s">
        <v>199</v>
      </c>
      <c r="F174" s="67">
        <v>29.33</v>
      </c>
      <c r="G174" s="43"/>
      <c r="H174" s="37"/>
      <c r="I174" s="38" t="s">
        <v>33</v>
      </c>
      <c r="J174" s="39">
        <f t="shared" si="8"/>
        <v>1</v>
      </c>
      <c r="K174" s="37" t="s">
        <v>34</v>
      </c>
      <c r="L174" s="37" t="s">
        <v>4</v>
      </c>
      <c r="M174" s="40"/>
      <c r="N174" s="49"/>
      <c r="O174" s="49"/>
      <c r="P174" s="50"/>
      <c r="Q174" s="49"/>
      <c r="R174" s="49"/>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2">
        <f t="shared" si="9"/>
        <v>293.3</v>
      </c>
      <c r="BB174" s="51">
        <f t="shared" si="10"/>
        <v>293.3</v>
      </c>
      <c r="BC174" s="56" t="str">
        <f t="shared" si="11"/>
        <v>INR  Two Hundred &amp; Ninety Three  and Paise Thirty Only</v>
      </c>
      <c r="IA174" s="21">
        <v>14.04</v>
      </c>
      <c r="IB174" s="21" t="s">
        <v>194</v>
      </c>
      <c r="ID174" s="21">
        <v>10</v>
      </c>
      <c r="IE174" s="22" t="s">
        <v>199</v>
      </c>
      <c r="IF174" s="22"/>
      <c r="IG174" s="22"/>
      <c r="IH174" s="22"/>
      <c r="II174" s="22"/>
    </row>
    <row r="175" spans="1:243" s="21" customFormat="1" ht="63">
      <c r="A175" s="57">
        <v>14.05</v>
      </c>
      <c r="B175" s="58" t="s">
        <v>195</v>
      </c>
      <c r="C175" s="33"/>
      <c r="D175" s="33">
        <v>1</v>
      </c>
      <c r="E175" s="59" t="s">
        <v>199</v>
      </c>
      <c r="F175" s="67">
        <v>504.44</v>
      </c>
      <c r="G175" s="43"/>
      <c r="H175" s="37"/>
      <c r="I175" s="38" t="s">
        <v>33</v>
      </c>
      <c r="J175" s="39">
        <f t="shared" si="8"/>
        <v>1</v>
      </c>
      <c r="K175" s="37" t="s">
        <v>34</v>
      </c>
      <c r="L175" s="37" t="s">
        <v>4</v>
      </c>
      <c r="M175" s="40"/>
      <c r="N175" s="49"/>
      <c r="O175" s="49"/>
      <c r="P175" s="50"/>
      <c r="Q175" s="49"/>
      <c r="R175" s="49"/>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2">
        <f t="shared" si="9"/>
        <v>504.44</v>
      </c>
      <c r="BB175" s="51">
        <f t="shared" si="10"/>
        <v>504.44</v>
      </c>
      <c r="BC175" s="56" t="str">
        <f t="shared" si="11"/>
        <v>INR  Five Hundred &amp; Four  and Paise Forty Four Only</v>
      </c>
      <c r="IA175" s="21">
        <v>14.05</v>
      </c>
      <c r="IB175" s="21" t="s">
        <v>195</v>
      </c>
      <c r="ID175" s="21">
        <v>1</v>
      </c>
      <c r="IE175" s="22" t="s">
        <v>199</v>
      </c>
      <c r="IF175" s="22"/>
      <c r="IG175" s="22"/>
      <c r="IH175" s="22"/>
      <c r="II175" s="22"/>
    </row>
    <row r="176" spans="1:243" s="21" customFormat="1" ht="131.25" customHeight="1">
      <c r="A176" s="57">
        <v>14.06</v>
      </c>
      <c r="B176" s="58" t="s">
        <v>196</v>
      </c>
      <c r="C176" s="33"/>
      <c r="D176" s="33">
        <v>5.1</v>
      </c>
      <c r="E176" s="59" t="s">
        <v>197</v>
      </c>
      <c r="F176" s="67">
        <v>1945.33</v>
      </c>
      <c r="G176" s="43"/>
      <c r="H176" s="37"/>
      <c r="I176" s="38" t="s">
        <v>33</v>
      </c>
      <c r="J176" s="39">
        <f t="shared" si="8"/>
        <v>1</v>
      </c>
      <c r="K176" s="37" t="s">
        <v>34</v>
      </c>
      <c r="L176" s="37" t="s">
        <v>4</v>
      </c>
      <c r="M176" s="40"/>
      <c r="N176" s="49"/>
      <c r="O176" s="49"/>
      <c r="P176" s="50"/>
      <c r="Q176" s="49"/>
      <c r="R176" s="49"/>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2">
        <f t="shared" si="9"/>
        <v>9921.18</v>
      </c>
      <c r="BB176" s="51">
        <f t="shared" si="10"/>
        <v>9921.18</v>
      </c>
      <c r="BC176" s="56" t="str">
        <f t="shared" si="11"/>
        <v>INR  Nine Thousand Nine Hundred &amp; Twenty One  and Paise Eighteen Only</v>
      </c>
      <c r="IA176" s="21">
        <v>14.06</v>
      </c>
      <c r="IB176" s="68" t="s">
        <v>196</v>
      </c>
      <c r="ID176" s="21">
        <v>5.1</v>
      </c>
      <c r="IE176" s="22" t="s">
        <v>197</v>
      </c>
      <c r="IF176" s="22"/>
      <c r="IG176" s="22"/>
      <c r="IH176" s="22"/>
      <c r="II176" s="22"/>
    </row>
    <row r="177" spans="1:55" ht="42.75">
      <c r="A177" s="44" t="s">
        <v>35</v>
      </c>
      <c r="B177" s="45"/>
      <c r="C177" s="46"/>
      <c r="D177" s="66"/>
      <c r="E177" s="66"/>
      <c r="F177" s="66"/>
      <c r="G177" s="34"/>
      <c r="H177" s="47"/>
      <c r="I177" s="47"/>
      <c r="J177" s="47"/>
      <c r="K177" s="47"/>
      <c r="L177" s="48"/>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55">
        <f>SUM(BA13:BA176)</f>
        <v>332007.01</v>
      </c>
      <c r="BB177" s="55">
        <f>SUM(BB13:BB176)</f>
        <v>332007.01</v>
      </c>
      <c r="BC177" s="62" t="str">
        <f>SpellNumber($E$2,BB177)</f>
        <v>INR  Three Lakh Thirty Two Thousand  &amp;Seven  and Paise One Only</v>
      </c>
    </row>
    <row r="178" spans="1:55" ht="46.5" customHeight="1">
      <c r="A178" s="24" t="s">
        <v>36</v>
      </c>
      <c r="B178" s="25"/>
      <c r="C178" s="26"/>
      <c r="D178" s="63"/>
      <c r="E178" s="64" t="s">
        <v>45</v>
      </c>
      <c r="F178" s="65"/>
      <c r="G178" s="27"/>
      <c r="H178" s="28"/>
      <c r="I178" s="28"/>
      <c r="J178" s="28"/>
      <c r="K178" s="29"/>
      <c r="L178" s="30"/>
      <c r="M178" s="31"/>
      <c r="N178" s="32"/>
      <c r="O178" s="21"/>
      <c r="P178" s="21"/>
      <c r="Q178" s="21"/>
      <c r="R178" s="21"/>
      <c r="S178" s="21"/>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53">
        <f>IF(ISBLANK(F178),0,IF(E178="Excess (+)",ROUND(BA177+(BA177*F178),2),IF(E178="Less (-)",ROUND(BA177+(BA177*F178*(-1)),2),IF(E178="At Par",BA177,0))))</f>
        <v>0</v>
      </c>
      <c r="BB178" s="54">
        <f>ROUND(BA178,0)</f>
        <v>0</v>
      </c>
      <c r="BC178" s="36" t="str">
        <f>SpellNumber($E$2,BB178)</f>
        <v>INR Zero Only</v>
      </c>
    </row>
    <row r="179" spans="1:55" ht="45.75" customHeight="1">
      <c r="A179" s="23" t="s">
        <v>37</v>
      </c>
      <c r="B179" s="23"/>
      <c r="C179" s="83" t="str">
        <f>SpellNumber($E$2,BB178)</f>
        <v>INR Zero Only</v>
      </c>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row>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70" ht="15"/>
    <row r="1871" ht="15"/>
    <row r="1872" ht="15"/>
    <row r="1873" ht="15"/>
    <row r="1874" ht="15"/>
    <row r="1875" ht="15"/>
    <row r="1876" ht="15"/>
    <row r="1877" ht="15"/>
    <row r="1878" ht="15"/>
    <row r="1879" ht="15"/>
    <row r="1880" ht="15"/>
    <row r="1881" ht="15"/>
    <row r="1882" ht="15"/>
    <row r="1884" ht="15"/>
    <row r="1885" ht="15"/>
    <row r="1886" ht="15"/>
    <row r="1887" ht="15"/>
    <row r="1888" ht="15"/>
    <row r="1890" ht="15"/>
    <row r="1891" ht="15"/>
    <row r="1892" ht="15"/>
    <row r="1894" ht="15"/>
    <row r="1895" ht="15"/>
    <row r="1896" ht="15"/>
    <row r="1897" ht="15"/>
    <row r="1898" ht="15"/>
    <row r="1900" ht="15"/>
    <row r="1901" ht="15"/>
    <row r="1902" ht="15"/>
    <row r="1904" ht="15"/>
    <row r="1905" ht="15"/>
    <row r="1906" ht="15"/>
    <row r="1907" ht="15"/>
    <row r="1908" ht="15"/>
    <row r="1910" ht="15"/>
    <row r="1911" ht="15"/>
    <row r="1912" ht="15"/>
    <row r="1913" ht="15"/>
    <row r="1914" ht="15"/>
    <row r="1916" ht="15"/>
    <row r="1917" ht="15"/>
    <row r="1919" ht="15"/>
    <row r="1920" ht="15"/>
    <row r="1921" ht="15"/>
    <row r="1922" ht="15"/>
    <row r="1924" ht="15"/>
    <row r="1926" ht="15"/>
    <row r="1927" ht="15"/>
    <row r="1928" ht="15"/>
    <row r="1929"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1" ht="15"/>
    <row r="1952" ht="15"/>
    <row r="1953" ht="15"/>
    <row r="1954" ht="15"/>
    <row r="1956" ht="15"/>
    <row r="1958" ht="15"/>
    <row r="1959" ht="15"/>
    <row r="1960" ht="15"/>
    <row r="1961" ht="15"/>
    <row r="1962" ht="15"/>
    <row r="1963" ht="15"/>
    <row r="1964" ht="15"/>
    <row r="1966" ht="15"/>
    <row r="1967" ht="15"/>
    <row r="1968" ht="15"/>
    <row r="1970" ht="15"/>
    <row r="1971" ht="15"/>
    <row r="1973" ht="15"/>
    <row r="1974" ht="15"/>
  </sheetData>
  <sheetProtection password="8F23" sheet="1"/>
  <mergeCells count="88">
    <mergeCell ref="C179:BC179"/>
    <mergeCell ref="A1:L1"/>
    <mergeCell ref="A4:BC4"/>
    <mergeCell ref="A5:BC5"/>
    <mergeCell ref="A6:BC6"/>
    <mergeCell ref="A7:BC7"/>
    <mergeCell ref="A9:BC9"/>
    <mergeCell ref="D13:BC13"/>
    <mergeCell ref="B8:BC8"/>
    <mergeCell ref="D14:BC14"/>
    <mergeCell ref="D17:BC17"/>
    <mergeCell ref="D19:BC19"/>
    <mergeCell ref="D21:BC21"/>
    <mergeCell ref="D23:BC23"/>
    <mergeCell ref="D24:BC24"/>
    <mergeCell ref="D26:BC26"/>
    <mergeCell ref="D28:BC28"/>
    <mergeCell ref="D29:BC29"/>
    <mergeCell ref="D30:BC30"/>
    <mergeCell ref="D32:BC32"/>
    <mergeCell ref="D36:BC36"/>
    <mergeCell ref="D35:BC35"/>
    <mergeCell ref="D38:BC38"/>
    <mergeCell ref="D39:BC39"/>
    <mergeCell ref="D41:BC41"/>
    <mergeCell ref="D47:BC47"/>
    <mergeCell ref="D50:BC50"/>
    <mergeCell ref="D52:BC52"/>
    <mergeCell ref="D54:BC54"/>
    <mergeCell ref="D56:BC56"/>
    <mergeCell ref="D58:BC58"/>
    <mergeCell ref="D59:BC59"/>
    <mergeCell ref="D60:BC60"/>
    <mergeCell ref="D62:BC62"/>
    <mergeCell ref="D64:BC64"/>
    <mergeCell ref="D66:BC66"/>
    <mergeCell ref="D71:BC71"/>
    <mergeCell ref="D72:BC72"/>
    <mergeCell ref="D74:BC74"/>
    <mergeCell ref="D76:BC76"/>
    <mergeCell ref="D78:BC78"/>
    <mergeCell ref="D80:BC80"/>
    <mergeCell ref="D82:BC82"/>
    <mergeCell ref="D85:BC85"/>
    <mergeCell ref="D87:BC87"/>
    <mergeCell ref="D90:BC90"/>
    <mergeCell ref="D92:BC92"/>
    <mergeCell ref="D93:BC93"/>
    <mergeCell ref="D95:BC95"/>
    <mergeCell ref="D99:BC99"/>
    <mergeCell ref="D100:BC100"/>
    <mergeCell ref="D105:BC105"/>
    <mergeCell ref="D107:BC107"/>
    <mergeCell ref="D109:BC109"/>
    <mergeCell ref="D113:BC113"/>
    <mergeCell ref="D114:BC114"/>
    <mergeCell ref="D117:BC117"/>
    <mergeCell ref="D118:BC118"/>
    <mergeCell ref="D120:BC120"/>
    <mergeCell ref="D122:BC122"/>
    <mergeCell ref="D124:BC124"/>
    <mergeCell ref="D125:BC125"/>
    <mergeCell ref="D127:BC127"/>
    <mergeCell ref="D128:BC128"/>
    <mergeCell ref="D130:BC130"/>
    <mergeCell ref="D131:BC131"/>
    <mergeCell ref="D133:BC133"/>
    <mergeCell ref="D135:BC135"/>
    <mergeCell ref="D138:BC138"/>
    <mergeCell ref="D139:BC139"/>
    <mergeCell ref="D159:BC159"/>
    <mergeCell ref="D162:BC162"/>
    <mergeCell ref="D141:BC141"/>
    <mergeCell ref="D143:BC143"/>
    <mergeCell ref="D144:BC144"/>
    <mergeCell ref="D146:BC146"/>
    <mergeCell ref="D148:BC148"/>
    <mergeCell ref="D149:BC149"/>
    <mergeCell ref="D165:BC165"/>
    <mergeCell ref="D167:BC167"/>
    <mergeCell ref="D168:BC168"/>
    <mergeCell ref="D170:BC170"/>
    <mergeCell ref="D44:BC44"/>
    <mergeCell ref="D68:BC68"/>
    <mergeCell ref="D151:BC151"/>
    <mergeCell ref="D153:BC153"/>
    <mergeCell ref="D155:BC155"/>
    <mergeCell ref="D157:BC157"/>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8">
      <formula1>IF(E178="Select",-1,IF(E178="At Par",0,0))</formula1>
      <formula2>IF(E178="Select",-1,IF(E178="At Par",0,0.99))</formula2>
    </dataValidation>
    <dataValidation type="list" allowBlank="1" showErrorMessage="1" sqref="E17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8">
      <formula1>0</formula1>
      <formula2>IF(#REF!&lt;&gt;"Select",99.9,0)</formula2>
    </dataValidation>
    <dataValidation allowBlank="1" showInputMessage="1" showErrorMessage="1" promptTitle="Units" prompt="Please enter Units in text" sqref="D15:E16 D18:E18 D20:E20 D22:E22 D25:E25 D27:E27 D31:E31 D33:E34 D37:E37 D40:E40 D171:E176 D48:E49 D51:E51 D53:E53 D55:E55 D57:E57 D61:E61 D63:E63 D65:E65 D45:E46 D73:E73 D75:E75 D77:E77 D79:E79 D81:E81 D83:E84 D86:E86 D88:E89 D91:E91 D94:E94 D96:E98 D101:E104 D106:E106 D108:E108 D110:E112 D115:E116 D119:E119 D121:E121 D123:E123 D126:E126 D129:E129 D132:E132 D134:E134 D136:E137 D140:E140 D142:E142 D145:E145 D147:E147 D150:E150 D152:E152 D154:E154 D156:E156 D158:E158 D160:E161 D163:E164 D166:E166 D169:E169 D42:E43 D67:E67 D69:E70">
      <formula1>0</formula1>
      <formula2>0</formula2>
    </dataValidation>
    <dataValidation type="decimal" allowBlank="1" showInputMessage="1" showErrorMessage="1" promptTitle="Quantity" prompt="Please enter the Quantity for this item. " errorTitle="Invalid Entry" error="Only Numeric Values are allowed. " sqref="F15:F16 F18 F20 F22 F25 F27 F31 F33:F34 F37 F40 F171:F176 F48:F49 F51 F53 F55 F57 F61 F63 F65 F45:F46 F73 F75 F77 F79 F81 F83:F84 F86 F88:F89 F91 F94 F96:F98 F101:F104 F106 F108 F110:F112 F115:F116 F119 F121 F123 F126 F129 F132 F134 F136:F137 F140 F142 F145 F147 F150 F152 F154 F156 F158 F160:F161 F163:F164 F166 F169 F42:F43 F67 F69:F70">
      <formula1>0</formula1>
      <formula2>999999999999999</formula2>
    </dataValidation>
    <dataValidation type="list" allowBlank="1" showErrorMessage="1" sqref="D13:D14 K15:K16 D17 K18 D19 K20 D21 K22 D23:D24 K25 D26 K27 D28:D30 K31 D32 D35:D36 K33:K34 K37 D38:D39 K40 D41 D170 D47 K48:K49 D50 K51 D52 K53 D54 K55 D56 K57 D58:D60 K61 D62 K63 D64 K65 D66 D44 D71:D72 K73 D74 K75 D76 K77 D78 K79 D80 K81 D82 K83:K84 D85 K86 D87 K88:K89 D90 K91 D92:D93 K94 D95 K96:K98 D99:D100 K101:K104 D105 K106 D107 K108 D109 K110:K112 D113:D114 K115:K116 D117:D118 K119 D120 K121 D122 K123 D124:D125 K126 D127:D128 K129 D130:D131 K132 D133 K134 D135 K136:K137 D138:D139 K140 D141 K142 D143:D144 K145 D146 K147 D148:D149 K150 D151 K152">
      <formula1>"Partial Conversion,Full Conversion"</formula1>
      <formula2>0</formula2>
    </dataValidation>
    <dataValidation type="list" allowBlank="1" showErrorMessage="1" sqref="D153 K154 D155 K156 D157 K158 D159 K160:K161 D162 K163:K164 D165 K166 D167:D168 K169 K171:K176 K42:K43 K45:K46 K67 K69:K70 D68">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0 G22:H22 G25:H25 G27:H27 G31:H31 G33:H34 G37:H37 G40:H40 G171:H176 G48:H49 G51:H51 G53:H53 G55:H55 G57:H57 G61:H61 G63:H63 G65:H65 G45:H46 G73:H73 G75:H75 G77:H77 G79:H79 G81:H81 G83:H84 G86:H86 G88:H89 G91:H91 G94:H94 G96:H98 G101:H104 G106:H106 G108:H108 G110:H112 G115:H116 G119:H119 G121:H121 G123:H123 G126:H126 G129:H129 G132:H132 G134:H134 G136:H137 G140:H140 G142:H142 G145:H145 G147:H147 G150:H150 G152:H152 G154:H154 G156:H156 G158:H158 G160:H161 G163:H164 G166:H166 G169:H169 G42:H43 G67:H67 G69:H70">
      <formula1>0</formula1>
      <formula2>999999999999999</formula2>
    </dataValidation>
    <dataValidation allowBlank="1" showInputMessage="1" showErrorMessage="1" promptTitle="Addition / Deduction" prompt="Please Choose the correct One" sqref="J15:J16 J18 J20 J22 J25 J27 J31 J33:J34 J37 J40 J171:J176 J48:J49 J51 J53 J55 J57 J61 J63 J65 J45:J46 J73 J75 J77 J79 J81 J83:J84 J86 J88:J89 J91 J94 J96:J98 J101:J104 J106 J108 J110:J112 J115:J116 J119 J121 J123 J126 J129 J132 J134 J136:J137 J140 J142 J145 J147 J150 J152 J154 J156 J158 J160:J161 J163:J164 J166 J169 J42:J43 J67 J69:J70">
      <formula1>0</formula1>
      <formula2>0</formula2>
    </dataValidation>
    <dataValidation type="list" showErrorMessage="1" sqref="I15:I16 I18 I20 I22 I25 I27 I31 I33:I34 I37 I40 I171:I176 I48:I49 I51 I53 I55 I57 I61 I63 I65 I45:I46 I73 I75 I77 I79 I81 I83:I84 I86 I88:I89 I91 I94 I96:I98 I101:I104 I106 I108 I110:I112 I115:I116 I119 I121 I123 I126 I129 I132 I134 I136:I137 I140 I142 I145 I147 I150 I152 I154 I156 I158 I160:I161 I163:I164 I166 I169 I42:I43 I67 I69:I7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0 N22:O22 N25:O25 N27:O27 N31:O31 N33:O34 N37:O37 N40:O40 N171:O176 N48:O49 N51:O51 N53:O53 N55:O55 N57:O57 N61:O61 N63:O63 N65:O65 N45:O46 N73:O73 N75:O75 N77:O77 N79:O79 N81:O81 N83:O84 N86:O86 N88:O89 N91:O91 N94:O94 N96:O98 N101:O104 N106:O106 N108:O108 N110:O112 N115:O116 N119:O119 N121:O121 N123:O123 N126:O126 N129:O129 N132:O132 N134:O134 N136:O137 N140:O140 N142:O142 N145:O145 N147:O147 N150:O150 N152:O152 N154:O154 N156:O156 N158:O158 N160:O161 N163:O164 N166:O166 N169:O169 N42:O43 N67:O67 N69:O7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 R22 R25 R27 R31 R33:R34 R37 R40 R171:R176 R48:R49 R51 R53 R55 R57 R61 R63 R65 R45:R46 R73 R75 R77 R79 R81 R83:R84 R86 R88:R89 R91 R94 R96:R98 R101:R104 R106 R108 R110:R112 R115:R116 R119 R121 R123 R126 R129 R132 R134 R136:R137 R140 R142 R145 R147 R150 R152 R154 R156 R158 R160:R161 R163:R164 R166 R169 R42:R43 R67 R69:R7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 Q22 Q25 Q27 Q31 Q33:Q34 Q37 Q40 Q171:Q176 Q48:Q49 Q51 Q53 Q55 Q57 Q61 Q63 Q65 Q45:Q46 Q73 Q75 Q77 Q79 Q81 Q83:Q84 Q86 Q88:Q89 Q91 Q94 Q96:Q98 Q101:Q104 Q106 Q108 Q110:Q112 Q115:Q116 Q119 Q121 Q123 Q126 Q129 Q132 Q134 Q136:Q137 Q140 Q142 Q145 Q147 Q150 Q152 Q154 Q156 Q158 Q160:Q161 Q163:Q164 Q166 Q169 Q42:Q43 Q67 Q69:Q7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 M22 M25 M27 M31 M33:M34 M37 M40 M171:M176 M48:M49 M51 M53 M55 M57 M61 M63 M65 M45:M46 M73 M75 M77 M79 M81 M83:M84 M86 M88:M89 M91 M94 M96:M98 M101:M104 M106 M108 M110:M112 M115:M116 M119 M121 M123 M126 M129 M132 M134 M136:M137 M140 M142 M145 M147 M150 M152 M154 M156 M158 M160:M161 M163:M164 M166 M169 M42:M43 M67 M69:M70">
      <formula1>0</formula1>
      <formula2>999999999999999</formula2>
    </dataValidation>
    <dataValidation type="list" allowBlank="1" showInputMessage="1" showErrorMessage="1" sqref="L152 L153 L154 L155 L156 L157 L158 L159 L160 L161 L162 L163 L164 L165 L166 L167 L168 L169 L170 L171 L172 L173 L17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formula1>"INR"</formula1>
    </dataValidation>
    <dataValidation type="list" allowBlank="1" showInputMessage="1" showErrorMessage="1" sqref="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76 L17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76">
      <formula1>0</formula1>
      <formula2>0</formula2>
    </dataValidation>
    <dataValidation type="decimal" allowBlank="1" showErrorMessage="1" errorTitle="Invalid Entry" error="Only Numeric Values are allowed. " sqref="A13:A176">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scale="99" r:id="rId4"/>
  <rowBreaks count="3" manualBreakCount="3">
    <brk id="34" max="54" man="1"/>
    <brk id="46" max="54" man="1"/>
    <brk id="54"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89" t="s">
        <v>38</v>
      </c>
      <c r="F6" s="89"/>
      <c r="G6" s="89"/>
      <c r="H6" s="89"/>
      <c r="I6" s="89"/>
      <c r="J6" s="89"/>
      <c r="K6" s="89"/>
    </row>
    <row r="7" spans="5:11" ht="14.25">
      <c r="E7" s="90"/>
      <c r="F7" s="90"/>
      <c r="G7" s="90"/>
      <c r="H7" s="90"/>
      <c r="I7" s="90"/>
      <c r="J7" s="90"/>
      <c r="K7" s="90"/>
    </row>
    <row r="8" spans="5:11" ht="14.25">
      <c r="E8" s="90"/>
      <c r="F8" s="90"/>
      <c r="G8" s="90"/>
      <c r="H8" s="90"/>
      <c r="I8" s="90"/>
      <c r="J8" s="90"/>
      <c r="K8" s="90"/>
    </row>
    <row r="9" spans="5:11" ht="14.25">
      <c r="E9" s="90"/>
      <c r="F9" s="90"/>
      <c r="G9" s="90"/>
      <c r="H9" s="90"/>
      <c r="I9" s="90"/>
      <c r="J9" s="90"/>
      <c r="K9" s="90"/>
    </row>
    <row r="10" spans="5:11" ht="14.25">
      <c r="E10" s="90"/>
      <c r="F10" s="90"/>
      <c r="G10" s="90"/>
      <c r="H10" s="90"/>
      <c r="I10" s="90"/>
      <c r="J10" s="90"/>
      <c r="K10" s="90"/>
    </row>
    <row r="11" spans="5:11" ht="14.25">
      <c r="E11" s="90"/>
      <c r="F11" s="90"/>
      <c r="G11" s="90"/>
      <c r="H11" s="90"/>
      <c r="I11" s="90"/>
      <c r="J11" s="90"/>
      <c r="K11" s="90"/>
    </row>
    <row r="12" spans="5:11" ht="14.25">
      <c r="E12" s="90"/>
      <c r="F12" s="90"/>
      <c r="G12" s="90"/>
      <c r="H12" s="90"/>
      <c r="I12" s="90"/>
      <c r="J12" s="90"/>
      <c r="K12" s="90"/>
    </row>
    <row r="13" spans="5:11" ht="14.25">
      <c r="E13" s="90"/>
      <c r="F13" s="90"/>
      <c r="G13" s="90"/>
      <c r="H13" s="90"/>
      <c r="I13" s="90"/>
      <c r="J13" s="90"/>
      <c r="K13" s="90"/>
    </row>
    <row r="14" spans="5:11" ht="14.2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2021-08-17T07:12:05Z</cp:lastPrinted>
  <dcterms:created xsi:type="dcterms:W3CDTF">2009-01-30T06:42:42Z</dcterms:created>
  <dcterms:modified xsi:type="dcterms:W3CDTF">2021-08-17T10:31:51Z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