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<sst xmlns="http://schemas.openxmlformats.org/spreadsheetml/2006/main" count="479" uniqueCount="137">
  <si>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</si>
  <si>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</si>
  <si>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</si>
  <si>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</si>
  <si>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</si>
  <si>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</si>
  <si>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</si>
  <si>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</si>
  <si>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</si>
  <si>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</si>
  <si>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</si>
  <si>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</si>
  <si>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</si>
  <si>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</si>
  <si>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</si>
  <si>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</si>
  <si>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</si>
  <si>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</si>
  <si>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</si>
  <si>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</si>
  <si>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</si>
  <si>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</si>
  <si>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</si>
  <si>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</si>
  <si>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</si>
  <si>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</si>
  <si>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</si>
  <si>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</si>
  <si>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</si>
  <si>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</si>
  <si>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</si>
  <si>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</si>
  <si>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</si>
  <si>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</si>
  <si>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</si>
  <si>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</si>
  <si>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</si>
  <si>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</si>
  <si>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</si>
  <si>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</si>
  <si>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</si>
  <si>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</si>
  <si>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</si>
  <si>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</si>
  <si>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</si>
  <si>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</si>
  <si>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</si>
  <si>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</si>
  <si>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</si>
  <si>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</si>
  <si>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</si>
  <si>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</si>
  <si>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kg</t>
  </si>
  <si>
    <t>Providing 40x5 mm flat iron hold fast 40 cm long including fixing to frame with 10 mm diameter bolts, nuts and wooden plugs and embedding in cement concrete block 30x10x15cm 1:3:6 mix (1 cement : 3 coarse sand : 6 graded stone aggregate 20mm nominal size).</t>
  </si>
  <si>
    <t>110 mm diameter</t>
  </si>
  <si>
    <t>Sal wood</t>
  </si>
  <si>
    <t>Second class teak wood</t>
  </si>
  <si>
    <t>150x10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</si>
  <si>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</si>
  <si>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</si>
  <si>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110 mm Shoe</t>
  </si>
  <si>
    <t>110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</si>
  <si>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</si>
  <si>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</si>
  <si>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</si>
  <si>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</si>
  <si>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</si>
  <si>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</si>
  <si>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</si>
  <si>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Demolishing lime concrete manually/ by mechanical means and disposal of material within 50 metres lead as per direction of Engineer- in-charge.</t>
  </si>
  <si>
    <t>Of area 3 sq. metres and below</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</si>
  <si>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</si>
  <si>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</si>
  <si>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</si>
  <si>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</si>
  <si>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M.S. grills of required pattern in frames of windows etc. with M.S. flats, square or round bars etc. including priming coat with approved steel primer all complete.</t>
  </si>
  <si>
    <t>Fixed to steel windows by welding</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</si>
  <si>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</si>
  <si>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</si>
  <si>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</si>
  <si>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250x10 mm</t>
  </si>
  <si>
    <t>200x10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</si>
  <si>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</si>
  <si>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</si>
  <si>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</si>
  <si>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</si>
  <si>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</si>
  <si>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</si>
  <si>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</si>
  <si>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</si>
  <si>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Fixing standard steel glazed doors, windows and ventilators in walls, including fixing of float glass panes with glazing clips and special metal-sash putty of approved make, or metal beading with screws, (only steel windows, glass panes cut to size and glazing clips or metal beading with screws, shall be supplied by department free of cost.</t>
  </si>
  <si>
    <t>Fixing with 15x3 mm lugs 10 cm long embedded in cement concrete block 15x10x10 cm of C.C. 1:3:6 (1 Cement : 3 coarse sand : 6 graded stone aggregate 20 mm nominal size)</t>
  </si>
  <si>
    <t>Providing &amp; fixing glass panes with putty and glazing clips in steel doors, windows, clerestory windows, all complete with :</t>
  </si>
  <si>
    <t>4.0 mm thick glass panes</t>
  </si>
  <si>
    <t>ROOFING</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</si>
  <si>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</si>
  <si>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</si>
  <si>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</si>
  <si>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</si>
  <si>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</si>
  <si>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FINISHING</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</si>
  <si>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</si>
  <si>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</si>
  <si>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</si>
  <si>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</si>
  <si>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</si>
  <si>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</si>
  <si>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Removing white or colour wash by scrapping and sand papering and preparing the surface smooth including necessary repairs to scratches etc. complete</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</si>
  <si>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</si>
  <si>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</si>
  <si>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</si>
  <si>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</si>
  <si>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</si>
  <si>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</si>
  <si>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</si>
  <si>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</si>
  <si>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CP Brass Single lever telephonic wall mixer of quality &amp; make   as approved by Engineer in charge. (a) 15 mm nominal dia</t>
  </si>
  <si>
    <t>WATER SUPPLY</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</si>
  <si>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</si>
  <si>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</si>
  <si>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</si>
  <si>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</si>
  <si>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</si>
  <si>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</si>
  <si>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</si>
  <si>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</si>
  <si>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</si>
  <si>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</si>
  <si>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</si>
  <si>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C.P flange for C.P bib cock/C.P angle stop cock.</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</si>
  <si>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</si>
  <si>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M.S handle for steel window.</t>
  </si>
  <si>
    <t xml:space="preserve">Providind and fixing C.P. hand spray (heath faucet jaquar make or equivalant) with push button control and flexible hose connection with C.P hook complete in all respects.
</t>
  </si>
  <si>
    <t>Each</t>
  </si>
  <si>
    <t>Sqm</t>
  </si>
  <si>
    <t>Name of Work: Providing &amp; fixing wire mesh door at entrance of house no. B-404 &amp; B-502, replacement of vantilator of bathroom, rectificatio of seepage problem from roof of garage of house no. 506 (F/F) Type-V i/c internal white washing &amp; painting of house no. 506 (F/F) Type V with garage, B-502, D-402 &amp; A-603 F/A</t>
  </si>
  <si>
    <t>Contract No:  14/C/D1/2021-22</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</si>
</sst>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57" fillId="0" borderId="15" xfId="0" applyFont="1" applyFill="1" applyBorder="1" applyAlignment="1">
      <alignment vertical="top"/>
    </xf>
    <xf numFmtId="0" fontId="4" fillId="0" borderId="0" xfId="56" applyNumberFormat="1" applyFont="1" applyFill="1" applyAlignment="1">
      <alignment vertical="top" wrapText="1"/>
      <protection/>
    </xf>
    <xf numFmtId="0" fontId="4" fillId="0" borderId="15" xfId="59" applyNumberFormat="1" applyFont="1" applyFill="1" applyBorder="1" applyAlignment="1">
      <alignment horizontal="justify"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00"/>
  <sheetViews>
    <sheetView showGridLines="0" view="pageBreakPreview" zoomScaleNormal="85" zoomScaleSheetLayoutView="100" zoomScalePageLayoutView="0" workbookViewId="0" topLeftCell="A95">
      <selection activeCell="A5" sqref="A5:BC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43.5" customHeight="1">
      <c r="A5" s="63" t="s">
        <v>135</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136</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43.5"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49</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18" customHeight="1">
      <c r="A13" s="57">
        <v>1</v>
      </c>
      <c r="B13" s="58" t="s">
        <v>73</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73</v>
      </c>
      <c r="IE13" s="22"/>
      <c r="IF13" s="22"/>
      <c r="IG13" s="22"/>
      <c r="IH13" s="22"/>
      <c r="II13" s="22"/>
    </row>
    <row r="14" spans="1:243" s="21" customFormat="1" ht="126">
      <c r="A14" s="57">
        <v>1.01</v>
      </c>
      <c r="B14" s="58" t="s">
        <v>74</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74</v>
      </c>
      <c r="IE14" s="22"/>
      <c r="IF14" s="22"/>
      <c r="IG14" s="22"/>
      <c r="IH14" s="22"/>
      <c r="II14" s="22"/>
    </row>
    <row r="15" spans="1:243" s="21" customFormat="1" ht="42.75">
      <c r="A15" s="57">
        <v>1.02</v>
      </c>
      <c r="B15" s="58" t="s">
        <v>55</v>
      </c>
      <c r="C15" s="33"/>
      <c r="D15" s="33">
        <v>0.092</v>
      </c>
      <c r="E15" s="59" t="s">
        <v>46</v>
      </c>
      <c r="F15" s="71">
        <v>92351.7755370452</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8496.36</v>
      </c>
      <c r="BB15" s="51">
        <f>BA15+SUM(N15:AZ15)</f>
        <v>8496.36</v>
      </c>
      <c r="BC15" s="56" t="str">
        <f>SpellNumber(L15,BB15)</f>
        <v>INR  Eight Thousand Four Hundred &amp; Ninety Six  and Paise Thirty Six Only</v>
      </c>
      <c r="IA15" s="21">
        <v>1.02</v>
      </c>
      <c r="IB15" s="21" t="s">
        <v>55</v>
      </c>
      <c r="ID15" s="21">
        <v>0.092</v>
      </c>
      <c r="IE15" s="22" t="s">
        <v>46</v>
      </c>
      <c r="IF15" s="22"/>
      <c r="IG15" s="22"/>
      <c r="IH15" s="22"/>
      <c r="II15" s="22"/>
    </row>
    <row r="16" spans="1:243" s="21" customFormat="1" ht="66" customHeight="1">
      <c r="A16" s="57">
        <v>1.03</v>
      </c>
      <c r="B16" s="58" t="s">
        <v>75</v>
      </c>
      <c r="C16" s="33"/>
      <c r="D16" s="66"/>
      <c r="E16" s="66"/>
      <c r="F16" s="66"/>
      <c r="G16" s="66"/>
      <c r="H16" s="66"/>
      <c r="I16" s="66"/>
      <c r="J16" s="66"/>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A16" s="21">
        <v>1.03</v>
      </c>
      <c r="IB16" s="21" t="s">
        <v>75</v>
      </c>
      <c r="IE16" s="22"/>
      <c r="IF16" s="22"/>
      <c r="IG16" s="22"/>
      <c r="IH16" s="22"/>
      <c r="II16" s="22"/>
    </row>
    <row r="17" spans="1:243" s="21" customFormat="1" ht="28.5">
      <c r="A17" s="57">
        <v>1.04</v>
      </c>
      <c r="B17" s="58" t="s">
        <v>76</v>
      </c>
      <c r="C17" s="33"/>
      <c r="D17" s="33">
        <v>5</v>
      </c>
      <c r="E17" s="59" t="s">
        <v>52</v>
      </c>
      <c r="F17" s="71">
        <v>144.936431389741</v>
      </c>
      <c r="G17" s="43"/>
      <c r="H17" s="37"/>
      <c r="I17" s="38" t="s">
        <v>33</v>
      </c>
      <c r="J17" s="39">
        <f aca="true" t="shared" si="0" ref="J16:J23">IF(I17="Less(-)",-1,1)</f>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 aca="true" t="shared" si="1" ref="BA16:BA23">total_amount_ba($B$2,$D$2,D17,F17,J17,K17,M17)</f>
        <v>724.68</v>
      </c>
      <c r="BB17" s="51">
        <f aca="true" t="shared" si="2" ref="BB16:BB23">BA17+SUM(N17:AZ17)</f>
        <v>724.68</v>
      </c>
      <c r="BC17" s="56" t="str">
        <f aca="true" t="shared" si="3" ref="BC16:BC23">SpellNumber(L17,BB17)</f>
        <v>INR  Seven Hundred &amp; Twenty Four  and Paise Sixty Eight Only</v>
      </c>
      <c r="IA17" s="21">
        <v>1.04</v>
      </c>
      <c r="IB17" s="21" t="s">
        <v>76</v>
      </c>
      <c r="ID17" s="21">
        <v>5</v>
      </c>
      <c r="IE17" s="22" t="s">
        <v>52</v>
      </c>
      <c r="IF17" s="22"/>
      <c r="IG17" s="22"/>
      <c r="IH17" s="22"/>
      <c r="II17" s="22"/>
    </row>
    <row r="18" spans="1:243" s="21" customFormat="1" ht="96" customHeight="1">
      <c r="A18" s="57">
        <v>1.05</v>
      </c>
      <c r="B18" s="58" t="s">
        <v>53</v>
      </c>
      <c r="C18" s="33"/>
      <c r="D18" s="33">
        <v>12</v>
      </c>
      <c r="E18" s="59" t="s">
        <v>47</v>
      </c>
      <c r="F18" s="71">
        <v>157.124068391057</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1885.49</v>
      </c>
      <c r="BB18" s="51">
        <f t="shared" si="2"/>
        <v>1885.49</v>
      </c>
      <c r="BC18" s="56" t="str">
        <f t="shared" si="3"/>
        <v>INR  One Thousand Eight Hundred &amp; Eighty Five  and Paise Forty Nine Only</v>
      </c>
      <c r="IA18" s="21">
        <v>1.05</v>
      </c>
      <c r="IB18" s="21" t="s">
        <v>53</v>
      </c>
      <c r="ID18" s="21">
        <v>12</v>
      </c>
      <c r="IE18" s="22" t="s">
        <v>47</v>
      </c>
      <c r="IF18" s="22"/>
      <c r="IG18" s="22"/>
      <c r="IH18" s="22"/>
      <c r="II18" s="22"/>
    </row>
    <row r="19" spans="1:243" s="21" customFormat="1" ht="79.5" customHeight="1">
      <c r="A19" s="57">
        <v>1.06</v>
      </c>
      <c r="B19" s="58" t="s">
        <v>77</v>
      </c>
      <c r="C19" s="33"/>
      <c r="D19" s="66"/>
      <c r="E19" s="66"/>
      <c r="F19" s="66"/>
      <c r="G19" s="66"/>
      <c r="H19" s="66"/>
      <c r="I19" s="66"/>
      <c r="J19" s="66"/>
      <c r="K19" s="66"/>
      <c r="L19" s="66"/>
      <c r="M19" s="66"/>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IA19" s="21">
        <v>1.06</v>
      </c>
      <c r="IB19" s="21" t="s">
        <v>77</v>
      </c>
      <c r="IE19" s="22"/>
      <c r="IF19" s="22"/>
      <c r="IG19" s="22"/>
      <c r="IH19" s="22"/>
      <c r="II19" s="22"/>
    </row>
    <row r="20" spans="1:243" s="21" customFormat="1" ht="33" customHeight="1">
      <c r="A20" s="57">
        <v>1.07</v>
      </c>
      <c r="B20" s="58" t="s">
        <v>78</v>
      </c>
      <c r="C20" s="33"/>
      <c r="D20" s="33">
        <v>2</v>
      </c>
      <c r="E20" s="59" t="s">
        <v>47</v>
      </c>
      <c r="F20" s="71">
        <v>203.156510302499</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406.31</v>
      </c>
      <c r="BB20" s="51">
        <f t="shared" si="2"/>
        <v>406.31</v>
      </c>
      <c r="BC20" s="56" t="str">
        <f t="shared" si="3"/>
        <v>INR  Four Hundred &amp; Six  and Paise Thirty One Only</v>
      </c>
      <c r="IA20" s="21">
        <v>1.07</v>
      </c>
      <c r="IB20" s="21" t="s">
        <v>78</v>
      </c>
      <c r="ID20" s="21">
        <v>2</v>
      </c>
      <c r="IE20" s="22" t="s">
        <v>47</v>
      </c>
      <c r="IF20" s="22"/>
      <c r="IG20" s="22"/>
      <c r="IH20" s="22"/>
      <c r="II20" s="22"/>
    </row>
    <row r="21" spans="1:243" s="21" customFormat="1" ht="78" customHeight="1">
      <c r="A21" s="57">
        <v>1.08</v>
      </c>
      <c r="B21" s="58" t="s">
        <v>79</v>
      </c>
      <c r="C21" s="33"/>
      <c r="D21" s="66"/>
      <c r="E21" s="66"/>
      <c r="F21" s="66"/>
      <c r="G21" s="66"/>
      <c r="H21" s="66"/>
      <c r="I21" s="66"/>
      <c r="J21" s="66"/>
      <c r="K21" s="66"/>
      <c r="L21" s="66"/>
      <c r="M21" s="66"/>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A21" s="21">
        <v>1.08</v>
      </c>
      <c r="IB21" s="21" t="s">
        <v>79</v>
      </c>
      <c r="IE21" s="22"/>
      <c r="IF21" s="22"/>
      <c r="IG21" s="22"/>
      <c r="IH21" s="22"/>
      <c r="II21" s="22"/>
    </row>
    <row r="22" spans="1:243" s="21" customFormat="1" ht="18" customHeight="1">
      <c r="A22" s="57">
        <v>1.09</v>
      </c>
      <c r="B22" s="58" t="s">
        <v>80</v>
      </c>
      <c r="C22" s="33"/>
      <c r="D22" s="33">
        <v>1</v>
      </c>
      <c r="E22" s="59" t="s">
        <v>47</v>
      </c>
      <c r="F22" s="71">
        <v>90.7935116177115</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90.79</v>
      </c>
      <c r="BB22" s="51">
        <f t="shared" si="2"/>
        <v>90.79</v>
      </c>
      <c r="BC22" s="56" t="str">
        <f t="shared" si="3"/>
        <v>INR  Ninety and Paise Seventy Nine Only</v>
      </c>
      <c r="IA22" s="21">
        <v>1.09</v>
      </c>
      <c r="IB22" s="21" t="s">
        <v>80</v>
      </c>
      <c r="ID22" s="21">
        <v>1</v>
      </c>
      <c r="IE22" s="22" t="s">
        <v>47</v>
      </c>
      <c r="IF22" s="22"/>
      <c r="IG22" s="22"/>
      <c r="IH22" s="22"/>
      <c r="II22" s="22"/>
    </row>
    <row r="23" spans="1:243" s="21" customFormat="1" ht="30.75" customHeight="1">
      <c r="A23" s="60">
        <v>1.1</v>
      </c>
      <c r="B23" s="58" t="s">
        <v>81</v>
      </c>
      <c r="C23" s="33"/>
      <c r="D23" s="33">
        <v>4</v>
      </c>
      <c r="E23" s="59" t="s">
        <v>47</v>
      </c>
      <c r="F23" s="71">
        <v>78.9127575624726</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315.65</v>
      </c>
      <c r="BB23" s="51">
        <f t="shared" si="2"/>
        <v>315.65</v>
      </c>
      <c r="BC23" s="56" t="str">
        <f t="shared" si="3"/>
        <v>INR  Three Hundred &amp; Fifteen  and Paise Sixty Five Only</v>
      </c>
      <c r="IA23" s="21">
        <v>1.1</v>
      </c>
      <c r="IB23" s="21" t="s">
        <v>81</v>
      </c>
      <c r="ID23" s="21">
        <v>4</v>
      </c>
      <c r="IE23" s="22" t="s">
        <v>47</v>
      </c>
      <c r="IF23" s="22"/>
      <c r="IG23" s="22"/>
      <c r="IH23" s="22"/>
      <c r="II23" s="22"/>
    </row>
    <row r="24" spans="1:243" s="21" customFormat="1" ht="33" customHeight="1">
      <c r="A24" s="57">
        <v>1.11</v>
      </c>
      <c r="B24" s="58" t="s">
        <v>57</v>
      </c>
      <c r="C24" s="33"/>
      <c r="D24" s="33">
        <v>3</v>
      </c>
      <c r="E24" s="59" t="s">
        <v>47</v>
      </c>
      <c r="F24" s="71">
        <v>65.7606313020605</v>
      </c>
      <c r="G24" s="43"/>
      <c r="H24" s="37"/>
      <c r="I24" s="38" t="s">
        <v>33</v>
      </c>
      <c r="J24" s="39">
        <f>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total_amount_ba($B$2,$D$2,D24,F24,J24,K24,M24)</f>
        <v>197.28</v>
      </c>
      <c r="BB24" s="51">
        <f>BA24+SUM(N24:AZ24)</f>
        <v>197.28</v>
      </c>
      <c r="BC24" s="56" t="str">
        <f>SpellNumber(L24,BB24)</f>
        <v>INR  One Hundred &amp; Ninety Seven  and Paise Twenty Eight Only</v>
      </c>
      <c r="IA24" s="21">
        <v>1.11</v>
      </c>
      <c r="IB24" s="21" t="s">
        <v>57</v>
      </c>
      <c r="ID24" s="21">
        <v>3</v>
      </c>
      <c r="IE24" s="22" t="s">
        <v>47</v>
      </c>
      <c r="IF24" s="22"/>
      <c r="IG24" s="22"/>
      <c r="IH24" s="22"/>
      <c r="II24" s="22"/>
    </row>
    <row r="25" spans="1:243" s="21" customFormat="1" ht="79.5" customHeight="1">
      <c r="A25" s="57">
        <v>1.12</v>
      </c>
      <c r="B25" s="58" t="s">
        <v>82</v>
      </c>
      <c r="C25" s="33"/>
      <c r="D25" s="66"/>
      <c r="E25" s="66"/>
      <c r="F25" s="66"/>
      <c r="G25" s="66"/>
      <c r="H25" s="66"/>
      <c r="I25" s="66"/>
      <c r="J25" s="66"/>
      <c r="K25" s="66"/>
      <c r="L25" s="66"/>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IA25" s="21">
        <v>1.12</v>
      </c>
      <c r="IB25" s="21" t="s">
        <v>82</v>
      </c>
      <c r="IE25" s="22"/>
      <c r="IF25" s="22"/>
      <c r="IG25" s="22"/>
      <c r="IH25" s="22"/>
      <c r="II25" s="22"/>
    </row>
    <row r="26" spans="1:243" s="21" customFormat="1" ht="31.5" customHeight="1">
      <c r="A26" s="57">
        <v>1.13</v>
      </c>
      <c r="B26" s="58" t="s">
        <v>83</v>
      </c>
      <c r="C26" s="33"/>
      <c r="D26" s="33">
        <v>6</v>
      </c>
      <c r="E26" s="59" t="s">
        <v>47</v>
      </c>
      <c r="F26" s="71">
        <v>52.3016220955721</v>
      </c>
      <c r="G26" s="43"/>
      <c r="H26" s="37"/>
      <c r="I26" s="38" t="s">
        <v>33</v>
      </c>
      <c r="J26" s="39">
        <f>IF(I26="Less(-)",-1,1)</f>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total_amount_ba($B$2,$D$2,D26,F26,J26,K26,M26)</f>
        <v>313.81</v>
      </c>
      <c r="BB26" s="51">
        <f>BA26+SUM(N26:AZ26)</f>
        <v>313.81</v>
      </c>
      <c r="BC26" s="56" t="str">
        <f>SpellNumber(L26,BB26)</f>
        <v>INR  Three Hundred &amp; Thirteen  and Paise Eighty One Only</v>
      </c>
      <c r="IA26" s="21">
        <v>1.13</v>
      </c>
      <c r="IB26" s="21" t="s">
        <v>83</v>
      </c>
      <c r="ID26" s="21">
        <v>6</v>
      </c>
      <c r="IE26" s="22" t="s">
        <v>47</v>
      </c>
      <c r="IF26" s="22"/>
      <c r="IG26" s="22"/>
      <c r="IH26" s="22"/>
      <c r="II26" s="22"/>
    </row>
    <row r="27" spans="1:243" s="21" customFormat="1" ht="79.5" customHeight="1">
      <c r="A27" s="57">
        <v>1.14</v>
      </c>
      <c r="B27" s="58" t="s">
        <v>84</v>
      </c>
      <c r="C27" s="33"/>
      <c r="D27" s="66"/>
      <c r="E27" s="66"/>
      <c r="F27" s="66"/>
      <c r="G27" s="66"/>
      <c r="H27" s="66"/>
      <c r="I27" s="66"/>
      <c r="J27" s="66"/>
      <c r="K27" s="66"/>
      <c r="L27" s="66"/>
      <c r="M27" s="66"/>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IA27" s="21">
        <v>1.14</v>
      </c>
      <c r="IB27" s="21" t="s">
        <v>84</v>
      </c>
      <c r="IE27" s="22"/>
      <c r="IF27" s="22"/>
      <c r="IG27" s="22"/>
      <c r="IH27" s="22"/>
      <c r="II27" s="22"/>
    </row>
    <row r="28" spans="1:243" s="21" customFormat="1" ht="30" customHeight="1">
      <c r="A28" s="57">
        <v>1.15</v>
      </c>
      <c r="B28" s="58" t="s">
        <v>85</v>
      </c>
      <c r="C28" s="33"/>
      <c r="D28" s="33">
        <v>2</v>
      </c>
      <c r="E28" s="59" t="s">
        <v>47</v>
      </c>
      <c r="F28" s="71">
        <v>54.4059622972381</v>
      </c>
      <c r="G28" s="43"/>
      <c r="H28" s="37"/>
      <c r="I28" s="38" t="s">
        <v>33</v>
      </c>
      <c r="J28" s="39">
        <f>IF(I28="Less(-)",-1,1)</f>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total_amount_ba($B$2,$D$2,D28,F28,J28,K28,M28)</f>
        <v>108.81</v>
      </c>
      <c r="BB28" s="51">
        <f>BA28+SUM(N28:AZ28)</f>
        <v>108.81</v>
      </c>
      <c r="BC28" s="56" t="str">
        <f>SpellNumber(L28,BB28)</f>
        <v>INR  One Hundred &amp; Eight  and Paise Eighty One Only</v>
      </c>
      <c r="IA28" s="21">
        <v>1.15</v>
      </c>
      <c r="IB28" s="21" t="s">
        <v>85</v>
      </c>
      <c r="ID28" s="21">
        <v>2</v>
      </c>
      <c r="IE28" s="22" t="s">
        <v>47</v>
      </c>
      <c r="IF28" s="22"/>
      <c r="IG28" s="22"/>
      <c r="IH28" s="22"/>
      <c r="II28" s="22"/>
    </row>
    <row r="29" spans="1:243" s="21" customFormat="1" ht="79.5" customHeight="1">
      <c r="A29" s="60">
        <v>1.16</v>
      </c>
      <c r="B29" s="58" t="s">
        <v>86</v>
      </c>
      <c r="C29" s="33"/>
      <c r="D29" s="66"/>
      <c r="E29" s="66"/>
      <c r="F29" s="66"/>
      <c r="G29" s="66"/>
      <c r="H29" s="66"/>
      <c r="I29" s="66"/>
      <c r="J29" s="66"/>
      <c r="K29" s="66"/>
      <c r="L29" s="66"/>
      <c r="M29" s="66"/>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IA29" s="21">
        <v>1.16</v>
      </c>
      <c r="IB29" s="21" t="s">
        <v>86</v>
      </c>
      <c r="IE29" s="22"/>
      <c r="IF29" s="22"/>
      <c r="IG29" s="22"/>
      <c r="IH29" s="22"/>
      <c r="II29" s="22"/>
    </row>
    <row r="30" spans="1:243" s="21" customFormat="1" ht="21" customHeight="1">
      <c r="A30" s="57">
        <v>1.17</v>
      </c>
      <c r="B30" s="58" t="s">
        <v>87</v>
      </c>
      <c r="C30" s="33"/>
      <c r="D30" s="66"/>
      <c r="E30" s="66"/>
      <c r="F30" s="66"/>
      <c r="G30" s="66"/>
      <c r="H30" s="66"/>
      <c r="I30" s="66"/>
      <c r="J30" s="66"/>
      <c r="K30" s="66"/>
      <c r="L30" s="66"/>
      <c r="M30" s="66"/>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IA30" s="21">
        <v>1.17</v>
      </c>
      <c r="IB30" s="21" t="s">
        <v>87</v>
      </c>
      <c r="IE30" s="22"/>
      <c r="IF30" s="22"/>
      <c r="IG30" s="22"/>
      <c r="IH30" s="22"/>
      <c r="II30" s="22"/>
    </row>
    <row r="31" spans="1:243" s="21" customFormat="1" ht="31.5" customHeight="1">
      <c r="A31" s="57">
        <v>1.18</v>
      </c>
      <c r="B31" s="58" t="s">
        <v>88</v>
      </c>
      <c r="C31" s="33"/>
      <c r="D31" s="66"/>
      <c r="E31" s="66"/>
      <c r="F31" s="66"/>
      <c r="G31" s="66"/>
      <c r="H31" s="66"/>
      <c r="I31" s="66"/>
      <c r="J31" s="66"/>
      <c r="K31" s="66"/>
      <c r="L31" s="66"/>
      <c r="M31" s="66"/>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IA31" s="21">
        <v>1.18</v>
      </c>
      <c r="IB31" s="21" t="s">
        <v>88</v>
      </c>
      <c r="IE31" s="22"/>
      <c r="IF31" s="22"/>
      <c r="IG31" s="22"/>
      <c r="IH31" s="22"/>
      <c r="II31" s="22"/>
    </row>
    <row r="32" spans="1:243" s="21" customFormat="1" ht="31.5" customHeight="1">
      <c r="A32" s="57">
        <v>1.19</v>
      </c>
      <c r="B32" s="58" t="s">
        <v>56</v>
      </c>
      <c r="C32" s="33"/>
      <c r="D32" s="33">
        <v>4.1</v>
      </c>
      <c r="E32" s="59" t="s">
        <v>43</v>
      </c>
      <c r="F32" s="71">
        <v>3816.0455940377</v>
      </c>
      <c r="G32" s="43"/>
      <c r="H32" s="37"/>
      <c r="I32" s="38" t="s">
        <v>33</v>
      </c>
      <c r="J32" s="39">
        <f>IF(I32="Less(-)",-1,1)</f>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total_amount_ba($B$2,$D$2,D32,F32,J32,K32,M32)</f>
        <v>15645.79</v>
      </c>
      <c r="BB32" s="51">
        <f>BA32+SUM(N32:AZ32)</f>
        <v>15645.79</v>
      </c>
      <c r="BC32" s="56" t="str">
        <f>SpellNumber(L32,BB32)</f>
        <v>INR  Fifteen Thousand Six Hundred &amp; Forty Five  and Paise Seventy Nine Only</v>
      </c>
      <c r="IA32" s="21">
        <v>1.19</v>
      </c>
      <c r="IB32" s="21" t="s">
        <v>56</v>
      </c>
      <c r="ID32" s="21">
        <v>4.1</v>
      </c>
      <c r="IE32" s="22" t="s">
        <v>43</v>
      </c>
      <c r="IF32" s="22"/>
      <c r="IG32" s="22"/>
      <c r="IH32" s="22"/>
      <c r="II32" s="22"/>
    </row>
    <row r="33" spans="1:243" s="21" customFormat="1" ht="19.5" customHeight="1">
      <c r="A33" s="57">
        <v>2</v>
      </c>
      <c r="B33" s="58" t="s">
        <v>89</v>
      </c>
      <c r="C33" s="33"/>
      <c r="D33" s="66"/>
      <c r="E33" s="66"/>
      <c r="F33" s="66"/>
      <c r="G33" s="66"/>
      <c r="H33" s="66"/>
      <c r="I33" s="66"/>
      <c r="J33" s="66"/>
      <c r="K33" s="66"/>
      <c r="L33" s="66"/>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IA33" s="21">
        <v>2</v>
      </c>
      <c r="IB33" s="21" t="s">
        <v>89</v>
      </c>
      <c r="IE33" s="22"/>
      <c r="IF33" s="22"/>
      <c r="IG33" s="22"/>
      <c r="IH33" s="22"/>
      <c r="II33" s="22"/>
    </row>
    <row r="34" spans="1:243" s="21" customFormat="1" ht="124.5" customHeight="1">
      <c r="A34" s="57">
        <v>2.01</v>
      </c>
      <c r="B34" s="58" t="s">
        <v>90</v>
      </c>
      <c r="C34" s="33"/>
      <c r="D34" s="66"/>
      <c r="E34" s="66"/>
      <c r="F34" s="66"/>
      <c r="G34" s="66"/>
      <c r="H34" s="66"/>
      <c r="I34" s="66"/>
      <c r="J34" s="66"/>
      <c r="K34" s="66"/>
      <c r="L34" s="66"/>
      <c r="M34" s="66"/>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IA34" s="21">
        <v>2.01</v>
      </c>
      <c r="IB34" s="21" t="s">
        <v>90</v>
      </c>
      <c r="IE34" s="22"/>
      <c r="IF34" s="22"/>
      <c r="IG34" s="22"/>
      <c r="IH34" s="22"/>
      <c r="II34" s="22"/>
    </row>
    <row r="35" spans="1:243" s="21" customFormat="1" ht="65.25" customHeight="1">
      <c r="A35" s="57">
        <v>2.02</v>
      </c>
      <c r="B35" s="58" t="s">
        <v>91</v>
      </c>
      <c r="C35" s="33"/>
      <c r="D35" s="33">
        <v>10</v>
      </c>
      <c r="E35" s="59" t="s">
        <v>52</v>
      </c>
      <c r="F35" s="71">
        <v>55.2389302937308</v>
      </c>
      <c r="G35" s="43"/>
      <c r="H35" s="37"/>
      <c r="I35" s="38" t="s">
        <v>33</v>
      </c>
      <c r="J35" s="39">
        <f>IF(I35="Less(-)",-1,1)</f>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total_amount_ba($B$2,$D$2,D35,F35,J35,K35,M35)</f>
        <v>552.39</v>
      </c>
      <c r="BB35" s="51">
        <f>BA35+SUM(N35:AZ35)</f>
        <v>552.39</v>
      </c>
      <c r="BC35" s="56" t="str">
        <f>SpellNumber(L35,BB35)</f>
        <v>INR  Five Hundred &amp; Fifty Two  and Paise Thirty Nine Only</v>
      </c>
      <c r="IA35" s="21">
        <v>2.02</v>
      </c>
      <c r="IB35" s="21" t="s">
        <v>91</v>
      </c>
      <c r="ID35" s="21">
        <v>10</v>
      </c>
      <c r="IE35" s="22" t="s">
        <v>52</v>
      </c>
      <c r="IF35" s="22"/>
      <c r="IG35" s="22"/>
      <c r="IH35" s="22"/>
      <c r="II35" s="22"/>
    </row>
    <row r="36" spans="1:243" s="21" customFormat="1" ht="63">
      <c r="A36" s="57">
        <v>2.03</v>
      </c>
      <c r="B36" s="58" t="s">
        <v>92</v>
      </c>
      <c r="C36" s="33"/>
      <c r="D36" s="66"/>
      <c r="E36" s="66"/>
      <c r="F36" s="66"/>
      <c r="G36" s="66"/>
      <c r="H36" s="66"/>
      <c r="I36" s="66"/>
      <c r="J36" s="66"/>
      <c r="K36" s="66"/>
      <c r="L36" s="66"/>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IA36" s="21">
        <v>2.03</v>
      </c>
      <c r="IB36" s="21" t="s">
        <v>92</v>
      </c>
      <c r="IE36" s="22"/>
      <c r="IF36" s="22"/>
      <c r="IG36" s="22"/>
      <c r="IH36" s="22"/>
      <c r="II36" s="22"/>
    </row>
    <row r="37" spans="1:243" s="21" customFormat="1" ht="31.5" customHeight="1">
      <c r="A37" s="57">
        <v>2.04</v>
      </c>
      <c r="B37" s="58" t="s">
        <v>93</v>
      </c>
      <c r="C37" s="33"/>
      <c r="D37" s="33">
        <v>0.5</v>
      </c>
      <c r="E37" s="59" t="s">
        <v>43</v>
      </c>
      <c r="F37" s="71">
        <v>789.609820254274</v>
      </c>
      <c r="G37" s="43"/>
      <c r="H37" s="37"/>
      <c r="I37" s="38" t="s">
        <v>33</v>
      </c>
      <c r="J37" s="39">
        <f>IF(I37="Less(-)",-1,1)</f>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total_amount_ba($B$2,$D$2,D37,F37,J37,K37,M37)</f>
        <v>394.8</v>
      </c>
      <c r="BB37" s="51">
        <f>BA37+SUM(N37:AZ37)</f>
        <v>394.8</v>
      </c>
      <c r="BC37" s="56" t="str">
        <f>SpellNumber(L37,BB37)</f>
        <v>INR  Three Hundred &amp; Ninety Four  and Paise Eighty Only</v>
      </c>
      <c r="IA37" s="21">
        <v>2.04</v>
      </c>
      <c r="IB37" s="21" t="s">
        <v>93</v>
      </c>
      <c r="ID37" s="21">
        <v>0.5</v>
      </c>
      <c r="IE37" s="22" t="s">
        <v>43</v>
      </c>
      <c r="IF37" s="22"/>
      <c r="IG37" s="22"/>
      <c r="IH37" s="22"/>
      <c r="II37" s="22"/>
    </row>
    <row r="38" spans="1:243" s="21" customFormat="1" ht="16.5" customHeight="1">
      <c r="A38" s="57">
        <v>3</v>
      </c>
      <c r="B38" s="58" t="s">
        <v>94</v>
      </c>
      <c r="C38" s="33"/>
      <c r="D38" s="66"/>
      <c r="E38" s="66"/>
      <c r="F38" s="66"/>
      <c r="G38" s="66"/>
      <c r="H38" s="66"/>
      <c r="I38" s="66"/>
      <c r="J38" s="66"/>
      <c r="K38" s="66"/>
      <c r="L38" s="66"/>
      <c r="M38" s="66"/>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IA38" s="21">
        <v>3</v>
      </c>
      <c r="IB38" s="21" t="s">
        <v>94</v>
      </c>
      <c r="IE38" s="22"/>
      <c r="IF38" s="22"/>
      <c r="IG38" s="22"/>
      <c r="IH38" s="22"/>
      <c r="II38" s="22"/>
    </row>
    <row r="39" spans="1:243" s="21" customFormat="1" ht="141" customHeight="1">
      <c r="A39" s="57">
        <v>3.01</v>
      </c>
      <c r="B39" s="58" t="s">
        <v>58</v>
      </c>
      <c r="C39" s="33"/>
      <c r="D39" s="33">
        <v>1</v>
      </c>
      <c r="E39" s="59" t="s">
        <v>47</v>
      </c>
      <c r="F39" s="71">
        <v>213.985094256905</v>
      </c>
      <c r="G39" s="43"/>
      <c r="H39" s="37"/>
      <c r="I39" s="38" t="s">
        <v>33</v>
      </c>
      <c r="J39" s="39">
        <f>IF(I39="Less(-)",-1,1)</f>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total_amount_ba($B$2,$D$2,D39,F39,J39,K39,M39)</f>
        <v>213.99</v>
      </c>
      <c r="BB39" s="51">
        <f>BA39+SUM(N39:AZ39)</f>
        <v>213.99</v>
      </c>
      <c r="BC39" s="56" t="str">
        <f>SpellNumber(L39,BB39)</f>
        <v>INR  Two Hundred &amp; Thirteen  and Paise Ninety Nine Only</v>
      </c>
      <c r="IA39" s="21">
        <v>3.01</v>
      </c>
      <c r="IB39" s="21" t="s">
        <v>58</v>
      </c>
      <c r="ID39" s="21">
        <v>1</v>
      </c>
      <c r="IE39" s="22" t="s">
        <v>47</v>
      </c>
      <c r="IF39" s="22"/>
      <c r="IG39" s="22"/>
      <c r="IH39" s="22"/>
      <c r="II39" s="22"/>
    </row>
    <row r="40" spans="1:243" s="21" customFormat="1" ht="80.25" customHeight="1">
      <c r="A40" s="60">
        <v>3.02</v>
      </c>
      <c r="B40" s="58" t="s">
        <v>95</v>
      </c>
      <c r="C40" s="33"/>
      <c r="D40" s="66"/>
      <c r="E40" s="66"/>
      <c r="F40" s="66"/>
      <c r="G40" s="66"/>
      <c r="H40" s="66"/>
      <c r="I40" s="66"/>
      <c r="J40" s="66"/>
      <c r="K40" s="66"/>
      <c r="L40" s="66"/>
      <c r="M40" s="66"/>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IA40" s="21">
        <v>3.02</v>
      </c>
      <c r="IB40" s="21" t="s">
        <v>95</v>
      </c>
      <c r="IE40" s="22"/>
      <c r="IF40" s="22"/>
      <c r="IG40" s="22"/>
      <c r="IH40" s="22"/>
      <c r="II40" s="22"/>
    </row>
    <row r="41" spans="1:243" s="21" customFormat="1" ht="31.5" customHeight="1">
      <c r="A41" s="57">
        <v>3.03</v>
      </c>
      <c r="B41" s="58" t="s">
        <v>54</v>
      </c>
      <c r="C41" s="33"/>
      <c r="D41" s="33">
        <v>3</v>
      </c>
      <c r="E41" s="59" t="s">
        <v>44</v>
      </c>
      <c r="F41" s="71">
        <v>267.470407715914</v>
      </c>
      <c r="G41" s="43"/>
      <c r="H41" s="37"/>
      <c r="I41" s="38" t="s">
        <v>33</v>
      </c>
      <c r="J41" s="39">
        <f>IF(I41="Less(-)",-1,1)</f>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total_amount_ba($B$2,$D$2,D41,F41,J41,K41,M41)</f>
        <v>802.41</v>
      </c>
      <c r="BB41" s="51">
        <f>BA41+SUM(N41:AZ41)</f>
        <v>802.41</v>
      </c>
      <c r="BC41" s="56" t="str">
        <f>SpellNumber(L41,BB41)</f>
        <v>INR  Eight Hundred &amp; Two  and Paise Forty One Only</v>
      </c>
      <c r="IA41" s="21">
        <v>3.03</v>
      </c>
      <c r="IB41" s="21" t="s">
        <v>54</v>
      </c>
      <c r="ID41" s="21">
        <v>3</v>
      </c>
      <c r="IE41" s="22" t="s">
        <v>44</v>
      </c>
      <c r="IF41" s="22"/>
      <c r="IG41" s="22"/>
      <c r="IH41" s="22"/>
      <c r="II41" s="22"/>
    </row>
    <row r="42" spans="1:243" s="21" customFormat="1" ht="94.5" customHeight="1">
      <c r="A42" s="57">
        <v>3.04</v>
      </c>
      <c r="B42" s="58" t="s">
        <v>96</v>
      </c>
      <c r="C42" s="33"/>
      <c r="D42" s="66"/>
      <c r="E42" s="66"/>
      <c r="F42" s="66"/>
      <c r="G42" s="66"/>
      <c r="H42" s="66"/>
      <c r="I42" s="66"/>
      <c r="J42" s="66"/>
      <c r="K42" s="66"/>
      <c r="L42" s="66"/>
      <c r="M42" s="66"/>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IA42" s="21">
        <v>3.04</v>
      </c>
      <c r="IB42" s="21" t="s">
        <v>96</v>
      </c>
      <c r="IE42" s="22"/>
      <c r="IF42" s="22"/>
      <c r="IG42" s="22"/>
      <c r="IH42" s="22"/>
      <c r="II42" s="22"/>
    </row>
    <row r="43" spans="1:243" s="21" customFormat="1" ht="17.25" customHeight="1">
      <c r="A43" s="57">
        <v>3.05</v>
      </c>
      <c r="B43" s="58" t="s">
        <v>97</v>
      </c>
      <c r="C43" s="33"/>
      <c r="D43" s="66"/>
      <c r="E43" s="66"/>
      <c r="F43" s="66"/>
      <c r="G43" s="66"/>
      <c r="H43" s="66"/>
      <c r="I43" s="66"/>
      <c r="J43" s="66"/>
      <c r="K43" s="66"/>
      <c r="L43" s="66"/>
      <c r="M43" s="66"/>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IA43" s="21">
        <v>3.05</v>
      </c>
      <c r="IB43" s="21" t="s">
        <v>97</v>
      </c>
      <c r="IE43" s="22"/>
      <c r="IF43" s="22"/>
      <c r="IG43" s="22"/>
      <c r="IH43" s="22"/>
      <c r="II43" s="22"/>
    </row>
    <row r="44" spans="1:243" s="21" customFormat="1" ht="31.5" customHeight="1">
      <c r="A44" s="57">
        <v>3.06</v>
      </c>
      <c r="B44" s="58" t="s">
        <v>59</v>
      </c>
      <c r="C44" s="33"/>
      <c r="D44" s="33">
        <v>1</v>
      </c>
      <c r="E44" s="59" t="s">
        <v>47</v>
      </c>
      <c r="F44" s="71">
        <v>165.32222709338</v>
      </c>
      <c r="G44" s="43"/>
      <c r="H44" s="37"/>
      <c r="I44" s="38" t="s">
        <v>33</v>
      </c>
      <c r="J44" s="39">
        <f>IF(I44="Less(-)",-1,1)</f>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total_amount_ba($B$2,$D$2,D44,F44,J44,K44,M44)</f>
        <v>165.32</v>
      </c>
      <c r="BB44" s="51">
        <f>BA44+SUM(N44:AZ44)</f>
        <v>165.32</v>
      </c>
      <c r="BC44" s="56" t="str">
        <f>SpellNumber(L44,BB44)</f>
        <v>INR  One Hundred &amp; Sixty Five  and Paise Thirty Two Only</v>
      </c>
      <c r="IA44" s="21">
        <v>3.06</v>
      </c>
      <c r="IB44" s="21" t="s">
        <v>59</v>
      </c>
      <c r="ID44" s="21">
        <v>1</v>
      </c>
      <c r="IE44" s="22" t="s">
        <v>47</v>
      </c>
      <c r="IF44" s="22"/>
      <c r="IG44" s="22"/>
      <c r="IH44" s="22"/>
      <c r="II44" s="22"/>
    </row>
    <row r="45" spans="1:243" s="21" customFormat="1" ht="18" customHeight="1">
      <c r="A45" s="57">
        <v>3.07</v>
      </c>
      <c r="B45" s="58" t="s">
        <v>98</v>
      </c>
      <c r="C45" s="33"/>
      <c r="D45" s="66"/>
      <c r="E45" s="66"/>
      <c r="F45" s="66"/>
      <c r="G45" s="66"/>
      <c r="H45" s="66"/>
      <c r="I45" s="66"/>
      <c r="J45" s="66"/>
      <c r="K45" s="66"/>
      <c r="L45" s="66"/>
      <c r="M45" s="66"/>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IA45" s="21">
        <v>3.07</v>
      </c>
      <c r="IB45" s="21" t="s">
        <v>98</v>
      </c>
      <c r="IE45" s="22"/>
      <c r="IF45" s="22"/>
      <c r="IG45" s="22"/>
      <c r="IH45" s="22"/>
      <c r="II45" s="22"/>
    </row>
    <row r="46" spans="1:243" s="21" customFormat="1" ht="31.5" customHeight="1">
      <c r="A46" s="57">
        <v>3.08</v>
      </c>
      <c r="B46" s="58" t="s">
        <v>60</v>
      </c>
      <c r="C46" s="33"/>
      <c r="D46" s="33">
        <v>1</v>
      </c>
      <c r="E46" s="59" t="s">
        <v>47</v>
      </c>
      <c r="F46" s="71">
        <v>99.7807978956598</v>
      </c>
      <c r="G46" s="43"/>
      <c r="H46" s="37"/>
      <c r="I46" s="38" t="s">
        <v>33</v>
      </c>
      <c r="J46" s="39">
        <f>IF(I46="Less(-)",-1,1)</f>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total_amount_ba($B$2,$D$2,D46,F46,J46,K46,M46)</f>
        <v>99.78</v>
      </c>
      <c r="BB46" s="51">
        <f>BA46+SUM(N46:AZ46)</f>
        <v>99.78</v>
      </c>
      <c r="BC46" s="56" t="str">
        <f>SpellNumber(L46,BB46)</f>
        <v>INR  Ninety Nine and Paise Seventy Eight Only</v>
      </c>
      <c r="IA46" s="21">
        <v>3.08</v>
      </c>
      <c r="IB46" s="21" t="s">
        <v>60</v>
      </c>
      <c r="ID46" s="21">
        <v>1</v>
      </c>
      <c r="IE46" s="22" t="s">
        <v>47</v>
      </c>
      <c r="IF46" s="22"/>
      <c r="IG46" s="22"/>
      <c r="IH46" s="22"/>
      <c r="II46" s="22"/>
    </row>
    <row r="47" spans="1:243" s="21" customFormat="1" ht="114" customHeight="1">
      <c r="A47" s="57">
        <v>3.09</v>
      </c>
      <c r="B47" s="58" t="s">
        <v>99</v>
      </c>
      <c r="C47" s="33"/>
      <c r="D47" s="66"/>
      <c r="E47" s="66"/>
      <c r="F47" s="66"/>
      <c r="G47" s="66"/>
      <c r="H47" s="66"/>
      <c r="I47" s="66"/>
      <c r="J47" s="66"/>
      <c r="K47" s="66"/>
      <c r="L47" s="66"/>
      <c r="M47" s="66"/>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IA47" s="21">
        <v>3.09</v>
      </c>
      <c r="IB47" s="21" t="s">
        <v>99</v>
      </c>
      <c r="IE47" s="22"/>
      <c r="IF47" s="22"/>
      <c r="IG47" s="22"/>
      <c r="IH47" s="22"/>
      <c r="II47" s="22"/>
    </row>
    <row r="48" spans="1:243" s="21" customFormat="1" ht="28.5">
      <c r="A48" s="60">
        <v>3.1</v>
      </c>
      <c r="B48" s="58" t="s">
        <v>61</v>
      </c>
      <c r="C48" s="33"/>
      <c r="D48" s="33">
        <v>1</v>
      </c>
      <c r="E48" s="59" t="s">
        <v>47</v>
      </c>
      <c r="F48" s="71">
        <v>253.222270933801</v>
      </c>
      <c r="G48" s="43"/>
      <c r="H48" s="37"/>
      <c r="I48" s="38" t="s">
        <v>33</v>
      </c>
      <c r="J48" s="39">
        <f>IF(I48="Less(-)",-1,1)</f>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total_amount_ba($B$2,$D$2,D48,F48,J48,K48,M48)</f>
        <v>253.22</v>
      </c>
      <c r="BB48" s="51">
        <f>BA48+SUM(N48:AZ48)</f>
        <v>253.22</v>
      </c>
      <c r="BC48" s="56" t="str">
        <f>SpellNumber(L48,BB48)</f>
        <v>INR  Two Hundred &amp; Fifty Three  and Paise Twenty Two Only</v>
      </c>
      <c r="IA48" s="21">
        <v>3.1</v>
      </c>
      <c r="IB48" s="21" t="s">
        <v>61</v>
      </c>
      <c r="ID48" s="21">
        <v>1</v>
      </c>
      <c r="IE48" s="22" t="s">
        <v>47</v>
      </c>
      <c r="IF48" s="22"/>
      <c r="IG48" s="22"/>
      <c r="IH48" s="22"/>
      <c r="II48" s="22"/>
    </row>
    <row r="49" spans="1:243" s="21" customFormat="1" ht="15.75">
      <c r="A49" s="57">
        <v>4</v>
      </c>
      <c r="B49" s="58" t="s">
        <v>100</v>
      </c>
      <c r="C49" s="33"/>
      <c r="D49" s="66"/>
      <c r="E49" s="66"/>
      <c r="F49" s="66"/>
      <c r="G49" s="66"/>
      <c r="H49" s="66"/>
      <c r="I49" s="66"/>
      <c r="J49" s="66"/>
      <c r="K49" s="66"/>
      <c r="L49" s="66"/>
      <c r="M49" s="66"/>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IA49" s="21">
        <v>4</v>
      </c>
      <c r="IB49" s="21" t="s">
        <v>100</v>
      </c>
      <c r="IE49" s="22"/>
      <c r="IF49" s="22"/>
      <c r="IG49" s="22"/>
      <c r="IH49" s="22"/>
      <c r="II49" s="22"/>
    </row>
    <row r="50" spans="1:243" s="21" customFormat="1" ht="31.5">
      <c r="A50" s="57">
        <v>4.01</v>
      </c>
      <c r="B50" s="58" t="s">
        <v>101</v>
      </c>
      <c r="C50" s="33"/>
      <c r="D50" s="66"/>
      <c r="E50" s="66"/>
      <c r="F50" s="66"/>
      <c r="G50" s="66"/>
      <c r="H50" s="66"/>
      <c r="I50" s="66"/>
      <c r="J50" s="66"/>
      <c r="K50" s="66"/>
      <c r="L50" s="66"/>
      <c r="M50" s="66"/>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IA50" s="21">
        <v>4.01</v>
      </c>
      <c r="IB50" s="21" t="s">
        <v>101</v>
      </c>
      <c r="IE50" s="22"/>
      <c r="IF50" s="22"/>
      <c r="IG50" s="22"/>
      <c r="IH50" s="22"/>
      <c r="II50" s="22"/>
    </row>
    <row r="51" spans="1:243" s="21" customFormat="1" ht="30" customHeight="1">
      <c r="A51" s="57">
        <v>4.02</v>
      </c>
      <c r="B51" s="58" t="s">
        <v>48</v>
      </c>
      <c r="C51" s="33"/>
      <c r="D51" s="33">
        <v>5</v>
      </c>
      <c r="E51" s="59" t="s">
        <v>43</v>
      </c>
      <c r="F51" s="71">
        <v>266.462078035949</v>
      </c>
      <c r="G51" s="43"/>
      <c r="H51" s="37"/>
      <c r="I51" s="38" t="s">
        <v>33</v>
      </c>
      <c r="J51" s="39">
        <f>IF(I51="Less(-)",-1,1)</f>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total_amount_ba($B$2,$D$2,D51,F51,J51,K51,M51)</f>
        <v>1332.31</v>
      </c>
      <c r="BB51" s="51">
        <f>BA51+SUM(N51:AZ51)</f>
        <v>1332.31</v>
      </c>
      <c r="BC51" s="56" t="str">
        <f>SpellNumber(L51,BB51)</f>
        <v>INR  One Thousand Three Hundred &amp; Thirty Two  and Paise Thirty One Only</v>
      </c>
      <c r="IA51" s="21">
        <v>4.02</v>
      </c>
      <c r="IB51" s="21" t="s">
        <v>48</v>
      </c>
      <c r="ID51" s="21">
        <v>5</v>
      </c>
      <c r="IE51" s="22" t="s">
        <v>43</v>
      </c>
      <c r="IF51" s="22"/>
      <c r="IG51" s="22"/>
      <c r="IH51" s="22"/>
      <c r="II51" s="22"/>
    </row>
    <row r="52" spans="1:243" s="21" customFormat="1" ht="94.5">
      <c r="A52" s="57">
        <v>4.03</v>
      </c>
      <c r="B52" s="58" t="s">
        <v>102</v>
      </c>
      <c r="C52" s="33"/>
      <c r="D52" s="66"/>
      <c r="E52" s="66"/>
      <c r="F52" s="66"/>
      <c r="G52" s="66"/>
      <c r="H52" s="66"/>
      <c r="I52" s="66"/>
      <c r="J52" s="66"/>
      <c r="K52" s="66"/>
      <c r="L52" s="66"/>
      <c r="M52" s="66"/>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IA52" s="21">
        <v>4.03</v>
      </c>
      <c r="IB52" s="21" t="s">
        <v>102</v>
      </c>
      <c r="IE52" s="22"/>
      <c r="IF52" s="22"/>
      <c r="IG52" s="22"/>
      <c r="IH52" s="22"/>
      <c r="II52" s="22"/>
    </row>
    <row r="53" spans="1:243" s="21" customFormat="1" ht="33" customHeight="1">
      <c r="A53" s="57">
        <v>4.04</v>
      </c>
      <c r="B53" s="58" t="s">
        <v>51</v>
      </c>
      <c r="C53" s="33"/>
      <c r="D53" s="33">
        <v>271</v>
      </c>
      <c r="E53" s="59" t="s">
        <v>43</v>
      </c>
      <c r="F53" s="71">
        <v>76.4138535729943</v>
      </c>
      <c r="G53" s="43"/>
      <c r="H53" s="37"/>
      <c r="I53" s="38" t="s">
        <v>33</v>
      </c>
      <c r="J53" s="39">
        <f>IF(I53="Less(-)",-1,1)</f>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total_amount_ba($B$2,$D$2,D53,F53,J53,K53,M53)</f>
        <v>20708.15</v>
      </c>
      <c r="BB53" s="51">
        <f>BA53+SUM(N53:AZ53)</f>
        <v>20708.15</v>
      </c>
      <c r="BC53" s="56" t="str">
        <f>SpellNumber(L53,BB53)</f>
        <v>INR  Twenty Thousand Seven Hundred &amp; Eight  and Paise Fifteen Only</v>
      </c>
      <c r="IA53" s="21">
        <v>4.04</v>
      </c>
      <c r="IB53" s="21" t="s">
        <v>51</v>
      </c>
      <c r="ID53" s="21">
        <v>271</v>
      </c>
      <c r="IE53" s="22" t="s">
        <v>43</v>
      </c>
      <c r="IF53" s="22"/>
      <c r="IG53" s="22"/>
      <c r="IH53" s="22"/>
      <c r="II53" s="22"/>
    </row>
    <row r="54" spans="1:243" s="21" customFormat="1" ht="47.25">
      <c r="A54" s="57">
        <v>4.05</v>
      </c>
      <c r="B54" s="58" t="s">
        <v>103</v>
      </c>
      <c r="C54" s="33"/>
      <c r="D54" s="66"/>
      <c r="E54" s="66"/>
      <c r="F54" s="66"/>
      <c r="G54" s="66"/>
      <c r="H54" s="66"/>
      <c r="I54" s="66"/>
      <c r="J54" s="66"/>
      <c r="K54" s="66"/>
      <c r="L54" s="66"/>
      <c r="M54" s="66"/>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IA54" s="21">
        <v>4.05</v>
      </c>
      <c r="IB54" s="21" t="s">
        <v>103</v>
      </c>
      <c r="IE54" s="22"/>
      <c r="IF54" s="22"/>
      <c r="IG54" s="22"/>
      <c r="IH54" s="22"/>
      <c r="II54" s="22"/>
    </row>
    <row r="55" spans="1:243" s="21" customFormat="1" ht="28.5">
      <c r="A55" s="57">
        <v>4.06</v>
      </c>
      <c r="B55" s="58" t="s">
        <v>51</v>
      </c>
      <c r="C55" s="33"/>
      <c r="D55" s="33">
        <v>1</v>
      </c>
      <c r="E55" s="59" t="s">
        <v>43</v>
      </c>
      <c r="F55" s="71">
        <v>106.576063130206</v>
      </c>
      <c r="G55" s="43"/>
      <c r="H55" s="37"/>
      <c r="I55" s="38" t="s">
        <v>33</v>
      </c>
      <c r="J55" s="39">
        <f>IF(I55="Less(-)",-1,1)</f>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total_amount_ba($B$2,$D$2,D55,F55,J55,K55,M55)</f>
        <v>106.58</v>
      </c>
      <c r="BB55" s="51">
        <f>BA55+SUM(N55:AZ55)</f>
        <v>106.58</v>
      </c>
      <c r="BC55" s="56" t="str">
        <f>SpellNumber(L55,BB55)</f>
        <v>INR  One Hundred &amp; Six  and Paise Fifty Eight Only</v>
      </c>
      <c r="IA55" s="21">
        <v>4.06</v>
      </c>
      <c r="IB55" s="21" t="s">
        <v>51</v>
      </c>
      <c r="ID55" s="21">
        <v>1</v>
      </c>
      <c r="IE55" s="22" t="s">
        <v>43</v>
      </c>
      <c r="IF55" s="22"/>
      <c r="IG55" s="22"/>
      <c r="IH55" s="22"/>
      <c r="II55" s="22"/>
    </row>
    <row r="56" spans="1:243" s="21" customFormat="1" ht="48" customHeight="1">
      <c r="A56" s="57">
        <v>4.07</v>
      </c>
      <c r="B56" s="58" t="s">
        <v>104</v>
      </c>
      <c r="C56" s="33"/>
      <c r="D56" s="66"/>
      <c r="E56" s="66"/>
      <c r="F56" s="66"/>
      <c r="G56" s="66"/>
      <c r="H56" s="66"/>
      <c r="I56" s="66"/>
      <c r="J56" s="66"/>
      <c r="K56" s="66"/>
      <c r="L56" s="66"/>
      <c r="M56" s="66"/>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IA56" s="21">
        <v>4.07</v>
      </c>
      <c r="IB56" s="21" t="s">
        <v>104</v>
      </c>
      <c r="IE56" s="22"/>
      <c r="IF56" s="22"/>
      <c r="IG56" s="22"/>
      <c r="IH56" s="22"/>
      <c r="II56" s="22"/>
    </row>
    <row r="57" spans="1:243" s="21" customFormat="1" ht="63">
      <c r="A57" s="57">
        <v>4.08</v>
      </c>
      <c r="B57" s="58" t="s">
        <v>62</v>
      </c>
      <c r="C57" s="33"/>
      <c r="D57" s="33">
        <v>15</v>
      </c>
      <c r="E57" s="59" t="s">
        <v>43</v>
      </c>
      <c r="F57" s="71">
        <v>155.326611135467</v>
      </c>
      <c r="G57" s="43"/>
      <c r="H57" s="37"/>
      <c r="I57" s="38" t="s">
        <v>33</v>
      </c>
      <c r="J57" s="39">
        <f>IF(I57="Less(-)",-1,1)</f>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total_amount_ba($B$2,$D$2,D57,F57,J57,K57,M57)</f>
        <v>2329.9</v>
      </c>
      <c r="BB57" s="51">
        <f>BA57+SUM(N57:AZ57)</f>
        <v>2329.9</v>
      </c>
      <c r="BC57" s="56" t="str">
        <f>SpellNumber(L57,BB57)</f>
        <v>INR  Two Thousand Three Hundred &amp; Twenty Nine  and Paise Ninety Only</v>
      </c>
      <c r="IA57" s="21">
        <v>4.08</v>
      </c>
      <c r="IB57" s="21" t="s">
        <v>62</v>
      </c>
      <c r="ID57" s="21">
        <v>15</v>
      </c>
      <c r="IE57" s="22" t="s">
        <v>43</v>
      </c>
      <c r="IF57" s="22"/>
      <c r="IG57" s="22"/>
      <c r="IH57" s="22"/>
      <c r="II57" s="22"/>
    </row>
    <row r="58" spans="1:243" s="21" customFormat="1" ht="94.5">
      <c r="A58" s="57">
        <v>4.09</v>
      </c>
      <c r="B58" s="58" t="s">
        <v>63</v>
      </c>
      <c r="C58" s="33"/>
      <c r="D58" s="33">
        <v>271</v>
      </c>
      <c r="E58" s="59" t="s">
        <v>43</v>
      </c>
      <c r="F58" s="71">
        <v>100.964489259097</v>
      </c>
      <c r="G58" s="43"/>
      <c r="H58" s="37"/>
      <c r="I58" s="38" t="s">
        <v>33</v>
      </c>
      <c r="J58" s="39">
        <f>IF(I58="Less(-)",-1,1)</f>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total_amount_ba($B$2,$D$2,D58,F58,J58,K58,M58)</f>
        <v>27361.38</v>
      </c>
      <c r="BB58" s="51">
        <f>BA58+SUM(N58:AZ58)</f>
        <v>27361.38</v>
      </c>
      <c r="BC58" s="56" t="str">
        <f>SpellNumber(L58,BB58)</f>
        <v>INR  Twenty Seven Thousand Three Hundred &amp; Sixty One  and Paise Thirty Eight Only</v>
      </c>
      <c r="IA58" s="21">
        <v>4.09</v>
      </c>
      <c r="IB58" s="21" t="s">
        <v>63</v>
      </c>
      <c r="ID58" s="21">
        <v>271</v>
      </c>
      <c r="IE58" s="22" t="s">
        <v>43</v>
      </c>
      <c r="IF58" s="22"/>
      <c r="IG58" s="22"/>
      <c r="IH58" s="22"/>
      <c r="II58" s="22"/>
    </row>
    <row r="59" spans="1:243" s="21" customFormat="1" ht="31.5">
      <c r="A59" s="60">
        <v>4.1</v>
      </c>
      <c r="B59" s="58" t="s">
        <v>105</v>
      </c>
      <c r="C59" s="33"/>
      <c r="D59" s="66"/>
      <c r="E59" s="66"/>
      <c r="F59" s="66"/>
      <c r="G59" s="66"/>
      <c r="H59" s="66"/>
      <c r="I59" s="66"/>
      <c r="J59" s="66"/>
      <c r="K59" s="66"/>
      <c r="L59" s="66"/>
      <c r="M59" s="66"/>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IA59" s="21">
        <v>4.1</v>
      </c>
      <c r="IB59" s="21" t="s">
        <v>105</v>
      </c>
      <c r="IE59" s="22"/>
      <c r="IF59" s="22"/>
      <c r="IG59" s="22"/>
      <c r="IH59" s="22"/>
      <c r="II59" s="22"/>
    </row>
    <row r="60" spans="1:243" s="21" customFormat="1" ht="31.5" customHeight="1">
      <c r="A60" s="57">
        <v>4.11</v>
      </c>
      <c r="B60" s="58" t="s">
        <v>106</v>
      </c>
      <c r="C60" s="33"/>
      <c r="D60" s="33">
        <v>155</v>
      </c>
      <c r="E60" s="59" t="s">
        <v>43</v>
      </c>
      <c r="F60" s="71">
        <v>14.6865409907935</v>
      </c>
      <c r="G60" s="43"/>
      <c r="H60" s="37"/>
      <c r="I60" s="38" t="s">
        <v>33</v>
      </c>
      <c r="J60" s="39">
        <f>IF(I60="Less(-)",-1,1)</f>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total_amount_ba($B$2,$D$2,D60,F60,J60,K60,M60)</f>
        <v>2276.41</v>
      </c>
      <c r="BB60" s="51">
        <f>BA60+SUM(N60:AZ60)</f>
        <v>2276.41</v>
      </c>
      <c r="BC60" s="56" t="str">
        <f>SpellNumber(L60,BB60)</f>
        <v>INR  Two Thousand Two Hundred &amp; Seventy Six  and Paise Forty One Only</v>
      </c>
      <c r="IA60" s="21">
        <v>4.11</v>
      </c>
      <c r="IB60" s="21" t="s">
        <v>106</v>
      </c>
      <c r="ID60" s="21">
        <v>155</v>
      </c>
      <c r="IE60" s="22" t="s">
        <v>43</v>
      </c>
      <c r="IF60" s="22"/>
      <c r="IG60" s="22"/>
      <c r="IH60" s="22"/>
      <c r="II60" s="22"/>
    </row>
    <row r="61" spans="1:243" s="21" customFormat="1" ht="78.75">
      <c r="A61" s="57">
        <v>4.12</v>
      </c>
      <c r="B61" s="58" t="s">
        <v>107</v>
      </c>
      <c r="C61" s="33"/>
      <c r="D61" s="33">
        <v>50</v>
      </c>
      <c r="E61" s="59" t="s">
        <v>43</v>
      </c>
      <c r="F61" s="71">
        <v>12.4506795265235</v>
      </c>
      <c r="G61" s="43"/>
      <c r="H61" s="37"/>
      <c r="I61" s="38" t="s">
        <v>33</v>
      </c>
      <c r="J61" s="39">
        <f>IF(I61="Less(-)",-1,1)</f>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total_amount_ba($B$2,$D$2,D61,F61,J61,K61,M61)</f>
        <v>622.53</v>
      </c>
      <c r="BB61" s="51">
        <f>BA61+SUM(N61:AZ61)</f>
        <v>622.53</v>
      </c>
      <c r="BC61" s="56" t="str">
        <f>SpellNumber(L61,BB61)</f>
        <v>INR  Six Hundred &amp; Twenty Two  and Paise Fifty Three Only</v>
      </c>
      <c r="IA61" s="21">
        <v>4.12</v>
      </c>
      <c r="IB61" s="21" t="s">
        <v>107</v>
      </c>
      <c r="ID61" s="21">
        <v>50</v>
      </c>
      <c r="IE61" s="22" t="s">
        <v>43</v>
      </c>
      <c r="IF61" s="22"/>
      <c r="IG61" s="22"/>
      <c r="IH61" s="22"/>
      <c r="II61" s="22"/>
    </row>
    <row r="62" spans="1:243" s="21" customFormat="1" ht="78.75">
      <c r="A62" s="57">
        <v>4.13</v>
      </c>
      <c r="B62" s="58" t="s">
        <v>108</v>
      </c>
      <c r="C62" s="33"/>
      <c r="D62" s="66"/>
      <c r="E62" s="66"/>
      <c r="F62" s="66"/>
      <c r="G62" s="66"/>
      <c r="H62" s="66"/>
      <c r="I62" s="66"/>
      <c r="J62" s="66"/>
      <c r="K62" s="66"/>
      <c r="L62" s="66"/>
      <c r="M62" s="66"/>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IA62" s="21">
        <v>4.13</v>
      </c>
      <c r="IB62" s="21" t="s">
        <v>108</v>
      </c>
      <c r="IE62" s="22"/>
      <c r="IF62" s="22"/>
      <c r="IG62" s="22"/>
      <c r="IH62" s="22"/>
      <c r="II62" s="22"/>
    </row>
    <row r="63" spans="1:243" s="21" customFormat="1" ht="30.75" customHeight="1">
      <c r="A63" s="57">
        <v>4.14</v>
      </c>
      <c r="B63" s="58" t="s">
        <v>64</v>
      </c>
      <c r="C63" s="33"/>
      <c r="D63" s="33">
        <v>1649</v>
      </c>
      <c r="E63" s="59" t="s">
        <v>43</v>
      </c>
      <c r="F63" s="71">
        <v>47.6106970626918</v>
      </c>
      <c r="G63" s="43"/>
      <c r="H63" s="37"/>
      <c r="I63" s="38" t="s">
        <v>33</v>
      </c>
      <c r="J63" s="39">
        <f>IF(I63="Less(-)",-1,1)</f>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total_amount_ba($B$2,$D$2,D63,F63,J63,K63,M63)</f>
        <v>78510.04</v>
      </c>
      <c r="BB63" s="51">
        <f>BA63+SUM(N63:AZ63)</f>
        <v>78510.04</v>
      </c>
      <c r="BC63" s="56" t="str">
        <f>SpellNumber(L63,BB63)</f>
        <v>INR  Seventy Eight Thousand Five Hundred &amp; Ten  and Paise Four Only</v>
      </c>
      <c r="IA63" s="21">
        <v>4.14</v>
      </c>
      <c r="IB63" s="21" t="s">
        <v>64</v>
      </c>
      <c r="ID63" s="21">
        <v>1649</v>
      </c>
      <c r="IE63" s="22" t="s">
        <v>43</v>
      </c>
      <c r="IF63" s="22"/>
      <c r="IG63" s="22"/>
      <c r="IH63" s="22"/>
      <c r="II63" s="22"/>
    </row>
    <row r="64" spans="1:243" s="21" customFormat="1" ht="94.5">
      <c r="A64" s="57">
        <v>4.15</v>
      </c>
      <c r="B64" s="58" t="s">
        <v>65</v>
      </c>
      <c r="C64" s="33"/>
      <c r="D64" s="33">
        <v>266</v>
      </c>
      <c r="E64" s="59" t="s">
        <v>43</v>
      </c>
      <c r="F64" s="71">
        <v>16.0017536168347</v>
      </c>
      <c r="G64" s="43"/>
      <c r="H64" s="37"/>
      <c r="I64" s="38" t="s">
        <v>33</v>
      </c>
      <c r="J64" s="39">
        <f>IF(I64="Less(-)",-1,1)</f>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total_amount_ba($B$2,$D$2,D64,F64,J64,K64,M64)</f>
        <v>4256.47</v>
      </c>
      <c r="BB64" s="51">
        <f>BA64+SUM(N64:AZ64)</f>
        <v>4256.47</v>
      </c>
      <c r="BC64" s="56" t="str">
        <f>SpellNumber(L64,BB64)</f>
        <v>INR  Four Thousand Two Hundred &amp; Fifty Six  and Paise Forty Seven Only</v>
      </c>
      <c r="IA64" s="21">
        <v>4.15</v>
      </c>
      <c r="IB64" s="21" t="s">
        <v>65</v>
      </c>
      <c r="ID64" s="21">
        <v>266</v>
      </c>
      <c r="IE64" s="22" t="s">
        <v>43</v>
      </c>
      <c r="IF64" s="22"/>
      <c r="IG64" s="22"/>
      <c r="IH64" s="22"/>
      <c r="II64" s="22"/>
    </row>
    <row r="65" spans="1:243" s="21" customFormat="1" ht="63">
      <c r="A65" s="57">
        <v>4.16</v>
      </c>
      <c r="B65" s="58" t="s">
        <v>104</v>
      </c>
      <c r="C65" s="33"/>
      <c r="D65" s="66"/>
      <c r="E65" s="66"/>
      <c r="F65" s="66"/>
      <c r="G65" s="66"/>
      <c r="H65" s="66"/>
      <c r="I65" s="66"/>
      <c r="J65" s="66"/>
      <c r="K65" s="66"/>
      <c r="L65" s="66"/>
      <c r="M65" s="66"/>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IA65" s="21">
        <v>4.16</v>
      </c>
      <c r="IB65" s="21" t="s">
        <v>104</v>
      </c>
      <c r="IE65" s="22"/>
      <c r="IF65" s="22"/>
      <c r="IG65" s="22"/>
      <c r="IH65" s="22"/>
      <c r="II65" s="22"/>
    </row>
    <row r="66" spans="1:243" s="21" customFormat="1" ht="42.75">
      <c r="A66" s="57">
        <v>4.17</v>
      </c>
      <c r="B66" s="58" t="s">
        <v>66</v>
      </c>
      <c r="C66" s="33"/>
      <c r="D66" s="33">
        <v>397.85</v>
      </c>
      <c r="E66" s="59" t="s">
        <v>43</v>
      </c>
      <c r="F66" s="71">
        <v>70.1008329679965</v>
      </c>
      <c r="G66" s="43"/>
      <c r="H66" s="37"/>
      <c r="I66" s="38" t="s">
        <v>33</v>
      </c>
      <c r="J66" s="39">
        <f>IF(I66="Less(-)",-1,1)</f>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total_amount_ba($B$2,$D$2,D66,F66,J66,K66,M66)</f>
        <v>27889.62</v>
      </c>
      <c r="BB66" s="51">
        <f>BA66+SUM(N66:AZ66)</f>
        <v>27889.62</v>
      </c>
      <c r="BC66" s="56" t="str">
        <f>SpellNumber(L66,BB66)</f>
        <v>INR  Twenty Seven Thousand Eight Hundred &amp; Eighty Nine  and Paise Sixty Two Only</v>
      </c>
      <c r="IA66" s="21">
        <v>4.17</v>
      </c>
      <c r="IB66" s="21" t="s">
        <v>66</v>
      </c>
      <c r="ID66" s="21">
        <v>397.85</v>
      </c>
      <c r="IE66" s="22" t="s">
        <v>43</v>
      </c>
      <c r="IF66" s="22"/>
      <c r="IG66" s="22"/>
      <c r="IH66" s="22"/>
      <c r="II66" s="22"/>
    </row>
    <row r="67" spans="1:243" s="21" customFormat="1" ht="47.25">
      <c r="A67" s="57">
        <v>4.18</v>
      </c>
      <c r="B67" s="58" t="s">
        <v>109</v>
      </c>
      <c r="C67" s="33"/>
      <c r="D67" s="66"/>
      <c r="E67" s="66"/>
      <c r="F67" s="66"/>
      <c r="G67" s="66"/>
      <c r="H67" s="66"/>
      <c r="I67" s="66"/>
      <c r="J67" s="66"/>
      <c r="K67" s="66"/>
      <c r="L67" s="66"/>
      <c r="M67" s="66"/>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IA67" s="21">
        <v>4.18</v>
      </c>
      <c r="IB67" s="21" t="s">
        <v>109</v>
      </c>
      <c r="IE67" s="22"/>
      <c r="IF67" s="22"/>
      <c r="IG67" s="22"/>
      <c r="IH67" s="22"/>
      <c r="II67" s="22"/>
    </row>
    <row r="68" spans="1:243" s="21" customFormat="1" ht="33.75" customHeight="1">
      <c r="A68" s="57">
        <v>4.19</v>
      </c>
      <c r="B68" s="58" t="s">
        <v>67</v>
      </c>
      <c r="C68" s="33"/>
      <c r="D68" s="33">
        <v>257.17</v>
      </c>
      <c r="E68" s="59" t="s">
        <v>43</v>
      </c>
      <c r="F68" s="71">
        <v>85.7080227970189</v>
      </c>
      <c r="G68" s="43"/>
      <c r="H68" s="37"/>
      <c r="I68" s="38" t="s">
        <v>33</v>
      </c>
      <c r="J68" s="39">
        <f>IF(I68="Less(-)",-1,1)</f>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total_amount_ba($B$2,$D$2,D68,F68,J68,K68,M68)</f>
        <v>22041.53</v>
      </c>
      <c r="BB68" s="51">
        <f>BA68+SUM(N68:AZ68)</f>
        <v>22041.53</v>
      </c>
      <c r="BC68" s="56" t="str">
        <f>SpellNumber(L68,BB68)</f>
        <v>INR  Twenty Two Thousand  &amp;Forty One  and Paise Fifty Three Only</v>
      </c>
      <c r="IA68" s="21">
        <v>4.19</v>
      </c>
      <c r="IB68" s="21" t="s">
        <v>67</v>
      </c>
      <c r="ID68" s="21">
        <v>257.17</v>
      </c>
      <c r="IE68" s="22" t="s">
        <v>43</v>
      </c>
      <c r="IF68" s="22"/>
      <c r="IG68" s="22"/>
      <c r="IH68" s="22"/>
      <c r="II68" s="22"/>
    </row>
    <row r="69" spans="1:243" s="21" customFormat="1" ht="15.75">
      <c r="A69" s="57">
        <v>5</v>
      </c>
      <c r="B69" s="58" t="s">
        <v>110</v>
      </c>
      <c r="C69" s="33"/>
      <c r="D69" s="66"/>
      <c r="E69" s="66"/>
      <c r="F69" s="66"/>
      <c r="G69" s="66"/>
      <c r="H69" s="66"/>
      <c r="I69" s="66"/>
      <c r="J69" s="66"/>
      <c r="K69" s="66"/>
      <c r="L69" s="66"/>
      <c r="M69" s="66"/>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IA69" s="21">
        <v>5</v>
      </c>
      <c r="IB69" s="21" t="s">
        <v>110</v>
      </c>
      <c r="IE69" s="22"/>
      <c r="IF69" s="22"/>
      <c r="IG69" s="22"/>
      <c r="IH69" s="22"/>
      <c r="II69" s="22"/>
    </row>
    <row r="70" spans="1:243" s="21" customFormat="1" ht="109.5" customHeight="1">
      <c r="A70" s="57">
        <v>5.01</v>
      </c>
      <c r="B70" s="58" t="s">
        <v>111</v>
      </c>
      <c r="C70" s="33"/>
      <c r="D70" s="66"/>
      <c r="E70" s="66"/>
      <c r="F70" s="66"/>
      <c r="G70" s="66"/>
      <c r="H70" s="66"/>
      <c r="I70" s="66"/>
      <c r="J70" s="66"/>
      <c r="K70" s="66"/>
      <c r="L70" s="66"/>
      <c r="M70" s="66"/>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IA70" s="21">
        <v>5.01</v>
      </c>
      <c r="IB70" s="21" t="s">
        <v>111</v>
      </c>
      <c r="IE70" s="22"/>
      <c r="IF70" s="22"/>
      <c r="IG70" s="22"/>
      <c r="IH70" s="22"/>
      <c r="II70" s="22"/>
    </row>
    <row r="71" spans="1:243" s="21" customFormat="1" ht="42.75">
      <c r="A71" s="57">
        <v>5.02</v>
      </c>
      <c r="B71" s="58" t="s">
        <v>68</v>
      </c>
      <c r="C71" s="33"/>
      <c r="D71" s="33">
        <v>10</v>
      </c>
      <c r="E71" s="59" t="s">
        <v>43</v>
      </c>
      <c r="F71" s="71">
        <v>376.676896098203</v>
      </c>
      <c r="G71" s="43"/>
      <c r="H71" s="37"/>
      <c r="I71" s="38" t="s">
        <v>33</v>
      </c>
      <c r="J71" s="39">
        <f>IF(I71="Less(-)",-1,1)</f>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total_amount_ba($B$2,$D$2,D71,F71,J71,K71,M71)</f>
        <v>3766.77</v>
      </c>
      <c r="BB71" s="51">
        <f>BA71+SUM(N71:AZ71)</f>
        <v>3766.77</v>
      </c>
      <c r="BC71" s="56" t="str">
        <f>SpellNumber(L71,BB71)</f>
        <v>INR  Three Thousand Seven Hundred &amp; Sixty Six  and Paise Seventy Seven Only</v>
      </c>
      <c r="IA71" s="21">
        <v>5.02</v>
      </c>
      <c r="IB71" s="21" t="s">
        <v>68</v>
      </c>
      <c r="ID71" s="21">
        <v>10</v>
      </c>
      <c r="IE71" s="22" t="s">
        <v>43</v>
      </c>
      <c r="IF71" s="22"/>
      <c r="IG71" s="22"/>
      <c r="IH71" s="22"/>
      <c r="II71" s="22"/>
    </row>
    <row r="72" spans="1:243" s="21" customFormat="1" ht="15.75">
      <c r="A72" s="57">
        <v>6</v>
      </c>
      <c r="B72" s="58" t="s">
        <v>112</v>
      </c>
      <c r="C72" s="33"/>
      <c r="D72" s="66"/>
      <c r="E72" s="66"/>
      <c r="F72" s="66"/>
      <c r="G72" s="66"/>
      <c r="H72" s="66"/>
      <c r="I72" s="66"/>
      <c r="J72" s="66"/>
      <c r="K72" s="66"/>
      <c r="L72" s="66"/>
      <c r="M72" s="66"/>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IA72" s="21">
        <v>6</v>
      </c>
      <c r="IB72" s="21" t="s">
        <v>112</v>
      </c>
      <c r="IE72" s="22"/>
      <c r="IF72" s="22"/>
      <c r="IG72" s="22"/>
      <c r="IH72" s="22"/>
      <c r="II72" s="22"/>
    </row>
    <row r="73" spans="1:243" s="21" customFormat="1" ht="63">
      <c r="A73" s="57">
        <v>6.01</v>
      </c>
      <c r="B73" s="58" t="s">
        <v>69</v>
      </c>
      <c r="C73" s="33"/>
      <c r="D73" s="33">
        <v>2.5</v>
      </c>
      <c r="E73" s="59" t="s">
        <v>46</v>
      </c>
      <c r="F73" s="71">
        <v>532.66111354669</v>
      </c>
      <c r="G73" s="43"/>
      <c r="H73" s="37"/>
      <c r="I73" s="38" t="s">
        <v>33</v>
      </c>
      <c r="J73" s="39">
        <f>IF(I73="Less(-)",-1,1)</f>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total_amount_ba($B$2,$D$2,D73,F73,J73,K73,M73)</f>
        <v>1331.65</v>
      </c>
      <c r="BB73" s="51">
        <f>BA73+SUM(N73:AZ73)</f>
        <v>1331.65</v>
      </c>
      <c r="BC73" s="56" t="str">
        <f>SpellNumber(L73,BB73)</f>
        <v>INR  One Thousand Three Hundred &amp; Thirty One  and Paise Sixty Five Only</v>
      </c>
      <c r="IA73" s="21">
        <v>6.01</v>
      </c>
      <c r="IB73" s="21" t="s">
        <v>69</v>
      </c>
      <c r="ID73" s="21">
        <v>2.5</v>
      </c>
      <c r="IE73" s="22" t="s">
        <v>46</v>
      </c>
      <c r="IF73" s="22"/>
      <c r="IG73" s="22"/>
      <c r="IH73" s="22"/>
      <c r="II73" s="22"/>
    </row>
    <row r="74" spans="1:243" s="21" customFormat="1" ht="78.75">
      <c r="A74" s="57">
        <v>6.02</v>
      </c>
      <c r="B74" s="58" t="s">
        <v>113</v>
      </c>
      <c r="C74" s="33"/>
      <c r="D74" s="66"/>
      <c r="E74" s="66"/>
      <c r="F74" s="66"/>
      <c r="G74" s="66"/>
      <c r="H74" s="66"/>
      <c r="I74" s="66"/>
      <c r="J74" s="66"/>
      <c r="K74" s="66"/>
      <c r="L74" s="66"/>
      <c r="M74" s="66"/>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IA74" s="21">
        <v>6.02</v>
      </c>
      <c r="IB74" s="21" t="s">
        <v>113</v>
      </c>
      <c r="IE74" s="22"/>
      <c r="IF74" s="22"/>
      <c r="IG74" s="22"/>
      <c r="IH74" s="22"/>
      <c r="II74" s="22"/>
    </row>
    <row r="75" spans="1:243" s="21" customFormat="1" ht="28.5">
      <c r="A75" s="57">
        <v>6.03</v>
      </c>
      <c r="B75" s="58" t="s">
        <v>70</v>
      </c>
      <c r="C75" s="33"/>
      <c r="D75" s="33">
        <v>3</v>
      </c>
      <c r="E75" s="59" t="s">
        <v>47</v>
      </c>
      <c r="F75" s="71">
        <v>240.683910565541</v>
      </c>
      <c r="G75" s="43"/>
      <c r="H75" s="37"/>
      <c r="I75" s="38" t="s">
        <v>33</v>
      </c>
      <c r="J75" s="39">
        <f>IF(I75="Less(-)",-1,1)</f>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total_amount_ba($B$2,$D$2,D75,F75,J75,K75,M75)</f>
        <v>722.05</v>
      </c>
      <c r="BB75" s="51">
        <f>BA75+SUM(N75:AZ75)</f>
        <v>722.05</v>
      </c>
      <c r="BC75" s="56" t="str">
        <f>SpellNumber(L75,BB75)</f>
        <v>INR  Seven Hundred &amp; Twenty Two  and Paise Five Only</v>
      </c>
      <c r="IA75" s="21">
        <v>6.03</v>
      </c>
      <c r="IB75" s="21" t="s">
        <v>70</v>
      </c>
      <c r="ID75" s="21">
        <v>3</v>
      </c>
      <c r="IE75" s="22" t="s">
        <v>47</v>
      </c>
      <c r="IF75" s="22"/>
      <c r="IG75" s="22"/>
      <c r="IH75" s="22"/>
      <c r="II75" s="22"/>
    </row>
    <row r="76" spans="1:243" s="21" customFormat="1" ht="63">
      <c r="A76" s="57">
        <v>6.04</v>
      </c>
      <c r="B76" s="58" t="s">
        <v>114</v>
      </c>
      <c r="C76" s="33"/>
      <c r="D76" s="66"/>
      <c r="E76" s="66"/>
      <c r="F76" s="66"/>
      <c r="G76" s="66"/>
      <c r="H76" s="66"/>
      <c r="I76" s="66"/>
      <c r="J76" s="66"/>
      <c r="K76" s="66"/>
      <c r="L76" s="66"/>
      <c r="M76" s="66"/>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IA76" s="21">
        <v>6.04</v>
      </c>
      <c r="IB76" s="21" t="s">
        <v>114</v>
      </c>
      <c r="IE76" s="22"/>
      <c r="IF76" s="22"/>
      <c r="IG76" s="22"/>
      <c r="IH76" s="22"/>
      <c r="II76" s="22"/>
    </row>
    <row r="77" spans="1:243" s="21" customFormat="1" ht="28.5" customHeight="1">
      <c r="A77" s="57">
        <v>6.05</v>
      </c>
      <c r="B77" s="58" t="s">
        <v>70</v>
      </c>
      <c r="C77" s="33"/>
      <c r="D77" s="33">
        <v>1</v>
      </c>
      <c r="E77" s="59" t="s">
        <v>47</v>
      </c>
      <c r="F77" s="71">
        <v>93.4239368697939</v>
      </c>
      <c r="G77" s="43"/>
      <c r="H77" s="37"/>
      <c r="I77" s="38" t="s">
        <v>33</v>
      </c>
      <c r="J77" s="39">
        <f>IF(I77="Less(-)",-1,1)</f>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total_amount_ba($B$2,$D$2,D77,F77,J77,K77,M77)</f>
        <v>93.42</v>
      </c>
      <c r="BB77" s="51">
        <f>BA77+SUM(N77:AZ77)</f>
        <v>93.42</v>
      </c>
      <c r="BC77" s="56" t="str">
        <f>SpellNumber(L77,BB77)</f>
        <v>INR  Ninety Three and Paise Forty Two Only</v>
      </c>
      <c r="IA77" s="21">
        <v>6.05</v>
      </c>
      <c r="IB77" s="21" t="s">
        <v>70</v>
      </c>
      <c r="ID77" s="21">
        <v>1</v>
      </c>
      <c r="IE77" s="22" t="s">
        <v>47</v>
      </c>
      <c r="IF77" s="22"/>
      <c r="IG77" s="22"/>
      <c r="IH77" s="22"/>
      <c r="II77" s="22"/>
    </row>
    <row r="78" spans="1:243" s="21" customFormat="1" ht="141.75">
      <c r="A78" s="57">
        <v>6.06</v>
      </c>
      <c r="B78" s="58" t="s">
        <v>71</v>
      </c>
      <c r="C78" s="33"/>
      <c r="D78" s="33">
        <v>2.5</v>
      </c>
      <c r="E78" s="59" t="s">
        <v>46</v>
      </c>
      <c r="F78" s="71">
        <v>121.744848750548</v>
      </c>
      <c r="G78" s="43"/>
      <c r="H78" s="37"/>
      <c r="I78" s="38" t="s">
        <v>33</v>
      </c>
      <c r="J78" s="39">
        <f>IF(I78="Less(-)",-1,1)</f>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total_amount_ba($B$2,$D$2,D78,F78,J78,K78,M78)</f>
        <v>304.36</v>
      </c>
      <c r="BB78" s="51">
        <f>BA78+SUM(N78:AZ78)</f>
        <v>304.36</v>
      </c>
      <c r="BC78" s="56" t="str">
        <f>SpellNumber(L78,BB78)</f>
        <v>INR  Three Hundred &amp; Four  and Paise Thirty Six Only</v>
      </c>
      <c r="IA78" s="21">
        <v>6.06</v>
      </c>
      <c r="IB78" s="21" t="s">
        <v>71</v>
      </c>
      <c r="ID78" s="21">
        <v>2.5</v>
      </c>
      <c r="IE78" s="22" t="s">
        <v>46</v>
      </c>
      <c r="IF78" s="22"/>
      <c r="IG78" s="22"/>
      <c r="IH78" s="22"/>
      <c r="II78" s="22"/>
    </row>
    <row r="79" spans="1:243" s="21" customFormat="1" ht="15.75">
      <c r="A79" s="57">
        <v>7</v>
      </c>
      <c r="B79" s="58" t="s">
        <v>115</v>
      </c>
      <c r="C79" s="33"/>
      <c r="D79" s="66"/>
      <c r="E79" s="66"/>
      <c r="F79" s="66"/>
      <c r="G79" s="66"/>
      <c r="H79" s="66"/>
      <c r="I79" s="66"/>
      <c r="J79" s="66"/>
      <c r="K79" s="66"/>
      <c r="L79" s="66"/>
      <c r="M79" s="66"/>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IA79" s="21">
        <v>7</v>
      </c>
      <c r="IB79" s="21" t="s">
        <v>115</v>
      </c>
      <c r="IE79" s="22"/>
      <c r="IF79" s="22"/>
      <c r="IG79" s="22"/>
      <c r="IH79" s="22"/>
      <c r="II79" s="22"/>
    </row>
    <row r="80" spans="1:243" s="21" customFormat="1" ht="63">
      <c r="A80" s="57">
        <v>7.01</v>
      </c>
      <c r="B80" s="58" t="s">
        <v>116</v>
      </c>
      <c r="C80" s="33"/>
      <c r="D80" s="33">
        <v>4</v>
      </c>
      <c r="E80" s="59" t="s">
        <v>47</v>
      </c>
      <c r="F80" s="71">
        <v>5360.45594037703</v>
      </c>
      <c r="G80" s="43"/>
      <c r="H80" s="37"/>
      <c r="I80" s="38" t="s">
        <v>33</v>
      </c>
      <c r="J80" s="39">
        <f>IF(I80="Less(-)",-1,1)</f>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total_amount_ba($B$2,$D$2,D80,F80,J80,K80,M80)</f>
        <v>21441.82</v>
      </c>
      <c r="BB80" s="51">
        <f>BA80+SUM(N80:AZ80)</f>
        <v>21441.82</v>
      </c>
      <c r="BC80" s="56" t="str">
        <f>SpellNumber(L80,BB80)</f>
        <v>INR  Twenty One Thousand Four Hundred &amp; Forty One  and Paise Eighty Two Only</v>
      </c>
      <c r="IA80" s="21">
        <v>7.01</v>
      </c>
      <c r="IB80" s="21" t="s">
        <v>116</v>
      </c>
      <c r="ID80" s="21">
        <v>4</v>
      </c>
      <c r="IE80" s="22" t="s">
        <v>47</v>
      </c>
      <c r="IF80" s="22"/>
      <c r="IG80" s="22"/>
      <c r="IH80" s="22"/>
      <c r="II80" s="22"/>
    </row>
    <row r="81" spans="1:243" s="21" customFormat="1" ht="15.75">
      <c r="A81" s="57">
        <v>8</v>
      </c>
      <c r="B81" s="58" t="s">
        <v>117</v>
      </c>
      <c r="C81" s="33"/>
      <c r="D81" s="66"/>
      <c r="E81" s="66"/>
      <c r="F81" s="66"/>
      <c r="G81" s="66"/>
      <c r="H81" s="66"/>
      <c r="I81" s="66"/>
      <c r="J81" s="66"/>
      <c r="K81" s="66"/>
      <c r="L81" s="66"/>
      <c r="M81" s="66"/>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IA81" s="21">
        <v>8</v>
      </c>
      <c r="IB81" s="21" t="s">
        <v>117</v>
      </c>
      <c r="IE81" s="22"/>
      <c r="IF81" s="22"/>
      <c r="IG81" s="22"/>
      <c r="IH81" s="22"/>
      <c r="II81" s="22"/>
    </row>
    <row r="82" spans="1:243" s="21" customFormat="1" ht="63">
      <c r="A82" s="57">
        <v>8.01</v>
      </c>
      <c r="B82" s="58" t="s">
        <v>118</v>
      </c>
      <c r="C82" s="33"/>
      <c r="D82" s="66"/>
      <c r="E82" s="66"/>
      <c r="F82" s="66"/>
      <c r="G82" s="66"/>
      <c r="H82" s="66"/>
      <c r="I82" s="66"/>
      <c r="J82" s="66"/>
      <c r="K82" s="66"/>
      <c r="L82" s="66"/>
      <c r="M82" s="66"/>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IA82" s="21">
        <v>8.01</v>
      </c>
      <c r="IB82" s="21" t="s">
        <v>118</v>
      </c>
      <c r="IE82" s="22"/>
      <c r="IF82" s="22"/>
      <c r="IG82" s="22"/>
      <c r="IH82" s="22"/>
      <c r="II82" s="22"/>
    </row>
    <row r="83" spans="1:243" s="21" customFormat="1" ht="28.5">
      <c r="A83" s="57">
        <v>8.02</v>
      </c>
      <c r="B83" s="58" t="s">
        <v>119</v>
      </c>
      <c r="C83" s="33"/>
      <c r="D83" s="33">
        <v>2</v>
      </c>
      <c r="E83" s="59" t="s">
        <v>47</v>
      </c>
      <c r="F83" s="71">
        <v>466.462078035949</v>
      </c>
      <c r="G83" s="43"/>
      <c r="H83" s="37"/>
      <c r="I83" s="38" t="s">
        <v>33</v>
      </c>
      <c r="J83" s="39">
        <f>IF(I83="Less(-)",-1,1)</f>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total_amount_ba($B$2,$D$2,D83,F83,J83,K83,M83)</f>
        <v>932.92</v>
      </c>
      <c r="BB83" s="51">
        <f>BA83+SUM(N83:AZ83)</f>
        <v>932.92</v>
      </c>
      <c r="BC83" s="56" t="str">
        <f>SpellNumber(L83,BB83)</f>
        <v>INR  Nine Hundred &amp; Thirty Two  and Paise Ninety Two Only</v>
      </c>
      <c r="IA83" s="21">
        <v>8.02</v>
      </c>
      <c r="IB83" s="21" t="s">
        <v>119</v>
      </c>
      <c r="ID83" s="21">
        <v>2</v>
      </c>
      <c r="IE83" s="22" t="s">
        <v>47</v>
      </c>
      <c r="IF83" s="22"/>
      <c r="IG83" s="22"/>
      <c r="IH83" s="22"/>
      <c r="II83" s="22"/>
    </row>
    <row r="84" spans="1:243" s="21" customFormat="1" ht="63">
      <c r="A84" s="57">
        <v>8.03</v>
      </c>
      <c r="B84" s="58" t="s">
        <v>120</v>
      </c>
      <c r="C84" s="33"/>
      <c r="D84" s="33">
        <v>6</v>
      </c>
      <c r="E84" s="59" t="s">
        <v>47</v>
      </c>
      <c r="F84" s="71">
        <v>53.7045155633494</v>
      </c>
      <c r="G84" s="43"/>
      <c r="H84" s="37"/>
      <c r="I84" s="38" t="s">
        <v>33</v>
      </c>
      <c r="J84" s="39">
        <f>IF(I84="Less(-)",-1,1)</f>
        <v>1</v>
      </c>
      <c r="K84" s="37" t="s">
        <v>34</v>
      </c>
      <c r="L84" s="37" t="s">
        <v>4</v>
      </c>
      <c r="M84" s="40"/>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total_amount_ba($B$2,$D$2,D84,F84,J84,K84,M84)</f>
        <v>322.23</v>
      </c>
      <c r="BB84" s="51">
        <f>BA84+SUM(N84:AZ84)</f>
        <v>322.23</v>
      </c>
      <c r="BC84" s="56" t="str">
        <f>SpellNumber(L84,BB84)</f>
        <v>INR  Three Hundred &amp; Twenty Two  and Paise Twenty Three Only</v>
      </c>
      <c r="IA84" s="21">
        <v>8.03</v>
      </c>
      <c r="IB84" s="21" t="s">
        <v>120</v>
      </c>
      <c r="ID84" s="21">
        <v>6</v>
      </c>
      <c r="IE84" s="22" t="s">
        <v>47</v>
      </c>
      <c r="IF84" s="22"/>
      <c r="IG84" s="22"/>
      <c r="IH84" s="22"/>
      <c r="II84" s="22"/>
    </row>
    <row r="85" spans="1:243" s="21" customFormat="1" ht="15.75">
      <c r="A85" s="57">
        <v>9</v>
      </c>
      <c r="B85" s="58" t="s">
        <v>121</v>
      </c>
      <c r="C85" s="33"/>
      <c r="D85" s="66"/>
      <c r="E85" s="66"/>
      <c r="F85" s="66"/>
      <c r="G85" s="66"/>
      <c r="H85" s="66"/>
      <c r="I85" s="66"/>
      <c r="J85" s="66"/>
      <c r="K85" s="66"/>
      <c r="L85" s="66"/>
      <c r="M85" s="66"/>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IA85" s="21">
        <v>9</v>
      </c>
      <c r="IB85" s="21" t="s">
        <v>121</v>
      </c>
      <c r="IE85" s="22"/>
      <c r="IF85" s="22"/>
      <c r="IG85" s="22"/>
      <c r="IH85" s="22"/>
      <c r="II85" s="22"/>
    </row>
    <row r="86" spans="1:243" s="21" customFormat="1" ht="409.5">
      <c r="A86" s="57">
        <v>9.01</v>
      </c>
      <c r="B86" s="58" t="s">
        <v>122</v>
      </c>
      <c r="C86" s="33"/>
      <c r="D86" s="66"/>
      <c r="E86" s="66"/>
      <c r="F86" s="66"/>
      <c r="G86" s="66"/>
      <c r="H86" s="66"/>
      <c r="I86" s="66"/>
      <c r="J86" s="66"/>
      <c r="K86" s="66"/>
      <c r="L86" s="66"/>
      <c r="M86" s="66"/>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IA86" s="21">
        <v>9.01</v>
      </c>
      <c r="IB86" s="21" t="s">
        <v>122</v>
      </c>
      <c r="IE86" s="22"/>
      <c r="IF86" s="22"/>
      <c r="IG86" s="22"/>
      <c r="IH86" s="22"/>
      <c r="II86" s="22"/>
    </row>
    <row r="87" spans="1:243" s="21" customFormat="1" ht="47.25">
      <c r="A87" s="57">
        <v>9.02</v>
      </c>
      <c r="B87" s="58" t="s">
        <v>72</v>
      </c>
      <c r="C87" s="33"/>
      <c r="D87" s="33">
        <v>15.5</v>
      </c>
      <c r="E87" s="59" t="s">
        <v>43</v>
      </c>
      <c r="F87" s="71">
        <v>1226.21657167909</v>
      </c>
      <c r="G87" s="43"/>
      <c r="H87" s="37"/>
      <c r="I87" s="38" t="s">
        <v>33</v>
      </c>
      <c r="J87" s="39">
        <f>IF(I87="Less(-)",-1,1)</f>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total_amount_ba($B$2,$D$2,D87,F87,J87,K87,M87)</f>
        <v>19006.36</v>
      </c>
      <c r="BB87" s="51">
        <f>BA87+SUM(N87:AZ87)</f>
        <v>19006.36</v>
      </c>
      <c r="BC87" s="56" t="str">
        <f>SpellNumber(L87,BB87)</f>
        <v>INR  Nineteen Thousand  &amp;Six  and Paise Thirty Six Only</v>
      </c>
      <c r="IA87" s="21">
        <v>9.02</v>
      </c>
      <c r="IB87" s="21" t="s">
        <v>72</v>
      </c>
      <c r="ID87" s="21">
        <v>15.5</v>
      </c>
      <c r="IE87" s="22" t="s">
        <v>43</v>
      </c>
      <c r="IF87" s="22"/>
      <c r="IG87" s="22"/>
      <c r="IH87" s="22"/>
      <c r="II87" s="22"/>
    </row>
    <row r="88" spans="1:243" s="21" customFormat="1" ht="31.5">
      <c r="A88" s="57">
        <v>10</v>
      </c>
      <c r="B88" s="58" t="s">
        <v>123</v>
      </c>
      <c r="C88" s="33"/>
      <c r="D88" s="66"/>
      <c r="E88" s="66"/>
      <c r="F88" s="66"/>
      <c r="G88" s="66"/>
      <c r="H88" s="66"/>
      <c r="I88" s="66"/>
      <c r="J88" s="66"/>
      <c r="K88" s="66"/>
      <c r="L88" s="66"/>
      <c r="M88" s="66"/>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IA88" s="21">
        <v>10</v>
      </c>
      <c r="IB88" s="21" t="s">
        <v>123</v>
      </c>
      <c r="IE88" s="22"/>
      <c r="IF88" s="22"/>
      <c r="IG88" s="22"/>
      <c r="IH88" s="22"/>
      <c r="II88" s="22"/>
    </row>
    <row r="89" spans="1:243" s="21" customFormat="1" ht="94.5">
      <c r="A89" s="57">
        <v>10.01</v>
      </c>
      <c r="B89" s="58" t="s">
        <v>124</v>
      </c>
      <c r="C89" s="33"/>
      <c r="D89" s="66"/>
      <c r="E89" s="66"/>
      <c r="F89" s="66"/>
      <c r="G89" s="66"/>
      <c r="H89" s="66"/>
      <c r="I89" s="66"/>
      <c r="J89" s="66"/>
      <c r="K89" s="66"/>
      <c r="L89" s="66"/>
      <c r="M89" s="66"/>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IA89" s="21">
        <v>10.01</v>
      </c>
      <c r="IB89" s="21" t="s">
        <v>124</v>
      </c>
      <c r="IE89" s="22"/>
      <c r="IF89" s="22"/>
      <c r="IG89" s="22"/>
      <c r="IH89" s="22"/>
      <c r="II89" s="22"/>
    </row>
    <row r="90" spans="1:243" s="21" customFormat="1" ht="78.75">
      <c r="A90" s="57">
        <v>10.02</v>
      </c>
      <c r="B90" s="58" t="s">
        <v>125</v>
      </c>
      <c r="C90" s="33"/>
      <c r="D90" s="33">
        <v>7.5</v>
      </c>
      <c r="E90" s="59" t="s">
        <v>43</v>
      </c>
      <c r="F90" s="71">
        <v>102.849627356423</v>
      </c>
      <c r="G90" s="43"/>
      <c r="H90" s="37"/>
      <c r="I90" s="38" t="s">
        <v>33</v>
      </c>
      <c r="J90" s="39">
        <f aca="true" t="shared" si="4" ref="J88:J97">IF(I90="Less(-)",-1,1)</f>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 aca="true" t="shared" si="5" ref="BA88:BA97">total_amount_ba($B$2,$D$2,D90,F90,J90,K90,M90)</f>
        <v>771.37</v>
      </c>
      <c r="BB90" s="51">
        <f aca="true" t="shared" si="6" ref="BB88:BB97">BA90+SUM(N90:AZ90)</f>
        <v>771.37</v>
      </c>
      <c r="BC90" s="56" t="str">
        <f aca="true" t="shared" si="7" ref="BC88:BC97">SpellNumber(L90,BB90)</f>
        <v>INR  Seven Hundred &amp; Seventy One  and Paise Thirty Seven Only</v>
      </c>
      <c r="IA90" s="21">
        <v>10.02</v>
      </c>
      <c r="IB90" s="21" t="s">
        <v>125</v>
      </c>
      <c r="ID90" s="21">
        <v>7.5</v>
      </c>
      <c r="IE90" s="22" t="s">
        <v>43</v>
      </c>
      <c r="IF90" s="22"/>
      <c r="IG90" s="22"/>
      <c r="IH90" s="22"/>
      <c r="II90" s="22"/>
    </row>
    <row r="91" spans="1:243" s="21" customFormat="1" ht="110.25">
      <c r="A91" s="57">
        <v>10.03</v>
      </c>
      <c r="B91" s="58" t="s">
        <v>126</v>
      </c>
      <c r="C91" s="33"/>
      <c r="D91" s="66"/>
      <c r="E91" s="66"/>
      <c r="F91" s="66"/>
      <c r="G91" s="66"/>
      <c r="H91" s="66"/>
      <c r="I91" s="66"/>
      <c r="J91" s="66"/>
      <c r="K91" s="66"/>
      <c r="L91" s="66"/>
      <c r="M91" s="66"/>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IA91" s="21">
        <v>10.03</v>
      </c>
      <c r="IB91" s="21" t="s">
        <v>126</v>
      </c>
      <c r="IE91" s="22"/>
      <c r="IF91" s="22"/>
      <c r="IG91" s="22"/>
      <c r="IH91" s="22"/>
      <c r="II91" s="22"/>
    </row>
    <row r="92" spans="1:243" s="21" customFormat="1" ht="42.75">
      <c r="A92" s="57">
        <v>10.04</v>
      </c>
      <c r="B92" s="58" t="s">
        <v>127</v>
      </c>
      <c r="C92" s="33"/>
      <c r="D92" s="33">
        <v>7.5</v>
      </c>
      <c r="E92" s="59" t="s">
        <v>43</v>
      </c>
      <c r="F92" s="71">
        <v>412.97676457694</v>
      </c>
      <c r="G92" s="43"/>
      <c r="H92" s="37"/>
      <c r="I92" s="38" t="s">
        <v>33</v>
      </c>
      <c r="J92" s="39">
        <f t="shared" si="4"/>
        <v>1</v>
      </c>
      <c r="K92" s="37" t="s">
        <v>34</v>
      </c>
      <c r="L92" s="37" t="s">
        <v>4</v>
      </c>
      <c r="M92" s="40"/>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2">
        <f t="shared" si="5"/>
        <v>3097.33</v>
      </c>
      <c r="BB92" s="51">
        <f t="shared" si="6"/>
        <v>3097.33</v>
      </c>
      <c r="BC92" s="56" t="str">
        <f t="shared" si="7"/>
        <v>INR  Three Thousand  &amp;Ninety Seven  and Paise Thirty Three Only</v>
      </c>
      <c r="IA92" s="21">
        <v>10.04</v>
      </c>
      <c r="IB92" s="21" t="s">
        <v>127</v>
      </c>
      <c r="ID92" s="21">
        <v>7.5</v>
      </c>
      <c r="IE92" s="22" t="s">
        <v>43</v>
      </c>
      <c r="IF92" s="22"/>
      <c r="IG92" s="22"/>
      <c r="IH92" s="22"/>
      <c r="II92" s="22"/>
    </row>
    <row r="93" spans="1:243" s="21" customFormat="1" ht="15.75">
      <c r="A93" s="57">
        <v>11</v>
      </c>
      <c r="B93" s="58" t="s">
        <v>128</v>
      </c>
      <c r="C93" s="33"/>
      <c r="D93" s="66"/>
      <c r="E93" s="66"/>
      <c r="F93" s="66"/>
      <c r="G93" s="66"/>
      <c r="H93" s="66"/>
      <c r="I93" s="66"/>
      <c r="J93" s="66"/>
      <c r="K93" s="66"/>
      <c r="L93" s="66"/>
      <c r="M93" s="66"/>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IA93" s="21">
        <v>11</v>
      </c>
      <c r="IB93" s="21" t="s">
        <v>128</v>
      </c>
      <c r="IE93" s="22"/>
      <c r="IF93" s="22"/>
      <c r="IG93" s="22"/>
      <c r="IH93" s="22"/>
      <c r="II93" s="22"/>
    </row>
    <row r="94" spans="1:243" s="21" customFormat="1" ht="31.5">
      <c r="A94" s="57">
        <v>11.01</v>
      </c>
      <c r="B94" s="58" t="s">
        <v>129</v>
      </c>
      <c r="C94" s="33"/>
      <c r="D94" s="33">
        <v>4</v>
      </c>
      <c r="E94" s="59" t="s">
        <v>133</v>
      </c>
      <c r="F94" s="71">
        <v>29.329241560719</v>
      </c>
      <c r="G94" s="43"/>
      <c r="H94" s="37"/>
      <c r="I94" s="38" t="s">
        <v>33</v>
      </c>
      <c r="J94" s="39">
        <f t="shared" si="4"/>
        <v>1</v>
      </c>
      <c r="K94" s="37" t="s">
        <v>34</v>
      </c>
      <c r="L94" s="37" t="s">
        <v>4</v>
      </c>
      <c r="M94" s="40"/>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 t="shared" si="5"/>
        <v>117.32</v>
      </c>
      <c r="BB94" s="51">
        <f t="shared" si="6"/>
        <v>117.32</v>
      </c>
      <c r="BC94" s="56" t="str">
        <f t="shared" si="7"/>
        <v>INR  One Hundred &amp; Seventeen  and Paise Thirty Two Only</v>
      </c>
      <c r="IA94" s="21">
        <v>11.01</v>
      </c>
      <c r="IB94" s="21" t="s">
        <v>129</v>
      </c>
      <c r="ID94" s="21">
        <v>4</v>
      </c>
      <c r="IE94" s="22" t="s">
        <v>133</v>
      </c>
      <c r="IF94" s="22"/>
      <c r="IG94" s="22"/>
      <c r="IH94" s="22"/>
      <c r="II94" s="22"/>
    </row>
    <row r="95" spans="1:243" s="21" customFormat="1" ht="130.5" customHeight="1">
      <c r="A95" s="57">
        <v>11.02</v>
      </c>
      <c r="B95" s="58" t="s">
        <v>130</v>
      </c>
      <c r="C95" s="33"/>
      <c r="D95" s="33">
        <v>2.05</v>
      </c>
      <c r="E95" s="59" t="s">
        <v>134</v>
      </c>
      <c r="F95" s="71">
        <v>1945.33099517755</v>
      </c>
      <c r="G95" s="43"/>
      <c r="H95" s="37"/>
      <c r="I95" s="38" t="s">
        <v>33</v>
      </c>
      <c r="J95" s="39">
        <f t="shared" si="4"/>
        <v>1</v>
      </c>
      <c r="K95" s="37" t="s">
        <v>34</v>
      </c>
      <c r="L95" s="37" t="s">
        <v>4</v>
      </c>
      <c r="M95" s="40"/>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5"/>
        <v>3987.93</v>
      </c>
      <c r="BB95" s="51">
        <f t="shared" si="6"/>
        <v>3987.93</v>
      </c>
      <c r="BC95" s="56" t="str">
        <f t="shared" si="7"/>
        <v>INR  Three Thousand Nine Hundred &amp; Eighty Seven  and Paise Ninety Three Only</v>
      </c>
      <c r="IA95" s="21">
        <v>11.02</v>
      </c>
      <c r="IB95" s="72" t="s">
        <v>130</v>
      </c>
      <c r="ID95" s="21">
        <v>2.05</v>
      </c>
      <c r="IE95" s="22" t="s">
        <v>134</v>
      </c>
      <c r="IF95" s="22"/>
      <c r="IG95" s="22"/>
      <c r="IH95" s="22"/>
      <c r="II95" s="22"/>
    </row>
    <row r="96" spans="1:243" s="21" customFormat="1" ht="30" customHeight="1">
      <c r="A96" s="57">
        <v>11.03</v>
      </c>
      <c r="B96" s="58" t="s">
        <v>131</v>
      </c>
      <c r="C96" s="33"/>
      <c r="D96" s="33">
        <v>1</v>
      </c>
      <c r="E96" s="59" t="s">
        <v>133</v>
      </c>
      <c r="F96" s="71">
        <v>29.373081981587</v>
      </c>
      <c r="G96" s="43"/>
      <c r="H96" s="37"/>
      <c r="I96" s="38" t="s">
        <v>33</v>
      </c>
      <c r="J96" s="39">
        <f t="shared" si="4"/>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5"/>
        <v>29.37</v>
      </c>
      <c r="BB96" s="51">
        <f t="shared" si="6"/>
        <v>29.37</v>
      </c>
      <c r="BC96" s="56" t="str">
        <f t="shared" si="7"/>
        <v>INR  Twenty Nine and Paise Thirty Seven Only</v>
      </c>
      <c r="IA96" s="21">
        <v>11.03</v>
      </c>
      <c r="IB96" s="21" t="s">
        <v>131</v>
      </c>
      <c r="ID96" s="21">
        <v>1</v>
      </c>
      <c r="IE96" s="22" t="s">
        <v>133</v>
      </c>
      <c r="IF96" s="22"/>
      <c r="IG96" s="22"/>
      <c r="IH96" s="22"/>
      <c r="II96" s="22"/>
    </row>
    <row r="97" spans="1:243" s="21" customFormat="1" ht="67.5" customHeight="1">
      <c r="A97" s="57">
        <v>11.04</v>
      </c>
      <c r="B97" s="58" t="s">
        <v>132</v>
      </c>
      <c r="C97" s="33"/>
      <c r="D97" s="33">
        <v>4</v>
      </c>
      <c r="E97" s="59" t="s">
        <v>133</v>
      </c>
      <c r="F97" s="71">
        <v>1483.99824638317</v>
      </c>
      <c r="G97" s="43"/>
      <c r="H97" s="37"/>
      <c r="I97" s="38" t="s">
        <v>33</v>
      </c>
      <c r="J97" s="39">
        <f t="shared" si="4"/>
        <v>1</v>
      </c>
      <c r="K97" s="37" t="s">
        <v>34</v>
      </c>
      <c r="L97" s="37" t="s">
        <v>4</v>
      </c>
      <c r="M97" s="40"/>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5"/>
        <v>5935.99</v>
      </c>
      <c r="BB97" s="51">
        <f t="shared" si="6"/>
        <v>5935.99</v>
      </c>
      <c r="BC97" s="56" t="str">
        <f t="shared" si="7"/>
        <v>INR  Five Thousand Nine Hundred &amp; Thirty Five  and Paise Ninety Nine Only</v>
      </c>
      <c r="IA97" s="21">
        <v>11.04</v>
      </c>
      <c r="IB97" s="72" t="s">
        <v>132</v>
      </c>
      <c r="ID97" s="21">
        <v>4</v>
      </c>
      <c r="IE97" s="22" t="s">
        <v>133</v>
      </c>
      <c r="IF97" s="22"/>
      <c r="IG97" s="22"/>
      <c r="IH97" s="22"/>
      <c r="II97" s="22"/>
    </row>
    <row r="98" spans="1:55" ht="42.75">
      <c r="A98" s="44" t="s">
        <v>35</v>
      </c>
      <c r="B98" s="45"/>
      <c r="C98" s="46"/>
      <c r="D98" s="77"/>
      <c r="E98" s="77"/>
      <c r="F98" s="77"/>
      <c r="G98" s="34"/>
      <c r="H98" s="47"/>
      <c r="I98" s="47"/>
      <c r="J98" s="47"/>
      <c r="K98" s="47"/>
      <c r="L98" s="48"/>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55">
        <f>SUM(BA13:BA97)</f>
        <v>279962.69</v>
      </c>
      <c r="BB98" s="55">
        <f>SUM(BB13:BB97)</f>
        <v>279962.69</v>
      </c>
      <c r="BC98" s="73" t="str">
        <f>SpellNumber($E$2,BB98)</f>
        <v>INR  Two Lakh Seventy Nine Thousand Nine Hundred &amp; Sixty Two  and Paise Sixty Nine Only</v>
      </c>
    </row>
    <row r="99" spans="1:55" ht="46.5" customHeight="1">
      <c r="A99" s="24" t="s">
        <v>36</v>
      </c>
      <c r="B99" s="25"/>
      <c r="C99" s="26"/>
      <c r="D99" s="74"/>
      <c r="E99" s="75" t="s">
        <v>45</v>
      </c>
      <c r="F99" s="76"/>
      <c r="G99" s="27"/>
      <c r="H99" s="28"/>
      <c r="I99" s="28"/>
      <c r="J99" s="28"/>
      <c r="K99" s="29"/>
      <c r="L99" s="30"/>
      <c r="M99" s="31"/>
      <c r="N99" s="32"/>
      <c r="O99" s="21"/>
      <c r="P99" s="21"/>
      <c r="Q99" s="21"/>
      <c r="R99" s="21"/>
      <c r="S99" s="21"/>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53">
        <f>IF(ISBLANK(F99),0,IF(E99="Excess (+)",ROUND(BA98+(BA98*F99),2),IF(E99="Less (-)",ROUND(BA98+(BA98*F99*(-1)),2),IF(E99="At Par",BA98,0))))</f>
        <v>0</v>
      </c>
      <c r="BB99" s="54">
        <f>ROUND(BA99,0)</f>
        <v>0</v>
      </c>
      <c r="BC99" s="36" t="str">
        <f>SpellNumber($E$2,BB99)</f>
        <v>INR Zero Only</v>
      </c>
    </row>
    <row r="100" spans="1:55" ht="45.75" customHeight="1">
      <c r="A100" s="23" t="s">
        <v>37</v>
      </c>
      <c r="B100" s="23"/>
      <c r="C100" s="61" t="str">
        <f>SpellNumber($E$2,BB99)</f>
        <v>INR Zero Only</v>
      </c>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row>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6" ht="15"/>
    <row r="1967" ht="15"/>
    <row r="1968" ht="15"/>
    <row r="1969"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5" ht="15"/>
    <row r="2036" ht="15"/>
    <row r="2037" ht="15"/>
    <row r="2038" ht="15"/>
    <row r="2039" ht="15"/>
    <row r="2040" ht="15"/>
    <row r="2041" ht="15"/>
    <row r="2042" ht="15"/>
    <row r="2043" ht="15"/>
    <row r="2044" ht="15"/>
    <row r="2045" ht="15"/>
    <row r="2046" ht="15"/>
    <row r="2047" ht="15"/>
    <row r="2048" ht="15"/>
    <row r="2049" ht="15"/>
  </sheetData>
  <sheetProtection password="8F23" sheet="1"/>
  <mergeCells count="50">
    <mergeCell ref="D79:BC79"/>
    <mergeCell ref="D82:BC82"/>
    <mergeCell ref="D81:BC81"/>
    <mergeCell ref="D85:BC85"/>
    <mergeCell ref="D86:BC86"/>
    <mergeCell ref="D93:BC93"/>
    <mergeCell ref="D91:BC91"/>
    <mergeCell ref="D89:BC89"/>
    <mergeCell ref="D88:BC88"/>
    <mergeCell ref="D70:BC70"/>
    <mergeCell ref="D69:BC69"/>
    <mergeCell ref="D67:BC67"/>
    <mergeCell ref="D72:BC72"/>
    <mergeCell ref="D74:BC74"/>
    <mergeCell ref="D76:BC76"/>
    <mergeCell ref="D52:BC52"/>
    <mergeCell ref="D54:BC54"/>
    <mergeCell ref="D56:BC56"/>
    <mergeCell ref="D59:BC59"/>
    <mergeCell ref="D62:BC62"/>
    <mergeCell ref="D65:BC65"/>
    <mergeCell ref="D42:BC42"/>
    <mergeCell ref="D43:BC43"/>
    <mergeCell ref="D45:BC45"/>
    <mergeCell ref="D47:BC47"/>
    <mergeCell ref="D50:BC50"/>
    <mergeCell ref="D49:BC49"/>
    <mergeCell ref="D31:BC31"/>
    <mergeCell ref="D33:BC33"/>
    <mergeCell ref="D34:BC34"/>
    <mergeCell ref="D36:BC36"/>
    <mergeCell ref="D38:BC38"/>
    <mergeCell ref="D40:BC40"/>
    <mergeCell ref="D16:BC16"/>
    <mergeCell ref="D19:BC19"/>
    <mergeCell ref="D21:BC21"/>
    <mergeCell ref="D25:BC25"/>
    <mergeCell ref="D27:BC27"/>
    <mergeCell ref="D30:BC30"/>
    <mergeCell ref="D29:BC29"/>
    <mergeCell ref="C100:BC100"/>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9">
      <formula1>IF(E99="Select",-1,IF(E99="At Par",0,0))</formula1>
      <formula2>IF(E99="Select",-1,IF(E99="At Par",0,0.99))</formula2>
    </dataValidation>
    <dataValidation type="list" allowBlank="1" showErrorMessage="1" sqref="E9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9">
      <formula1>0</formula1>
      <formula2>IF(#REF!&lt;&gt;"Select",99.9,0)</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7 L96">
      <formula1>"INR"</formula1>
    </dataValidation>
    <dataValidation allowBlank="1" showInputMessage="1" showErrorMessage="1" promptTitle="Units" prompt="Please enter Units in text" sqref="D15:E15 D17:E18 D20:E20 D22:E24 D26:E26 D28:E28 D32:E32 D35:E35 D37:E37 D39:E39 D41:E41 D44:E44 D46:E46 D48:E48 D51:E51 D53:E53 D55:E55 D57:E58 D60:E61 D63:E64 D68:E68 D66:E66 D71:E71 D73:E73 D75:E75 D77:E78 D80:E80 D83:E84 D94:E97 D92:E92 D90:E90 D87:E87">
      <formula1>0</formula1>
      <formula2>0</formula2>
    </dataValidation>
    <dataValidation type="decimal" allowBlank="1" showInputMessage="1" showErrorMessage="1" promptTitle="Quantity" prompt="Please enter the Quantity for this item. " errorTitle="Invalid Entry" error="Only Numeric Values are allowed. " sqref="F15 F17:F18 F20 F22:F24 F26 F28 F32 F35 F37 F39 F41 F44 F46 F48 F51 F53 F55 F57:F58 F60:F61 F63:F64 F68 F66 F71 F73 F75 F77:F78 F80 F83:F84 F94:F97 F92 F90 F87">
      <formula1>0</formula1>
      <formula2>999999999999999</formula2>
    </dataValidation>
    <dataValidation type="list" allowBlank="1" showErrorMessage="1" sqref="D13:D14 K15 D16 K17:K18 D19 K20 D21 K22:K24 D25 K26 D27 D29:D31 K28 K32 D33:D34 K35 D36 K37 D38 K39 D40 K41 D42:D43 K44 D45 K46 D47 D49:D50 K48 K51 D52 K53 D54 K55 D56 K57:K58 D59 K60:K61 D62 K63:K64 D65 D69:D70 D67 K66 K68 K71 D72 K73 D74 K75 D76 K77:K78 D79 D81:D82 K80 K83:K84 D85:D86 D93 K94:K97 D91 K92 D88:D89 K90 K8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0:H20 G22:H24 G26:H26 G28:H28 G32:H32 G35:H35 G37:H37 G39:H39 G41:H41 G44:H44 G46:H46 G48:H48 G51:H51 G53:H53 G55:H55 G57:H58 G60:H61 G63:H64 G68:H68 G66:H66 G71:H71 G73:H73 G75:H75 G77:H78 G80:H80 G83:H84 G94:H97 G92:H92 G90:H90 G87:H87">
      <formula1>0</formula1>
      <formula2>999999999999999</formula2>
    </dataValidation>
    <dataValidation allowBlank="1" showInputMessage="1" showErrorMessage="1" promptTitle="Addition / Deduction" prompt="Please Choose the correct One" sqref="J15 J17:J18 J20 J22:J24 J26 J28 J32 J35 J37 J39 J41 J44 J46 J48 J51 J53 J55 J57:J58 J60:J61 J63:J64 J68 J66 J71 J73 J75 J77:J78 J80 J83:J84 J94:J97 J92 J90 J87">
      <formula1>0</formula1>
      <formula2>0</formula2>
    </dataValidation>
    <dataValidation type="list" showErrorMessage="1" sqref="I15 I17:I18 I20 I22:I24 I26 I28 I32 I35 I37 I39 I41 I44 I46 I48 I51 I53 I55 I57:I58 I60:I61 I63:I64 I68 I66 I71 I73 I75 I77:I78 I80 I83:I84 I94:I97 I92 I90 I8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0:O20 N22:O24 N26:O26 N28:O28 N32:O32 N35:O35 N37:O37 N39:O39 N41:O41 N44:O44 N46:O46 N48:O48 N51:O51 N53:O53 N55:O55 N57:O58 N60:O61 N63:O64 N68:O68 N66:O66 N71:O71 N73:O73 N75:O75 N77:O78 N80:O80 N83:O84 N94:O97 N92:O92 N90:O90 N87:O8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0 R22:R24 R26 R28 R32 R35 R37 R39 R41 R44 R46 R48 R51 R53 R55 R57:R58 R60:R61 R63:R64 R68 R66 R71 R73 R75 R77:R78 R80 R83:R84 R94:R97 R92 R90 R8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0 Q22:Q24 Q26 Q28 Q32 Q35 Q37 Q39 Q41 Q44 Q46 Q48 Q51 Q53 Q55 Q57:Q58 Q60:Q61 Q63:Q64 Q68 Q66 Q71 Q73 Q75 Q77:Q78 Q80 Q83:Q84 Q94:Q97 Q92 Q90 Q8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0 M22:M24 M26 M28 M32 M35 M37 M39 M41 M44 M46 M48 M51 M53 M55 M57:M58 M60:M61 M63:M64 M68 M66 M71 M73 M75 M77:M78 M80 M83:M84 M94:M97 M92 M90 M87">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97">
      <formula1>0</formula1>
      <formula2>0</formula2>
    </dataValidation>
    <dataValidation type="decimal" allowBlank="1" showErrorMessage="1" errorTitle="Invalid Entry" error="Only Numeric Values are allowed. " sqref="A13:A97">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2021-09-08T10:21:20Z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