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'BoQ1'!$A$1:$BC$240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<sst xmlns="http://schemas.openxmlformats.org/spreadsheetml/2006/main" count="1279" uniqueCount="277">
  <si>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</si>
  <si>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</si>
  <si>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</si>
  <si>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</si>
  <si>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</si>
  <si>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</si>
  <si>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</si>
  <si>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</si>
  <si>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</si>
  <si>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</si>
  <si>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</si>
  <si>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</si>
  <si>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</si>
  <si>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</si>
  <si>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</si>
  <si>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</si>
  <si>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</si>
  <si>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</si>
  <si>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</si>
  <si>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</si>
  <si>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</si>
  <si>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</si>
  <si>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</si>
  <si>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</si>
  <si>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</si>
  <si>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</si>
  <si>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</si>
  <si>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</si>
  <si>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</si>
  <si>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</si>
  <si>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</si>
  <si>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</si>
  <si>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</si>
  <si>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</si>
  <si>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</si>
  <si>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</si>
  <si>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</si>
  <si>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</si>
  <si>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</si>
  <si>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</si>
  <si>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</si>
  <si>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</si>
  <si>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</si>
  <si>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</si>
  <si>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</si>
  <si>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</si>
  <si>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</si>
  <si>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</si>
  <si>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</si>
  <si>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</si>
  <si>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</si>
  <si>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</si>
  <si>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Thermo-Mechanically Treated bars of grade Fe-500D or more.</t>
  </si>
  <si>
    <t>Cement mortar 1:4 (1 cement :4 coarse sand)</t>
  </si>
  <si>
    <t>1:3 (1 cement : 3 fine sand)</t>
  </si>
  <si>
    <t>Two or more coats on new work</t>
  </si>
  <si>
    <t>kg</t>
  </si>
  <si>
    <t>Under 20 cm wide</t>
  </si>
  <si>
    <t>Cement mortar 1:6 (1 cement : 6 coarse sand)</t>
  </si>
  <si>
    <t>New work (Two or more coats applied @ 1.43 ltr/10 sqm over and including priming coat of exterior primer applied @ 2.20 kg/10 sqm)</t>
  </si>
  <si>
    <t>1:2:4 (1 Cement : 2 coarse sand (zone-III) derived from natural sources : 4 graded stone aggregate 20 mm nominal size derived from natural sources)</t>
  </si>
  <si>
    <t>Flush / Ruled/ Struck or weathered pointing</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</si>
  <si>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</si>
  <si>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</si>
  <si>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</si>
  <si>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</si>
  <si>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</si>
  <si>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CARRIAGE OF MATERIALS</t>
  </si>
  <si>
    <t>Earth Lead - 2 km</t>
  </si>
  <si>
    <t>All kinds of soil</t>
  </si>
  <si>
    <t>All kinds of soil.</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</si>
  <si>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</si>
  <si>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</si>
  <si>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</si>
  <si>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Clearing jungle including uprooting of rank vegetation, grass, brush wood, trees and saplings of girth up to 30 cm measured at a height of 1 m above ground level and removal of rubbish up to a distance of 50 m outside the periphery of the area cleared.</t>
  </si>
  <si>
    <t>1:4:8 (1 Cement : 4 coarse sand (zone-III) derived from natural sources : 8 graded stone aggregate 40 mm nominal size derived from natural sources).</t>
  </si>
  <si>
    <t>Foundations, footings, bases for columns</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</si>
  <si>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</si>
  <si>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</si>
  <si>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</si>
  <si>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</si>
  <si>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1:1.5:3 (1 cement: 1.5 coarse sand (zone-III) derived from  natural sources: 3 graded stone aggregate 20 mm nominal  size derived from natural sources).</t>
  </si>
  <si>
    <t>Lintels, beams, plinth beams, girders, bressumers and cantilevers</t>
  </si>
  <si>
    <t>Columns, Pillars, Piers, Abutments, Posts and Struts</t>
  </si>
  <si>
    <t>Providing, hcisting and fixing above plinth level up to floor five level precast reinforced cement concrete work in string  courses, bands, copings, bed plates, anchor blocks, plain  window sills and the like, including the cost of required  centering, shuttering but, excluding cost of reinforcement, with 1:1.5:3 (1 cement 1.5 coarse sand (zone-III) derived  from  natural sources : 3 graded stone aggregate 20 mm  nominal size derived from natural sources).</t>
  </si>
  <si>
    <t>Providing, hoisting and fixing up to floor five level precast  reinforced cement concrete in small lintels not exceeding 1.5m clear span up to floor five level, including the cost of required centering, shuttering but , excluding the cost of  reinforcement, with 1:1.5:3 (1 cement : 1.5 coarse sand  (zone-III)derived  from  natural  sources : 3  graded  stone  aggregate 20   mm   nominal   size derived  from   natural  sources).</t>
  </si>
  <si>
    <t>cement mortar 1:4 (1 cement : 4 coarse sand)</t>
  </si>
  <si>
    <t>From ground level upto plinth level</t>
  </si>
  <si>
    <t>Above plinth level upto floor V level</t>
  </si>
  <si>
    <t>Brick edging 7cm wide 11.4 cm deep to plinth protection with common burnt clay F.P.S. (non modular) bricks of class designation 7.5 including grouting with cement mortar 1:4 (1 cement : 4 fine sand).</t>
  </si>
  <si>
    <t>In gratings, frames, guard bar, ladder, railings, brackets, gates and similar works</t>
  </si>
  <si>
    <t>1:6 (1cement : 6 coarse sand)</t>
  </si>
  <si>
    <t>Cement concrete pavement with 1:2:4 (1 cement : 2 coarse sand : 4 graded stone aggregate 20 mm nominal size), including finishing complete.</t>
  </si>
  <si>
    <t>25 mm thick</t>
  </si>
  <si>
    <t>Neat cement punning.</t>
  </si>
  <si>
    <t>Lettering with black Japan paint of approved brand and manufacture</t>
  </si>
  <si>
    <t xml:space="preserve">per 50kg cement </t>
  </si>
  <si>
    <t>per letter per cm height</t>
  </si>
  <si>
    <t>Contract No:  11/C/D1/2021-22</t>
  </si>
  <si>
    <t>Name of Work: Carrying out minor civil maintenance works, Zone:- Roads of entire campus</t>
  </si>
  <si>
    <t>By Mechanical Transport including loading,unloading and stacking</t>
  </si>
  <si>
    <t>EARTH WORK</t>
  </si>
  <si>
    <t>Earth work in surface excavation not exceeding 30 cm in depth but exceeding 1.5 m in width as well as 10 sqm on plan including getting out and disposal of excavated earth upto 50 m and lift upto 1.5 m, as directed by Engineer-in- Charge:</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</si>
  <si>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</si>
  <si>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</si>
  <si>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not exceeding 80 mm dia.</t>
  </si>
  <si>
    <t>Pipes, cables etc. exceeding 300 mm dia but not exceeding 600 mm</t>
  </si>
  <si>
    <t>Surface dressing of the ground including removing vegetation and in-equalities not exceeding 15 cm deep and disposal of rubbish, lead up to 50 m and lift up to 1.5 m.</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</si>
  <si>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</si>
  <si>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Clearing grass and removal of the rubbish up to a distance of 50 m outside the periphery of the area cleared.</t>
  </si>
  <si>
    <t>CONCRETE WORK</t>
  </si>
  <si>
    <t>Providing and laying in position cement concrete of specified grade excluding the cost of centering and shuttering - All work up to plinth level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</si>
  <si>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</si>
  <si>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</si>
  <si>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Centering and shuttering including strutting, propping etc. and removal of form work for :</t>
  </si>
  <si>
    <t>Retaining walls, return walls, walls (any thickness) including attached pilasters, buttresses, plinth and string courses fillets, kerbs and steps etc.</t>
  </si>
  <si>
    <t>Columns, piers, abutments, pillars, posts and struts</t>
  </si>
  <si>
    <t xml:space="preserve">Providing and laying damp-proof course 50mm thick with cement concrete 1:2:4 (1 cement : 2 coarse sand(zone-III) derived from natural sources: 4 graded stone aggregate 20mm nominal size derived from natural sources). </t>
  </si>
  <si>
    <t>REINFORCED CEMENT CONCRETE</t>
  </si>
  <si>
    <t>Providing and laying in position specified grade of reinforced cement concrete, excluding the cost of centering, shuttering, ifnishing and reinforcement- All work up to plinth level :</t>
  </si>
  <si>
    <t>Centering and shuttering including strutting, propping etc. and removal of form for</t>
  </si>
  <si>
    <t>Foundations, footings, bases of columns, etc. for mass concrete</t>
  </si>
  <si>
    <t>Walls (any thickness) including attached pilasters, butteresses, plinth and string courses etc.</t>
  </si>
  <si>
    <t>Edges of slabs and breaks in floors and walls</t>
  </si>
  <si>
    <t>Steel reinforcement for R.C.C. work including straightening, cutting, bending, placing in position and binding all complete upto plinth level.</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</si>
  <si>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</si>
  <si>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</si>
  <si>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</si>
  <si>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Half brick masonry with common burnt clay F.P.S. (non modular) bricks of class designation 7.5 in foundations and plinth in :</t>
  </si>
  <si>
    <t>Half brick masonry with common burnt clay F.P.S. (non modular) bricks of class designation 7.5 in superstructure above plinth level up to floor V level.</t>
  </si>
  <si>
    <t>Brick work with common burnt clay selected F.P.S. (non modular) bricks of class designation 7.5 in exposed brick work including making horizontal and vertical grooves 10 mm wide 12 mm deep complete in cement mortar 1:6 (1 cement : 6 coarse sand)</t>
  </si>
  <si>
    <t>STEEL WORK</t>
  </si>
  <si>
    <t>Steel work welded in built up sections/ framed work, including cutting, hoisting, fixing in position and applying a priming coat of approved steel primer using structural steel etc. as required.</t>
  </si>
  <si>
    <t>FLOORING</t>
  </si>
  <si>
    <t>Brick on edge flooring with bricks of class designation 7.5 on a bed of 12 mm cement mortar, including filling the joints with same mortar, with common burnt clay non modular bricks:</t>
  </si>
  <si>
    <t>Kota stone slab flooring over 20 mm (average) thick base laid over and jointed with grey cement slurry mixed with pigment to match the shade of the slab, including rubbing and polishing complete with base of cement mortar 1 : 4 (1 cement : 4 coarse sand) :</t>
  </si>
  <si>
    <t>FINISHING</t>
  </si>
  <si>
    <t>12 mm cement plaster of mix :</t>
  </si>
  <si>
    <t>15 mm cement plaster on rough side of single or half brick wall of mix:</t>
  </si>
  <si>
    <t>6 mm cement plaster of mix :</t>
  </si>
  <si>
    <t>Pointing on brick work or brick flooring with cement mortar 1:3 (1 cement : 3 fine sand):</t>
  </si>
  <si>
    <t>Finishing walls with Premium Acrylic Smooth exterior paint with Silicone additives of required shade:</t>
  </si>
  <si>
    <t>Painting with synthetic enamel paint of approved brand and manufacture to give an even shade :</t>
  </si>
  <si>
    <t>Painting with synthetic enamel paint of approved brand and manufacture of required colour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</si>
  <si>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</si>
  <si>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</si>
  <si>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</si>
  <si>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</si>
  <si>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</si>
  <si>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</si>
  <si>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</si>
  <si>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</si>
  <si>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</si>
  <si>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</si>
  <si>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</si>
  <si>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Removing mortar from bricks and cleaning bricks including stacking within a lead of 50 m (stacks of cleaned bricks shall be measured):</t>
  </si>
  <si>
    <t>From brick work in cement mortar</t>
  </si>
  <si>
    <t>Dismantling roofing including ridges, hips, valleys and gutters etc., and stacking the material within 50 metres lead of:</t>
  </si>
  <si>
    <t>G.S. Sheet</t>
  </si>
  <si>
    <t>Dismantling and stacking within 50 metres lead, fencing posts or struts including all earth work and dismantling of concrete etc. in base of:</t>
  </si>
  <si>
    <t>T' or 'L' iron or pipe</t>
  </si>
  <si>
    <t>Dismantling barbed wire or flexible wire rope in fencing including making rolls and stacking within 50 metres lead.</t>
  </si>
  <si>
    <t>Dismantling manually/ by mechanical means including stacking of serviceable material and disposal of unserviceable material within 50 metres lead as per direction of Engineer-in-charge :</t>
  </si>
  <si>
    <t>Water bound macadam road</t>
  </si>
  <si>
    <t>bituminous road</t>
  </si>
  <si>
    <t>Dismantling of road gully chamber of various sizes including C.I. grating with frame including stacking of useful materials near the site and disposal of unserviceable materials within 50 metres lead including refilling the excavated gap.</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</si>
  <si>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</si>
  <si>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</si>
  <si>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</si>
  <si>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Supplying and stacking at site.</t>
  </si>
  <si>
    <t>Stone screening 13.2 mm nominal size (Type A)</t>
  </si>
  <si>
    <t>Stone screening 11.2 mm nominal size (Type B)</t>
  </si>
  <si>
    <t>Moorum</t>
  </si>
  <si>
    <t>Cutting road and making good the same including supply of extra quantities of materials i.e. aggregate, moorum screening, red bajri and labour required.</t>
  </si>
  <si>
    <t>bituminous portion</t>
  </si>
  <si>
    <t>Water bound macadam</t>
  </si>
  <si>
    <t>Cutting bajri paths and making good the same including supply of extra quantities of brick aggregate, moorum and red bajri required.</t>
  </si>
  <si>
    <t>Fencing with R.C.C. post placed at required distance, embedded in cement concrete blocks, every 15th post, last but one end post and corner post shall be strutted on both sides and end post one side only, provided with horizontal lines and two diagonals of barbed wire weighing 9.38 kg per 100 metres (minimum), between the two posts fitted and fixed with G.I. staples on wooden plugs or G.I. binding wire tied to 6 mm bar nibs fixed while casting the post (cost of R.C.C. posts, struts, earth work and concrete to be paid for separately) :- Payment to be made per metre cost of total length of barbed wire used.</t>
  </si>
  <si>
    <t>With G.I. barbed wire</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</si>
  <si>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</si>
  <si>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Supplying at site Angle iron post &amp; strut of required size including bottom to be split and bent at right angle in opposite direction for 10 cm length and drilling holes upto 10 mm dia. etc. complete.</t>
  </si>
  <si>
    <t>Providing and applying tack coat using hot straight run bitumen of grade VG - 10, including heating the bitumen, spraying the bitumen with mechanically operated spray unit fitted on bitumen boiler, cleaning and preparing the existing road surface as per specifications :</t>
  </si>
  <si>
    <t>On W.B.M. @ 0.75 Kg / sqm</t>
  </si>
  <si>
    <t>On bituminous surface @ 0.50 Kg / sqm</t>
  </si>
  <si>
    <t>Providing and applying tack coat using bitumen emulsion conforming to IS:8887, using emulsion pressure distributer including preparing the surface &amp; cleaning with mechanical broom.</t>
  </si>
  <si>
    <t>With rapid setting bitumen emulsion</t>
  </si>
  <si>
    <t>On W.B.M / W.M.M. @ 0.4kg/sqm</t>
  </si>
  <si>
    <t>On bituminous surface @ 0.25kg/sqm</t>
  </si>
  <si>
    <t>2 cm premix carpet surfacing with 1.8 cum and 0.90 cum of stone chippings of 13.2 mm size and 11.2 mm size respectively per 100 sqm and 52 kg and 56 kg of hot bitumen per cum of stone chippings of 13.2 mm and 11.2 mm size respectively, including a tack coat with hot straight run bitumen, including consolidation with road roller of 6 to 9 tonne capacity etc. complete (tack coat to be paid for separately).</t>
  </si>
  <si>
    <t>With paving Asphalt grade VG - 10 heated and then mixed with solvent at the rate of 70 grams per kg of asphalt</t>
  </si>
  <si>
    <t>With paving Asphalt grade VG - 30 with no solvent</t>
  </si>
  <si>
    <t>2.5 cm premix carpet surfacing with 2.25 cum and 1.12 cum of stone chippings of 13.2 mm and 11.2 mm size respectively per 100 sqm and 52 kg and 56 kg of hot bitumen per cum of stone chippings of 13.2 mm and 11.2 mm size respectively, including a tack coat with hot straight run bitumen, including consolidation with road roller of 6 to 9 tonne capacity etc. complete (tack coat to be paid for separately).</t>
  </si>
  <si>
    <t>Providing and laying Bitumen Penetration Macadam with hard stone aggregate of quality, size and grading as specified, with bitumen of suitable penetration grade, including required key aggregate as specified, spreading coarse aggregate with the help of self propelled/ tipper tail mounted aggregate spreader and applying bitumen by a pressure distributor and then spreading key aggregate with the help of aggregate spreader complete, including consolidation with road roller of minimum 8 to 10 tonne capacity to achieve specified values of compaction and surface accuracy :</t>
  </si>
  <si>
    <t>For 50mm compacted thickness using coarse aggregate of size 50-20 mm graded @ 0.60 cum per 10 sqm key aggregate of size 12.5 mm graded @ 0.15 cum per 10 sqm. With paving asphalt grade VG - 10 @ 50 kg/ 10 sqm.</t>
  </si>
  <si>
    <t>Providing and laying bitumen mastic wearing course (as per specifications) with industrial bitumen of grade 85/25 conforming to IS : 702, prepared by using mastic cooker and laid to required level and slope, including providing antiskid surface with bitumen precoated fine grained hard stone chipping of approved size at the rate of 0.005 cum per 10 sqm and at approximate spacing of 10 cm centre to centre in both directions, pressed into surface protruding 1 mm to 4 mm over mastic surface, including cleaning the surface, removal of debris etc. all complete. (Considering bitumen using 10.2% as per MORTH specification).</t>
  </si>
  <si>
    <t>Providing and laying seal coat of premixed fine aggregate ( passing 2.36 mm and retained on 180 micron sieve) with bitumen using 128 kg of bitumen of grade VG - 10 bitumen per cum of fine aggregate and 0.60 cum of fine aggregate per 100 sqm of road surface, including rolling and finishing with road roller all complete.</t>
  </si>
  <si>
    <t>Providing and laying seal coat over prepared surface of road with bitumen heated in bitumen boiler fitted with the spray set spraying using 98 kg of bitumen of grade VG - 10 and blinding surface with 0.90 cum of stone aggregate of 6.7 mm size (Passing 11.2 mm sieve and retained on 2.36 mm sieve) per 100 sqm of road surface, including rolling and finishing with power road roller all complete.</t>
  </si>
  <si>
    <t>Cement concrete 1:2:4 (1 cement : 2 coarse sand : 4 graded stone aggregate 40 mm nominal size) in pavements, laid to required slope and camber in panels as required including consolidation finishing and tamping complete.</t>
  </si>
  <si>
    <t>Providing and laying design mix cement concrete of M-30 grade, in roads/ taxi tracks/ runways, using cement content as per design mix, using coarse sand and graded stone aggregate of 40 mm nominal size in appropriate proportions as per approved &amp; specified design criteria, providing dowel bars with sleeve/ tie bars wherever required, laying at site, spreading and compacting mechanically by using needle and surface vibrators, levelling to required slope/ camber, finishing with required texture, including steel form work with sturdy M.S. channel sections, curing, making provision for contraction/ expansion, construction &amp; longitudinal joints (10 mm wide x 50 mm deep) by groove cutting machine, providing and filling joints with approved joint filler and sealants, complete all as per direction of Engineer-in-charge (Item of joint fillers, sealants, dowel bars with sleeve/ tie bars to be paid separately). Note:- Cement content considered in M-30 is @ 340 kg/cum. Excess/ less cement used as per design mix is payable/ recoverable separately.</t>
  </si>
  <si>
    <t>Cement concrete manufactured in automatic batching plant (RMC plant) i/c transportation to site in transit mixer</t>
  </si>
  <si>
    <t>Providing and fixing in position pre-moulded joint filler in expansion joints.</t>
  </si>
  <si>
    <t>Providing and laying in position bitumen hot sealing compound for expansion joints etc.</t>
  </si>
  <si>
    <t>Using grade 'A' sealing compound.</t>
  </si>
  <si>
    <t>Painting road surface marking with adequate nos of coats to give uniform finish with ready mixed road marking paint conforming to IS : 164, on bituminous surface in white/yellow shade, including cleaning the surface of all dirt, scales, oil, grease and foreign material etc. complete.</t>
  </si>
  <si>
    <t>New work (Two or more coats)</t>
  </si>
  <si>
    <t>Old work (One or more coats)</t>
  </si>
  <si>
    <t>Providing and fixing concertina coil fencing with punched tape concertina coil 600 mm dia 10 metre openable length ( total length 90 m), having 50 nos rounds per 6 metre length, upto 3 m height of wall with existing angle iron 'Y' shaped placed 2.4m or 3.00 m apart and with 9 horizontal R.B.T. reinforced barbed wire, stud tied with G.I. staples and G.I. clips to retain horizontal, including necessary bolts or G.I. barbed wire tied to angle iron, all complete as per direction of Engineer-in-charge, with reinforced barbed tape(R.B.T.) / Spring core (2.5mm thick) wire of high tensile strength of 165 kg/ sq.mm with tape (0.52 mm thick) and weight 43.478 gm/ metre (cost of M.S. angle, C.C. blocks shall be paid separately)</t>
  </si>
  <si>
    <t>Providing and laying Dense Graded Bituminous Macadam using crushed stone aggregates of specified grading, premixed with bituminous binder and filler, transporting the hot mix to work site by tippers, laying with paver finisher equiped with electronic sensor to the required grade, level and alignment and rolling with smooth wheeled, vibratory and tandem rollers as per specifications to achieve the desired compaction and density, complete as per specificatons and directions of Engineer-in-Charge.</t>
  </si>
  <si>
    <t>50 to 100 mm average compacted thickness with bitumen of grade VG-30 @ 5% (percentage by weight of total mix) and lime filler @ 2% (percentage by weight of Aggregate) prepared in Drum Type Hot Mix Plant of 60-90 TPH capacity.</t>
  </si>
  <si>
    <t>Providing and laying bituminous macadam using crushed stone aggregates of specified grading premixed with bituminous binder, transported to site by tippers, laid over a previously prepared surface with paver finisher equiped with electronic sensor to the required grade, level and alignment and rolling with smooth wheeled, vibratory and tandem rollers as per specifications to achieve the desired compaction and density, complete as per specificatons and directions of Engineer-in-Charge.</t>
  </si>
  <si>
    <t>50 to 100 mm average compacted thickness with bitumen of grade VG-30 @ 3.50% (percentage by weight of   total mix) prepared in  Drum Type Hot Mix Plant of 60-90 TPH capacity.</t>
  </si>
  <si>
    <t>Manufacturing, supplying and fixing retro reflective sign boards made up of 2 mm thick aluminium sheet, face to be fully covered with high intensity encapsulated type heat activated retro reflective sheeting conforming to type - IV of ASTM-D 4956-01 in blue and silver white or other colour combination including subject matter, message (bi-lingual), symbols and borders etc. as per IRC ; 67:2001, pasted on substrate by an adhesive backing which shall be activated by applying heat and pressure conforming to class -2 of ASTM-D-4956-01 and fixing the same with suitable sized aluminium alloy rivets @ 20 cm c/c to back support frame of M.S. angle iron of size 25x25x3 mm along with theft resistant measures, mounted and fixed with 2 Nos. M.S. angles of size 35x35x5 mm to a vertical post made up to M.S. Tee section ISMT 50x50x6 mm welded with base plate of size 100x100x5 mm at the bottom end and including making holes in pipes, angles flats, providing &amp; fixing M.S. message plate of required size, steel work to be painted with two or more coats of synthetic enamel paint of required shade and of approved brand &amp; manufacture over priming coat of zinc chromate yellow primer (vertical MS-Tee support to be painted in black and white colours).Backside of aluminium sheet to be painted with two or more coats of epoxy paint over and including appropriate priming coat including all leads and lifts etc. complete as per drawing , specification and direction of Engineer-in-charge.</t>
  </si>
  <si>
    <t>Mandatory/ Regulatory sign boards of 900 mm diametre with support length of 3750 mm</t>
  </si>
  <si>
    <t>Cautionary /warning sign boards of equilateral triangular shape having each side of 900 mm with support length of 3650 mm</t>
  </si>
  <si>
    <t>Manufacturing, supplying and fixing retro reflective overhead signage boards made up of 2 mm thick aluminium sheet, face to be fully covered with high intensity and encapsulated lens type heat activated retro reflective sheeting conforming to type - III of ASTM-D-4956-01 as approved by Engineer-in-charge, letters, borders etc. as per IRC : 67-2001 in silver white with blue colour back ground and with high intensity grade, pasted on substrate by pressure sensitive adhesive backing which shall be activated by applying pressure conforming to class II of ASTM-D-4956-01 and fixing the same to the plate of structural frame work by means of suitable sized aluminium alloys, rivets or bolts &amp; nuts @ 300 mm centre to centre all along the periphery as well as in two vertical rows along with theft resistant measures, including the cost of painting with two or more coats of epoxy paint in grey colour on the back side of aluminium sheet including appropriate priming coat. The rate includes the cost of rounding off the corners, lowering down the structural frame work from the gantry, fixing and erecting the same in position all complete as per drawings, specification and direction of the engineer-in-charge.(Structural frame work including M.S. plate to be provided separately. Rectangular area of the sheet only shall be measured for payment).</t>
  </si>
  <si>
    <t>Overhead informatory road signage</t>
  </si>
  <si>
    <t>Providing Retro-reflective regulatory sign board of size 900 mm dia meter made out of 2 mm thick aluminium sheet, face to be fully covered with high intensity encapsulated lens type retro -reflective sheeting as approved by Engineer-in-charge . Letter, symbols, borders etc. will be as per IRC - 67 with required colour scheme on the boards and with the high intensity grade A. The aluminium sheet to be riveted to M.S. frame of angle iron of size 40x40x4 mm. The boards will be fixed to 1 No. 50x50 mm square post made of M.S. angle 50x50x4 mm, 4 m long welded to the frame with adequate anti-theft arrangement .Sheet work to be painted with two or more coats of synthetic enamel paint over an under coat (primer) and back side of aluminium sheet to be painted with two or more coats of epoxy paint including appropriate priming coat complete in all respects as per direction of Engineer-in-charge.</t>
  </si>
  <si>
    <t>Providing and applying 2.5 mm thick road marking strips (retro- reflective) of specified shade/ colour using hot thermoplastic material by fully/ semi automatic thermoplastic paint applicator machine fitted with profile shoe, glass beads dispenser, propane tank heater and profile shoe heater, driven by experienced operator on road surface including cost of material, labour, T&amp;P, cleaning the road surface of all dirt, seals, oil, grease and foreign material etc. complete as per direction of Engineer-in-charge and accordance with applicable specifications.</t>
  </si>
  <si>
    <t>Providing and fixing post delineators made of ABS round body fitted with 2 nos 100 mm dia high reflective reflectors and mounted on MS pipe of 65 mm dia duly powder coated anti-rust and anti theft steel to be installed as per direction of Engineer-in-charge.</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</si>
  <si>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</si>
  <si>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</si>
  <si>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Providing and laying C.C. pavement of mix M-25 with ready mixed concrete from batching plant. The ready mixed concrete shall be laid and finished with screed board vibrator , vacuum dewatering process and finally finished by floating, brooming with wire brush etc. complete as per specifications and directions of Engineer-in-charge. (The panel shuttering work shall be paid for separately). (Note:- Cement content considered in this item is @ 330 kg/cum. Excess/less cement used as per design mix is payable/ recoverable separately).</t>
  </si>
  <si>
    <t>Scarifying the existing bituminous road surface to a depth of 50 mm and disposal of scarified material within all lifts and lead upto 1km (by mechanical means).</t>
  </si>
  <si>
    <t xml:space="preserve">Providing and erecting 2.00 metre high temporary barricading at site; each panel of size 2.50mx2.00m made of 40x40x6mm angle iron or 50x50x3mm hollow MS tube posts/horizontal members/bracings covered with 1.63mm thick MS sheet. The sheet shall be fixed with 30x5mm MS flat by suitable welding/riveting. The panels shall be made so that gap of 50cm above the ground is available making overall height as 2.5m. MS channel ISLC 75 @ 5.70 kg/m, 50cm long shall be provided at the bottom having oval shaped holes of size 50x25mm at both ends with 50cm long MS angle 40x40x6mm bracing. Suitable arrangement shall be made to fix the barricading to avoid from overturning by providing 250mm long expansion fasteners at both ends. The work shall be executed as per drawing/direction of Engineer-in-Charge which includes writing and painting, arrangement for traffic diversion such as traffic signals during construction at site for day and night, glow lamps, reflective signs, marking, flags, caution tape as directed by the Engineer-in-Charge. The barricading provided shall be retained in position at site continuously i/c shifting of barricading from one location to another location as many times as required during the execution of the entire work till its completion. Rate include its maintenance for damages, painting, all incidentals, labour materials, equipments and works required to execute the job. The barricading shall not be removed without prior approval of Engineer-in-Charge.  (Note :- One time payment shall be made for providing barricading from start of work till completion of work i/c shifting. The barricading provided shall remain to be the property of the contractor on completion of the work). </t>
  </si>
  <si>
    <t>Taking out existing kerb stones of all types from footpath/ central verge, including removal of mortar etc., disposal of unserviceable material to the dumping ground, for which payment shall be made separately and stacking of serviceable material within 50 metre lead as per direction of Engineer-in-Charge.</t>
  </si>
  <si>
    <t>Taking out existing CC interlocking paver blocks from footpath/ central verge, including removal of rubbish etc., disposal of unserviceable material to the dumping ground, for which payment shall be made separately and stacking of serviceable material within 50 metre lead as per direction of Engineer-in-Charge.</t>
  </si>
  <si>
    <t>Laying old cement cocrete interlocking paver blocks of any design/ shape laid in required line, level, curvature, colour and pattern over and including 50 mm thick compacted bed of coarse sand, filling the joints with fine sand etc. all complete as per the direction of Engineer-in-charge. (Old CC paver blocks shall be supplied by the department free of cost).</t>
  </si>
  <si>
    <t>Laying at or near ground level old kerb stones of all types in position to the required line, level and curvature, jointed with cement mortar 1:3 (1 cement : 3 coarse sand), including making joints with or without grooves (thickness of joints, except at sharp curve, shall not be more than 5 mm), including making drainage opening wherever required etc. complete as per direction of Engineer-in-charge. (Length of finished kerb edging shall be measured for payment). (Old kerb stones shall be supplied by the department free of cost)</t>
  </si>
  <si>
    <t>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t>
  </si>
  <si>
    <t>60mm thick cement concrete paver block of M-35 grade with approved colour, design &amp; pattern.</t>
  </si>
  <si>
    <t>80 mm thick C.C. paver block of M-30 grade with approved color design and pattern.</t>
  </si>
  <si>
    <t>Repair and patch work of Road Surface with  Bituminous concrete in required thickness using crushed stone aggregates of specified grading, premixed with  bitumen of grade VG-30 @ 5.5% (percentage by weight of total mix) and lime filler @ 3% (percentage by weight of Aggregate) prepared in Batch Type Hot Mix Plant of 100-120 TPH capacity, transporting the hot mix to work site by tippers, laying manually  and rolling with smooth wheeled, vibratory and tandem rollers to achieve the desired compaction and density as per specification, complete and as per directions of Engineer-in-Charge.</t>
  </si>
  <si>
    <t>Laying, spreading and compacting by mechenical of malba/building rubbish of specified sizes in uniform thickness, hand picking, rolling with 3 wheeled road/vibratory roller 8-10 tonne capacity in stages of 150 mm thickness part then, watering and compacting to the required density  as directed by Engineer-In-Charge.</t>
  </si>
  <si>
    <t>Providing &amp; fixing of ready made P.V.C speed breaker on road etc complete. 
(Direction of Engineer-in-charge)</t>
  </si>
  <si>
    <t xml:space="preserve">Spreading of malba/buidling rubbish (by mechanical) of specified sizes in uniform thickness as directed by Engineer-in-charge Lead - 5 </t>
  </si>
  <si>
    <t>DRAINAGE</t>
  </si>
  <si>
    <t>Providing and laying non-pressure NP2 class (light duty) R.C.C. pipes with collars jointed with stiff mixture of cement mortar in the proportion of 1:2 (1 cement : 2 fine sand) including testing of joints etc. complete :</t>
  </si>
  <si>
    <t>150 mm dia. R.C.C. pipe</t>
  </si>
  <si>
    <t>250 mm dia. R.C.C. pipe</t>
  </si>
  <si>
    <t>300 mm dia. R.C.C. pipe</t>
  </si>
  <si>
    <t>450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</si>
  <si>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</si>
  <si>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</si>
  <si>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With common burnt clay F.P.S. (non modular) bricks of class designation 7.5</t>
  </si>
  <si>
    <t>Inside size 120x90 cm and 90 cm deep including C.I. cover with frame (medium duty) 500 mm internal diameter, total weight of cover and frame to be not less than 116 kg (weight of cover 58 kg and weight of frame 58 kg) :</t>
  </si>
  <si>
    <t>Constructing brick masonry circular type manhole 0.91 m internal dia at bottom and 0.56m dia at top in cement mortar 1:4 (1 cement : 4 coarse sand), inside cement plaster 12 mm thick with cement mortar 1:3 (1 cement : 3 coarse sand) finished with a floating coat of neat cement, foundation concrete 1:3:6 mix (1 cement : 3 coarse sand : 6 graded stone aggregate 40 mm nominal size), and making necessary channel in cement concrete 1:2:4 (1 cement : 2 coarse sand : 4 graded stone aggregate 20 mm nominal size) finished with a floating coat of neat cement, all complete as per standard design :</t>
  </si>
  <si>
    <t>0.91 m deep with S.F.R.C. cover and frame (heavy duty, HD-20 grade designation) 560 mm internal diameter conforming to I.S. 12592, total weight of cover and frame to be not less than 182 kg., fixed in cement concrete 1:2:4 (1 cement : 2 coarse sand : 4 graded stone aggregate 20 mm nominal size) including centering, shuttering all complete. (Excavation, foot rests and 12mm thick cement plaster at the external surface shall be paid for separately) :</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</si>
  <si>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</si>
  <si>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</si>
  <si>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Rectangular manhole 120x90 cm with circular cover 500 mm dia of grade MD - 10</t>
  </si>
  <si>
    <t>Constructing brick masonry road gully chamber 45x45x77.5 cm with bricks in cement mortar 1:4 (1 cement : 4 coarse sand ) with precast R.C.C. vertical grating complete as per standard design :</t>
  </si>
  <si>
    <t>Constructing brick masonry road gully chamber 110x50x77.5 cm with bricks in cement mortar 1:4 (1 cement : 4 coarse sand) including 500x450 mm precast R.C.C. horizontal grating with frame and vertical grating complete as per standard design :</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</si>
  <si>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</si>
  <si>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</si>
  <si>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"Brick work with common burnt clay F.P.S. (non modular) bricks of class designation 7.5 in foundation and plinth in:      
Cement mortar 1:6 (1 cement : 6 coarse sand) 
with old available bricks"
</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</si>
  <si>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 with old available brick aggregate.</t>
  </si>
  <si>
    <t xml:space="preserve">Brick on edge flooring with old available bricks of class designation 7.5 on a bed of 12 mm cement mortar, including filling the joints with same mortar, with common burnt clay non modular bricks:
1:6 (1cement : 6 coarse sand)
</t>
  </si>
  <si>
    <t xml:space="preserve">Providing and laying 70 mm thick factory made RCC grass grid paver block of M30 grade made by block making machine with strong vibratory compaction, of size 600mm X 400mm and of approved desigh, laid over and including 50 mm thick compacted bed of fine sand, filling the joint and holes with mix of 50% available Earth and 50% fine sand etc. all complete as per direction of Engineer-in-charge.    
</t>
  </si>
  <si>
    <t xml:space="preserve">Providing and laying old available 70 mm thick factory made RCC grass grid paver block of M30 grade made by block making machine with strong vibratory compaction, of size 600mm X 400mm and of approved desigh, laid over and including 50 mm thick compacted bed of fine sand, filling the joint and holes with mix of 50% available Earth and 50% fine sand etc. all complete as per direction of Engineer-in-charge.    
</t>
  </si>
  <si>
    <t xml:space="preserve">Cutting dummy Grooves of 5 mm width &amp; 5 mm deep in cement concrete road with necessary cutting machine, blades etc complete    
</t>
  </si>
  <si>
    <t>Taking out existing RCC Gras Grid paver blocks from footpath/ central verge, including removal of rubbish etc., disposal of unserviceable material to the dumping ground, for which payment shall be made separately and stacking of serviceable material within 50 metre lead as per direction of Engineer-in-Charge.</t>
  </si>
  <si>
    <t>Providing &amp; fixing machine-cut &amp; machined polished Stone in copings, parapet top, and such other locations, laid on 20 mm (average) thick cement mortar 1:4 (1cement:4coarse sand) and jointed with grey cement slurry mixed with pigment to match the shades of the slabs, including rubbing and polishing etc complete  as directed by Engineer-in-charge. 
Kota Stone 25mm thick</t>
  </si>
  <si>
    <t>3M make grade IV retro reflective sheet in double layer for base and matter pasted on 3 mm aluminium composite sheet with  complete fixing, drilling and SS screws</t>
  </si>
  <si>
    <t>Fabrication of signages with 3mm ACP sheet with a grey colour non-reflective, non-shiny surface and 3mm viny letters in colour blue (CMYK tone) sticking on the ACP sheet as per approved sample and direction of engineer-in-charge</t>
  </si>
  <si>
    <t>P/F SS alphabets of 10" height made of 22 gauge sheet of 304 grade stainless steel with depth/raising of 1" for signage of approved design &amp; pattern i/c drilling holes and fixing with chemical adhesive etc. complete</t>
  </si>
  <si>
    <t>P/F in position, 304 Grade SS frame fabricated of SS square &amp; round tubes of specified size and design fixed to vertical stainless steel round tubes of specified diameter and length for installation of signage board complete as per approved design &amp; direction of Engineer-in-Charge. The rate is excluding of excation and concrete work.</t>
  </si>
  <si>
    <t>Providing and fixing of OUTDOOR polycarbonate Convex Mirror of 80cm with 130 Degree &amp; actual viewing angle i/c bolting, clamping &amp; p/f pole (all related civil work) in complete.</t>
  </si>
  <si>
    <t>1000 Nos</t>
  </si>
  <si>
    <t>per cm depth per cm width per metre length</t>
  </si>
  <si>
    <t>Cum</t>
  </si>
  <si>
    <t>Mt</t>
  </si>
  <si>
    <t>cum.</t>
  </si>
  <si>
    <t>Sqm</t>
  </si>
  <si>
    <t>Meter</t>
  </si>
  <si>
    <t>Sq. Ft</t>
  </si>
  <si>
    <t>Each</t>
  </si>
  <si>
    <t>Kg</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</si>
</sst>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0" fontId="4" fillId="0" borderId="15" xfId="59" applyNumberFormat="1" applyFont="1" applyFill="1" applyBorder="1" applyAlignment="1">
      <alignment horizontal="justify" vertical="top"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0" xfId="56" applyNumberFormat="1" applyFont="1" applyFill="1" applyBorder="1" applyAlignment="1">
      <alignment vertical="top"/>
      <protection/>
    </xf>
    <xf numFmtId="10" fontId="18" fillId="33" borderId="11" xfId="66" applyNumberFormat="1" applyFont="1" applyFill="1" applyBorder="1" applyAlignment="1" applyProtection="1">
      <alignment horizontal="center" vertical="top"/>
      <protection locked="0"/>
    </xf>
    <xf numFmtId="0" fontId="0" fillId="0" borderId="0" xfId="56" applyNumberFormat="1" applyFill="1" applyAlignment="1">
      <alignment vertical="top"/>
      <protection/>
    </xf>
    <xf numFmtId="2" fontId="57" fillId="0" borderId="15" xfId="0" applyNumberFormat="1" applyFont="1" applyFill="1" applyBorder="1" applyAlignment="1">
      <alignment vertical="top"/>
    </xf>
    <xf numFmtId="0" fontId="4" fillId="0" borderId="0" xfId="56" applyNumberFormat="1" applyFont="1" applyFill="1" applyAlignment="1">
      <alignment vertical="top" wrapText="1"/>
      <protection/>
    </xf>
    <xf numFmtId="2" fontId="57" fillId="0" borderId="15" xfId="0" applyNumberFormat="1" applyFont="1" applyFill="1" applyBorder="1" applyAlignment="1">
      <alignment horizontal="lef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40"/>
  <sheetViews>
    <sheetView showGridLines="0" view="pageBreakPreview" zoomScaleNormal="85" zoomScaleSheetLayoutView="100" zoomScalePageLayoutView="0" workbookViewId="0" topLeftCell="A235">
      <selection activeCell="A52" sqref="A52"/>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75"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4" t="str">
        <f>B2&amp;" BoQ"</f>
        <v>Percentage BoQ</v>
      </c>
      <c r="B1" s="64"/>
      <c r="C1" s="64"/>
      <c r="D1" s="64"/>
      <c r="E1" s="64"/>
      <c r="F1" s="64"/>
      <c r="G1" s="64"/>
      <c r="H1" s="64"/>
      <c r="I1" s="64"/>
      <c r="J1" s="64"/>
      <c r="K1" s="64"/>
      <c r="L1" s="64"/>
      <c r="O1" s="5"/>
      <c r="P1" s="5"/>
      <c r="Q1" s="6"/>
      <c r="IE1" s="6"/>
      <c r="IF1" s="6"/>
      <c r="IG1" s="6"/>
      <c r="IH1" s="6"/>
      <c r="II1" s="6"/>
    </row>
    <row r="2" spans="1:17" s="4" customFormat="1" ht="25.5" customHeight="1" hidden="1">
      <c r="A2" s="7" t="s">
        <v>0</v>
      </c>
      <c r="B2" s="7" t="s">
        <v>1</v>
      </c>
      <c r="C2" s="7" t="s">
        <v>2</v>
      </c>
      <c r="D2" s="7" t="s">
        <v>3</v>
      </c>
      <c r="E2" s="7" t="s">
        <v>4</v>
      </c>
      <c r="F2" s="73"/>
      <c r="J2" s="8"/>
      <c r="K2" s="8"/>
      <c r="L2" s="8"/>
      <c r="O2" s="5"/>
      <c r="P2" s="5"/>
      <c r="Q2" s="6"/>
    </row>
    <row r="3" spans="1:243" s="4" customFormat="1" ht="30.75" customHeight="1" hidden="1">
      <c r="A3" s="4" t="s">
        <v>5</v>
      </c>
      <c r="C3" s="4" t="s">
        <v>6</v>
      </c>
      <c r="F3" s="73"/>
      <c r="IE3" s="6"/>
      <c r="IF3" s="6"/>
      <c r="IG3" s="6"/>
      <c r="IH3" s="6"/>
      <c r="II3" s="6"/>
    </row>
    <row r="4" spans="1:243" s="9" customFormat="1" ht="30.75" customHeight="1">
      <c r="A4" s="65" t="s">
        <v>42</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10"/>
      <c r="IF4" s="10"/>
      <c r="IG4" s="10"/>
      <c r="IH4" s="10"/>
      <c r="II4" s="10"/>
    </row>
    <row r="5" spans="1:243" s="9" customFormat="1" ht="30.75" customHeight="1">
      <c r="A5" s="65" t="s">
        <v>99</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10"/>
      <c r="IF5" s="10"/>
      <c r="IG5" s="10"/>
      <c r="IH5" s="10"/>
      <c r="II5" s="10"/>
    </row>
    <row r="6" spans="1:243" s="9" customFormat="1" ht="30.75" customHeight="1">
      <c r="A6" s="65" t="s">
        <v>98</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IE6" s="10"/>
      <c r="IF6" s="10"/>
      <c r="IG6" s="10"/>
      <c r="IH6" s="10"/>
      <c r="II6" s="10"/>
    </row>
    <row r="7" spans="1:243" s="9" customFormat="1" ht="29.25" customHeight="1" hidden="1">
      <c r="A7" s="66" t="s">
        <v>7</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10"/>
      <c r="IF7" s="10"/>
      <c r="IG7" s="10"/>
      <c r="IH7" s="10"/>
      <c r="II7" s="10"/>
    </row>
    <row r="8" spans="1:243" s="12" customFormat="1" ht="72" customHeight="1">
      <c r="A8" s="11" t="s">
        <v>39</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7" t="s">
        <v>49</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7">
        <v>3</v>
      </c>
      <c r="D12" s="43">
        <v>4</v>
      </c>
      <c r="E12" s="43">
        <v>5</v>
      </c>
      <c r="F12" s="43">
        <v>6</v>
      </c>
      <c r="G12" s="43">
        <v>7</v>
      </c>
      <c r="H12" s="43">
        <v>8</v>
      </c>
      <c r="I12" s="43">
        <v>9</v>
      </c>
      <c r="J12" s="43">
        <v>10</v>
      </c>
      <c r="K12" s="43">
        <v>11</v>
      </c>
      <c r="L12" s="43">
        <v>12</v>
      </c>
      <c r="M12" s="43">
        <v>13</v>
      </c>
      <c r="N12" s="43">
        <v>14</v>
      </c>
      <c r="O12" s="43">
        <v>15</v>
      </c>
      <c r="P12" s="43">
        <v>16</v>
      </c>
      <c r="Q12" s="43">
        <v>17</v>
      </c>
      <c r="R12" s="43">
        <v>18</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7</v>
      </c>
      <c r="BB12" s="44">
        <v>54</v>
      </c>
      <c r="BC12" s="16">
        <v>8</v>
      </c>
      <c r="IE12" s="18"/>
      <c r="IF12" s="18"/>
      <c r="IG12" s="18"/>
      <c r="IH12" s="18"/>
      <c r="II12" s="18"/>
    </row>
    <row r="13" spans="1:243" s="21" customFormat="1" ht="24.75" customHeight="1">
      <c r="A13" s="59">
        <v>1</v>
      </c>
      <c r="B13" s="60" t="s">
        <v>67</v>
      </c>
      <c r="C13" s="34"/>
      <c r="D13" s="68"/>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IA13" s="21">
        <v>1</v>
      </c>
      <c r="IB13" s="21" t="s">
        <v>67</v>
      </c>
      <c r="IE13" s="22"/>
      <c r="IF13" s="22"/>
      <c r="IG13" s="22"/>
      <c r="IH13" s="22"/>
      <c r="II13" s="22"/>
    </row>
    <row r="14" spans="1:243" s="21" customFormat="1" ht="31.5">
      <c r="A14" s="59">
        <v>1.01</v>
      </c>
      <c r="B14" s="60" t="s">
        <v>100</v>
      </c>
      <c r="C14" s="34"/>
      <c r="D14" s="68"/>
      <c r="E14" s="68"/>
      <c r="F14" s="68"/>
      <c r="G14" s="68"/>
      <c r="H14" s="68"/>
      <c r="I14" s="68"/>
      <c r="J14" s="68"/>
      <c r="K14" s="68"/>
      <c r="L14" s="68"/>
      <c r="M14" s="68"/>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IA14" s="21">
        <v>1.01</v>
      </c>
      <c r="IB14" s="21" t="s">
        <v>100</v>
      </c>
      <c r="IE14" s="22"/>
      <c r="IF14" s="22"/>
      <c r="IG14" s="22"/>
      <c r="IH14" s="22"/>
      <c r="II14" s="22"/>
    </row>
    <row r="15" spans="1:243" s="21" customFormat="1" ht="42.75">
      <c r="A15" s="59">
        <v>1.02</v>
      </c>
      <c r="B15" s="60" t="s">
        <v>68</v>
      </c>
      <c r="C15" s="34"/>
      <c r="D15" s="34">
        <v>29</v>
      </c>
      <c r="E15" s="61" t="s">
        <v>46</v>
      </c>
      <c r="F15" s="76">
        <v>162.91</v>
      </c>
      <c r="G15" s="45"/>
      <c r="H15" s="39"/>
      <c r="I15" s="40" t="s">
        <v>33</v>
      </c>
      <c r="J15" s="41">
        <f>IF(I15="Less(-)",-1,1)</f>
        <v>1</v>
      </c>
      <c r="K15" s="39" t="s">
        <v>34</v>
      </c>
      <c r="L15" s="39" t="s">
        <v>4</v>
      </c>
      <c r="M15" s="42"/>
      <c r="N15" s="51"/>
      <c r="O15" s="51"/>
      <c r="P15" s="52"/>
      <c r="Q15" s="51"/>
      <c r="R15" s="51"/>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4">
        <f>total_amount_ba($B$2,$D$2,D15,F15,J15,K15,M15)</f>
        <v>4724.39</v>
      </c>
      <c r="BB15" s="53">
        <f>BA15+SUM(N15:AZ15)</f>
        <v>4724.39</v>
      </c>
      <c r="BC15" s="58" t="str">
        <f>SpellNumber(L15,BB15)</f>
        <v>INR  Four Thousand Seven Hundred &amp; Twenty Four  and Paise Thirty Nine Only</v>
      </c>
      <c r="IA15" s="21">
        <v>1.02</v>
      </c>
      <c r="IB15" s="21" t="s">
        <v>68</v>
      </c>
      <c r="ID15" s="21">
        <v>29</v>
      </c>
      <c r="IE15" s="22" t="s">
        <v>46</v>
      </c>
      <c r="IF15" s="22"/>
      <c r="IG15" s="22"/>
      <c r="IH15" s="22"/>
      <c r="II15" s="22"/>
    </row>
    <row r="16" spans="1:243" s="21" customFormat="1" ht="17.25" customHeight="1">
      <c r="A16" s="59">
        <v>2</v>
      </c>
      <c r="B16" s="60" t="s">
        <v>101</v>
      </c>
      <c r="C16" s="34"/>
      <c r="D16" s="68"/>
      <c r="E16" s="68"/>
      <c r="F16" s="68"/>
      <c r="G16" s="68"/>
      <c r="H16" s="68"/>
      <c r="I16" s="68"/>
      <c r="J16" s="68"/>
      <c r="K16" s="68"/>
      <c r="L16" s="68"/>
      <c r="M16" s="68"/>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A16" s="21">
        <v>2</v>
      </c>
      <c r="IB16" s="21" t="s">
        <v>101</v>
      </c>
      <c r="IE16" s="22"/>
      <c r="IF16" s="22"/>
      <c r="IG16" s="22"/>
      <c r="IH16" s="22"/>
      <c r="II16" s="22"/>
    </row>
    <row r="17" spans="1:243" s="21" customFormat="1" ht="79.5" customHeight="1">
      <c r="A17" s="59">
        <v>2.01</v>
      </c>
      <c r="B17" s="60" t="s">
        <v>102</v>
      </c>
      <c r="C17" s="34"/>
      <c r="D17" s="68"/>
      <c r="E17" s="68"/>
      <c r="F17" s="68"/>
      <c r="G17" s="68"/>
      <c r="H17" s="68"/>
      <c r="I17" s="68"/>
      <c r="J17" s="68"/>
      <c r="K17" s="68"/>
      <c r="L17" s="68"/>
      <c r="M17" s="68"/>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IA17" s="21">
        <v>2.01</v>
      </c>
      <c r="IB17" s="21" t="s">
        <v>102</v>
      </c>
      <c r="IE17" s="22"/>
      <c r="IF17" s="22"/>
      <c r="IG17" s="22"/>
      <c r="IH17" s="22"/>
      <c r="II17" s="22"/>
    </row>
    <row r="18" spans="1:243" s="21" customFormat="1" ht="33" customHeight="1">
      <c r="A18" s="59">
        <v>2.02</v>
      </c>
      <c r="B18" s="60" t="s">
        <v>69</v>
      </c>
      <c r="C18" s="34"/>
      <c r="D18" s="34">
        <v>291</v>
      </c>
      <c r="E18" s="61" t="s">
        <v>43</v>
      </c>
      <c r="F18" s="76">
        <v>81.15</v>
      </c>
      <c r="G18" s="45"/>
      <c r="H18" s="39"/>
      <c r="I18" s="40" t="s">
        <v>33</v>
      </c>
      <c r="J18" s="41">
        <f aca="true" t="shared" si="0" ref="J18:J42">IF(I18="Less(-)",-1,1)</f>
        <v>1</v>
      </c>
      <c r="K18" s="39" t="s">
        <v>34</v>
      </c>
      <c r="L18" s="39" t="s">
        <v>4</v>
      </c>
      <c r="M18" s="42"/>
      <c r="N18" s="51"/>
      <c r="O18" s="51"/>
      <c r="P18" s="52"/>
      <c r="Q18" s="51"/>
      <c r="R18" s="51"/>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4">
        <f aca="true" t="shared" si="1" ref="BA18:BA42">total_amount_ba($B$2,$D$2,D18,F18,J18,K18,M18)</f>
        <v>23614.65</v>
      </c>
      <c r="BB18" s="53">
        <f aca="true" t="shared" si="2" ref="BB18:BB42">BA18+SUM(N18:AZ18)</f>
        <v>23614.65</v>
      </c>
      <c r="BC18" s="58" t="str">
        <f aca="true" t="shared" si="3" ref="BC18:BC42">SpellNumber(L18,BB18)</f>
        <v>INR  Twenty Three Thousand Six Hundred &amp; Fourteen  and Paise Sixty Five Only</v>
      </c>
      <c r="IA18" s="21">
        <v>2.02</v>
      </c>
      <c r="IB18" s="21" t="s">
        <v>69</v>
      </c>
      <c r="ID18" s="21">
        <v>291</v>
      </c>
      <c r="IE18" s="22" t="s">
        <v>43</v>
      </c>
      <c r="IF18" s="22"/>
      <c r="IG18" s="22"/>
      <c r="IH18" s="22"/>
      <c r="II18" s="22"/>
    </row>
    <row r="19" spans="1:243" s="21" customFormat="1" ht="126.75" customHeight="1">
      <c r="A19" s="59">
        <v>2.03</v>
      </c>
      <c r="B19" s="60" t="s">
        <v>103</v>
      </c>
      <c r="C19" s="34"/>
      <c r="D19" s="68"/>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IA19" s="21">
        <v>2.03</v>
      </c>
      <c r="IB19" s="21" t="s">
        <v>103</v>
      </c>
      <c r="IE19" s="22"/>
      <c r="IF19" s="22"/>
      <c r="IG19" s="22"/>
      <c r="IH19" s="22"/>
      <c r="II19" s="22"/>
    </row>
    <row r="20" spans="1:243" s="21" customFormat="1" ht="31.5" customHeight="1">
      <c r="A20" s="59">
        <v>2.04</v>
      </c>
      <c r="B20" s="60" t="s">
        <v>70</v>
      </c>
      <c r="C20" s="34"/>
      <c r="D20" s="34">
        <v>12</v>
      </c>
      <c r="E20" s="61" t="s">
        <v>46</v>
      </c>
      <c r="F20" s="76">
        <v>221.22</v>
      </c>
      <c r="G20" s="45"/>
      <c r="H20" s="39"/>
      <c r="I20" s="40" t="s">
        <v>33</v>
      </c>
      <c r="J20" s="41">
        <f t="shared" si="0"/>
        <v>1</v>
      </c>
      <c r="K20" s="39" t="s">
        <v>34</v>
      </c>
      <c r="L20" s="39" t="s">
        <v>4</v>
      </c>
      <c r="M20" s="42"/>
      <c r="N20" s="51"/>
      <c r="O20" s="51"/>
      <c r="P20" s="52"/>
      <c r="Q20" s="51"/>
      <c r="R20" s="51"/>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4">
        <f t="shared" si="1"/>
        <v>2654.64</v>
      </c>
      <c r="BB20" s="53">
        <f t="shared" si="2"/>
        <v>2654.64</v>
      </c>
      <c r="BC20" s="58" t="str">
        <f t="shared" si="3"/>
        <v>INR  Two Thousand Six Hundred &amp; Fifty Four  and Paise Sixty Four Only</v>
      </c>
      <c r="IA20" s="21">
        <v>2.04</v>
      </c>
      <c r="IB20" s="21" t="s">
        <v>70</v>
      </c>
      <c r="ID20" s="21">
        <v>12</v>
      </c>
      <c r="IE20" s="22" t="s">
        <v>46</v>
      </c>
      <c r="IF20" s="22"/>
      <c r="IG20" s="22"/>
      <c r="IH20" s="22"/>
      <c r="II20" s="22"/>
    </row>
    <row r="21" spans="1:243" s="21" customFormat="1" ht="30.75" customHeight="1">
      <c r="A21" s="59">
        <v>2.05</v>
      </c>
      <c r="B21" s="60" t="s">
        <v>104</v>
      </c>
      <c r="C21" s="34"/>
      <c r="D21" s="68"/>
      <c r="E21" s="68"/>
      <c r="F21" s="68"/>
      <c r="G21" s="68"/>
      <c r="H21" s="68"/>
      <c r="I21" s="68"/>
      <c r="J21" s="68"/>
      <c r="K21" s="68"/>
      <c r="L21" s="68"/>
      <c r="M21" s="68"/>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IA21" s="21">
        <v>2.05</v>
      </c>
      <c r="IB21" s="21" t="s">
        <v>104</v>
      </c>
      <c r="IE21" s="22"/>
      <c r="IF21" s="22"/>
      <c r="IG21" s="22"/>
      <c r="IH21" s="22"/>
      <c r="II21" s="22"/>
    </row>
    <row r="22" spans="1:243" s="21" customFormat="1" ht="19.5" customHeight="1">
      <c r="A22" s="59">
        <v>2.06</v>
      </c>
      <c r="B22" s="60" t="s">
        <v>69</v>
      </c>
      <c r="C22" s="34"/>
      <c r="D22" s="68"/>
      <c r="E22" s="68"/>
      <c r="F22" s="68"/>
      <c r="G22" s="68"/>
      <c r="H22" s="68"/>
      <c r="I22" s="68"/>
      <c r="J22" s="68"/>
      <c r="K22" s="68"/>
      <c r="L22" s="68"/>
      <c r="M22" s="68"/>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IA22" s="21">
        <v>2.06</v>
      </c>
      <c r="IB22" s="21" t="s">
        <v>69</v>
      </c>
      <c r="IE22" s="22"/>
      <c r="IF22" s="22"/>
      <c r="IG22" s="22"/>
      <c r="IH22" s="22"/>
      <c r="II22" s="22"/>
    </row>
    <row r="23" spans="1:243" s="21" customFormat="1" ht="31.5" customHeight="1">
      <c r="A23" s="59">
        <v>2.07</v>
      </c>
      <c r="B23" s="60" t="s">
        <v>105</v>
      </c>
      <c r="C23" s="34"/>
      <c r="D23" s="34">
        <v>6</v>
      </c>
      <c r="E23" s="61" t="s">
        <v>44</v>
      </c>
      <c r="F23" s="76">
        <v>195.53</v>
      </c>
      <c r="G23" s="45"/>
      <c r="H23" s="39"/>
      <c r="I23" s="40" t="s">
        <v>33</v>
      </c>
      <c r="J23" s="41">
        <f t="shared" si="0"/>
        <v>1</v>
      </c>
      <c r="K23" s="39" t="s">
        <v>34</v>
      </c>
      <c r="L23" s="39" t="s">
        <v>4</v>
      </c>
      <c r="M23" s="42"/>
      <c r="N23" s="51"/>
      <c r="O23" s="51"/>
      <c r="P23" s="52"/>
      <c r="Q23" s="51"/>
      <c r="R23" s="51"/>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4">
        <f t="shared" si="1"/>
        <v>1173.18</v>
      </c>
      <c r="BB23" s="53">
        <f t="shared" si="2"/>
        <v>1173.18</v>
      </c>
      <c r="BC23" s="58" t="str">
        <f t="shared" si="3"/>
        <v>INR  One Thousand One Hundred &amp; Seventy Three  and Paise Eighteen Only</v>
      </c>
      <c r="IA23" s="21">
        <v>2.07</v>
      </c>
      <c r="IB23" s="21" t="s">
        <v>105</v>
      </c>
      <c r="ID23" s="21">
        <v>6</v>
      </c>
      <c r="IE23" s="22" t="s">
        <v>44</v>
      </c>
      <c r="IF23" s="22"/>
      <c r="IG23" s="22"/>
      <c r="IH23" s="22"/>
      <c r="II23" s="22"/>
    </row>
    <row r="24" spans="1:243" s="21" customFormat="1" ht="30.75" customHeight="1">
      <c r="A24" s="59">
        <v>2.08</v>
      </c>
      <c r="B24" s="60" t="s">
        <v>71</v>
      </c>
      <c r="C24" s="34"/>
      <c r="D24" s="34">
        <v>6</v>
      </c>
      <c r="E24" s="61" t="s">
        <v>44</v>
      </c>
      <c r="F24" s="76">
        <v>319.33</v>
      </c>
      <c r="G24" s="45"/>
      <c r="H24" s="39"/>
      <c r="I24" s="40" t="s">
        <v>33</v>
      </c>
      <c r="J24" s="41">
        <f t="shared" si="0"/>
        <v>1</v>
      </c>
      <c r="K24" s="39" t="s">
        <v>34</v>
      </c>
      <c r="L24" s="39" t="s">
        <v>4</v>
      </c>
      <c r="M24" s="42"/>
      <c r="N24" s="51"/>
      <c r="O24" s="51"/>
      <c r="P24" s="52"/>
      <c r="Q24" s="51"/>
      <c r="R24" s="51"/>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4">
        <f t="shared" si="1"/>
        <v>1915.98</v>
      </c>
      <c r="BB24" s="53">
        <f t="shared" si="2"/>
        <v>1915.98</v>
      </c>
      <c r="BC24" s="58" t="str">
        <f t="shared" si="3"/>
        <v>INR  One Thousand Nine Hundred &amp; Fifteen  and Paise Ninety Eight Only</v>
      </c>
      <c r="IA24" s="21">
        <v>2.08</v>
      </c>
      <c r="IB24" s="21" t="s">
        <v>71</v>
      </c>
      <c r="ID24" s="21">
        <v>6</v>
      </c>
      <c r="IE24" s="22" t="s">
        <v>44</v>
      </c>
      <c r="IF24" s="22"/>
      <c r="IG24" s="22"/>
      <c r="IH24" s="22"/>
      <c r="II24" s="22"/>
    </row>
    <row r="25" spans="1:243" s="21" customFormat="1" ht="30" customHeight="1">
      <c r="A25" s="59">
        <v>2.09</v>
      </c>
      <c r="B25" s="60" t="s">
        <v>106</v>
      </c>
      <c r="C25" s="34"/>
      <c r="D25" s="34">
        <v>3</v>
      </c>
      <c r="E25" s="61" t="s">
        <v>44</v>
      </c>
      <c r="F25" s="76">
        <v>498.55</v>
      </c>
      <c r="G25" s="45"/>
      <c r="H25" s="39"/>
      <c r="I25" s="40" t="s">
        <v>33</v>
      </c>
      <c r="J25" s="41">
        <f t="shared" si="0"/>
        <v>1</v>
      </c>
      <c r="K25" s="39" t="s">
        <v>34</v>
      </c>
      <c r="L25" s="39" t="s">
        <v>4</v>
      </c>
      <c r="M25" s="42"/>
      <c r="N25" s="51"/>
      <c r="O25" s="51"/>
      <c r="P25" s="52"/>
      <c r="Q25" s="51"/>
      <c r="R25" s="51"/>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4">
        <f t="shared" si="1"/>
        <v>1495.65</v>
      </c>
      <c r="BB25" s="53">
        <f t="shared" si="2"/>
        <v>1495.65</v>
      </c>
      <c r="BC25" s="58" t="str">
        <f t="shared" si="3"/>
        <v>INR  One Thousand Four Hundred &amp; Ninety Five  and Paise Sixty Five Only</v>
      </c>
      <c r="IA25" s="21">
        <v>2.09</v>
      </c>
      <c r="IB25" s="21" t="s">
        <v>106</v>
      </c>
      <c r="ID25" s="21">
        <v>3</v>
      </c>
      <c r="IE25" s="22" t="s">
        <v>44</v>
      </c>
      <c r="IF25" s="22"/>
      <c r="IG25" s="22"/>
      <c r="IH25" s="22"/>
      <c r="II25" s="22"/>
    </row>
    <row r="26" spans="1:243" s="21" customFormat="1" ht="64.5" customHeight="1">
      <c r="A26" s="78">
        <v>2.1</v>
      </c>
      <c r="B26" s="60" t="s">
        <v>72</v>
      </c>
      <c r="C26" s="34"/>
      <c r="D26" s="34">
        <v>29</v>
      </c>
      <c r="E26" s="61" t="s">
        <v>46</v>
      </c>
      <c r="F26" s="76">
        <v>192.59</v>
      </c>
      <c r="G26" s="45"/>
      <c r="H26" s="39"/>
      <c r="I26" s="40" t="s">
        <v>33</v>
      </c>
      <c r="J26" s="41">
        <f t="shared" si="0"/>
        <v>1</v>
      </c>
      <c r="K26" s="39" t="s">
        <v>34</v>
      </c>
      <c r="L26" s="39" t="s">
        <v>4</v>
      </c>
      <c r="M26" s="42"/>
      <c r="N26" s="51"/>
      <c r="O26" s="51"/>
      <c r="P26" s="52"/>
      <c r="Q26" s="51"/>
      <c r="R26" s="51"/>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4">
        <f t="shared" si="1"/>
        <v>5585.11</v>
      </c>
      <c r="BB26" s="53">
        <f t="shared" si="2"/>
        <v>5585.11</v>
      </c>
      <c r="BC26" s="58" t="str">
        <f t="shared" si="3"/>
        <v>INR  Five Thousand Five Hundred &amp; Eighty Five  and Paise Eleven Only</v>
      </c>
      <c r="IA26" s="21">
        <v>2.1</v>
      </c>
      <c r="IB26" s="21" t="s">
        <v>72</v>
      </c>
      <c r="ID26" s="21">
        <v>29</v>
      </c>
      <c r="IE26" s="22" t="s">
        <v>46</v>
      </c>
      <c r="IF26" s="22"/>
      <c r="IG26" s="22"/>
      <c r="IH26" s="22"/>
      <c r="II26" s="22"/>
    </row>
    <row r="27" spans="1:243" s="21" customFormat="1" ht="31.5" customHeight="1">
      <c r="A27" s="59">
        <v>2.11</v>
      </c>
      <c r="B27" s="60" t="s">
        <v>73</v>
      </c>
      <c r="C27" s="34"/>
      <c r="D27" s="34">
        <v>3</v>
      </c>
      <c r="E27" s="61" t="s">
        <v>46</v>
      </c>
      <c r="F27" s="76">
        <v>1712.45</v>
      </c>
      <c r="G27" s="45"/>
      <c r="H27" s="39"/>
      <c r="I27" s="40" t="s">
        <v>33</v>
      </c>
      <c r="J27" s="41">
        <f t="shared" si="0"/>
        <v>1</v>
      </c>
      <c r="K27" s="39" t="s">
        <v>34</v>
      </c>
      <c r="L27" s="39" t="s">
        <v>4</v>
      </c>
      <c r="M27" s="42"/>
      <c r="N27" s="51"/>
      <c r="O27" s="51"/>
      <c r="P27" s="52"/>
      <c r="Q27" s="51"/>
      <c r="R27" s="51"/>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4">
        <f t="shared" si="1"/>
        <v>5137.35</v>
      </c>
      <c r="BB27" s="53">
        <f t="shared" si="2"/>
        <v>5137.35</v>
      </c>
      <c r="BC27" s="58" t="str">
        <f t="shared" si="3"/>
        <v>INR  Five Thousand One Hundred &amp; Thirty Seven  and Paise Thirty Five Only</v>
      </c>
      <c r="IA27" s="21">
        <v>2.11</v>
      </c>
      <c r="IB27" s="21" t="s">
        <v>73</v>
      </c>
      <c r="ID27" s="21">
        <v>3</v>
      </c>
      <c r="IE27" s="22" t="s">
        <v>46</v>
      </c>
      <c r="IF27" s="22"/>
      <c r="IG27" s="22"/>
      <c r="IH27" s="22"/>
      <c r="II27" s="22"/>
    </row>
    <row r="28" spans="1:243" s="21" customFormat="1" ht="66" customHeight="1">
      <c r="A28" s="59">
        <v>2.12</v>
      </c>
      <c r="B28" s="60" t="s">
        <v>107</v>
      </c>
      <c r="C28" s="34"/>
      <c r="D28" s="68"/>
      <c r="E28" s="68"/>
      <c r="F28" s="68"/>
      <c r="G28" s="68"/>
      <c r="H28" s="68"/>
      <c r="I28" s="68"/>
      <c r="J28" s="68"/>
      <c r="K28" s="68"/>
      <c r="L28" s="68"/>
      <c r="M28" s="68"/>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IA28" s="21">
        <v>2.12</v>
      </c>
      <c r="IB28" s="21" t="s">
        <v>107</v>
      </c>
      <c r="IE28" s="22"/>
      <c r="IF28" s="22"/>
      <c r="IG28" s="22"/>
      <c r="IH28" s="22"/>
      <c r="II28" s="22"/>
    </row>
    <row r="29" spans="1:243" s="21" customFormat="1" ht="31.5" customHeight="1">
      <c r="A29" s="59">
        <v>2.13</v>
      </c>
      <c r="B29" s="60" t="s">
        <v>69</v>
      </c>
      <c r="C29" s="34"/>
      <c r="D29" s="34">
        <v>580</v>
      </c>
      <c r="E29" s="61" t="s">
        <v>43</v>
      </c>
      <c r="F29" s="76">
        <v>21.35</v>
      </c>
      <c r="G29" s="45"/>
      <c r="H29" s="39"/>
      <c r="I29" s="40" t="s">
        <v>33</v>
      </c>
      <c r="J29" s="41">
        <f t="shared" si="0"/>
        <v>1</v>
      </c>
      <c r="K29" s="39" t="s">
        <v>34</v>
      </c>
      <c r="L29" s="39" t="s">
        <v>4</v>
      </c>
      <c r="M29" s="42"/>
      <c r="N29" s="51"/>
      <c r="O29" s="51"/>
      <c r="P29" s="52"/>
      <c r="Q29" s="51"/>
      <c r="R29" s="51"/>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4">
        <f t="shared" si="1"/>
        <v>12383</v>
      </c>
      <c r="BB29" s="53">
        <f t="shared" si="2"/>
        <v>12383</v>
      </c>
      <c r="BC29" s="58" t="str">
        <f t="shared" si="3"/>
        <v>INR  Twelve Thousand Three Hundred &amp; Eighty Three  Only</v>
      </c>
      <c r="IA29" s="21">
        <v>2.13</v>
      </c>
      <c r="IB29" s="21" t="s">
        <v>69</v>
      </c>
      <c r="ID29" s="21">
        <v>580</v>
      </c>
      <c r="IE29" s="22" t="s">
        <v>43</v>
      </c>
      <c r="IF29" s="22"/>
      <c r="IG29" s="22"/>
      <c r="IH29" s="22"/>
      <c r="II29" s="22"/>
    </row>
    <row r="30" spans="1:243" s="21" customFormat="1" ht="120" customHeight="1">
      <c r="A30" s="59">
        <v>2.14</v>
      </c>
      <c r="B30" s="60" t="s">
        <v>108</v>
      </c>
      <c r="C30" s="34"/>
      <c r="D30" s="68"/>
      <c r="E30" s="68"/>
      <c r="F30" s="68"/>
      <c r="G30" s="68"/>
      <c r="H30" s="68"/>
      <c r="I30" s="68"/>
      <c r="J30" s="68"/>
      <c r="K30" s="68"/>
      <c r="L30" s="68"/>
      <c r="M30" s="68"/>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IA30" s="21">
        <v>2.14</v>
      </c>
      <c r="IB30" s="21" t="s">
        <v>108</v>
      </c>
      <c r="IE30" s="22"/>
      <c r="IF30" s="22"/>
      <c r="IG30" s="22"/>
      <c r="IH30" s="22"/>
      <c r="II30" s="22"/>
    </row>
    <row r="31" spans="1:243" s="21" customFormat="1" ht="32.25" customHeight="1">
      <c r="A31" s="59">
        <v>2.15</v>
      </c>
      <c r="B31" s="60" t="s">
        <v>69</v>
      </c>
      <c r="C31" s="34"/>
      <c r="D31" s="34">
        <v>59</v>
      </c>
      <c r="E31" s="61" t="s">
        <v>47</v>
      </c>
      <c r="F31" s="76">
        <v>69.53</v>
      </c>
      <c r="G31" s="45"/>
      <c r="H31" s="39"/>
      <c r="I31" s="40" t="s">
        <v>33</v>
      </c>
      <c r="J31" s="41">
        <f t="shared" si="0"/>
        <v>1</v>
      </c>
      <c r="K31" s="39" t="s">
        <v>34</v>
      </c>
      <c r="L31" s="39" t="s">
        <v>4</v>
      </c>
      <c r="M31" s="42"/>
      <c r="N31" s="51"/>
      <c r="O31" s="51"/>
      <c r="P31" s="52"/>
      <c r="Q31" s="51"/>
      <c r="R31" s="51"/>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4">
        <f t="shared" si="1"/>
        <v>4102.27</v>
      </c>
      <c r="BB31" s="53">
        <f t="shared" si="2"/>
        <v>4102.27</v>
      </c>
      <c r="BC31" s="58" t="str">
        <f t="shared" si="3"/>
        <v>INR  Four Thousand One Hundred &amp; Two  and Paise Twenty Seven Only</v>
      </c>
      <c r="IA31" s="21">
        <v>2.15</v>
      </c>
      <c r="IB31" s="21" t="s">
        <v>69</v>
      </c>
      <c r="ID31" s="21">
        <v>59</v>
      </c>
      <c r="IE31" s="22" t="s">
        <v>47</v>
      </c>
      <c r="IF31" s="22"/>
      <c r="IG31" s="22"/>
      <c r="IH31" s="22"/>
      <c r="II31" s="22"/>
    </row>
    <row r="32" spans="1:243" s="21" customFormat="1" ht="96.75" customHeight="1">
      <c r="A32" s="59">
        <v>2.16</v>
      </c>
      <c r="B32" s="60" t="s">
        <v>74</v>
      </c>
      <c r="C32" s="34"/>
      <c r="D32" s="34">
        <v>580</v>
      </c>
      <c r="E32" s="61" t="s">
        <v>43</v>
      </c>
      <c r="F32" s="76">
        <v>11</v>
      </c>
      <c r="G32" s="45"/>
      <c r="H32" s="39"/>
      <c r="I32" s="40" t="s">
        <v>33</v>
      </c>
      <c r="J32" s="41">
        <f t="shared" si="0"/>
        <v>1</v>
      </c>
      <c r="K32" s="39" t="s">
        <v>34</v>
      </c>
      <c r="L32" s="39" t="s">
        <v>4</v>
      </c>
      <c r="M32" s="42"/>
      <c r="N32" s="51"/>
      <c r="O32" s="51"/>
      <c r="P32" s="52"/>
      <c r="Q32" s="51"/>
      <c r="R32" s="51"/>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4">
        <f t="shared" si="1"/>
        <v>6380</v>
      </c>
      <c r="BB32" s="53">
        <f t="shared" si="2"/>
        <v>6380</v>
      </c>
      <c r="BC32" s="58" t="str">
        <f t="shared" si="3"/>
        <v>INR  Six Thousand Three Hundred &amp; Eighty  Only</v>
      </c>
      <c r="IA32" s="21">
        <v>2.16</v>
      </c>
      <c r="IB32" s="21" t="s">
        <v>74</v>
      </c>
      <c r="ID32" s="21">
        <v>580</v>
      </c>
      <c r="IE32" s="22" t="s">
        <v>43</v>
      </c>
      <c r="IF32" s="22"/>
      <c r="IG32" s="22"/>
      <c r="IH32" s="22"/>
      <c r="II32" s="22"/>
    </row>
    <row r="33" spans="1:243" s="21" customFormat="1" ht="49.5" customHeight="1">
      <c r="A33" s="59">
        <v>2.17</v>
      </c>
      <c r="B33" s="60" t="s">
        <v>109</v>
      </c>
      <c r="C33" s="34"/>
      <c r="D33" s="34">
        <v>580</v>
      </c>
      <c r="E33" s="61" t="s">
        <v>43</v>
      </c>
      <c r="F33" s="76">
        <v>5.61</v>
      </c>
      <c r="G33" s="45"/>
      <c r="H33" s="39"/>
      <c r="I33" s="40" t="s">
        <v>33</v>
      </c>
      <c r="J33" s="41">
        <f t="shared" si="0"/>
        <v>1</v>
      </c>
      <c r="K33" s="39" t="s">
        <v>34</v>
      </c>
      <c r="L33" s="39" t="s">
        <v>4</v>
      </c>
      <c r="M33" s="42"/>
      <c r="N33" s="51"/>
      <c r="O33" s="51"/>
      <c r="P33" s="52"/>
      <c r="Q33" s="51"/>
      <c r="R33" s="51"/>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4">
        <f t="shared" si="1"/>
        <v>3253.8</v>
      </c>
      <c r="BB33" s="53">
        <f t="shared" si="2"/>
        <v>3253.8</v>
      </c>
      <c r="BC33" s="58" t="str">
        <f t="shared" si="3"/>
        <v>INR  Three Thousand Two Hundred &amp; Fifty Three  and Paise Eighty Only</v>
      </c>
      <c r="IA33" s="21">
        <v>2.17</v>
      </c>
      <c r="IB33" s="21" t="s">
        <v>109</v>
      </c>
      <c r="ID33" s="21">
        <v>580</v>
      </c>
      <c r="IE33" s="22" t="s">
        <v>43</v>
      </c>
      <c r="IF33" s="22"/>
      <c r="IG33" s="22"/>
      <c r="IH33" s="22"/>
      <c r="II33" s="22"/>
    </row>
    <row r="34" spans="1:243" s="21" customFormat="1" ht="15.75">
      <c r="A34" s="59">
        <v>3</v>
      </c>
      <c r="B34" s="60" t="s">
        <v>110</v>
      </c>
      <c r="C34" s="34"/>
      <c r="D34" s="68"/>
      <c r="E34" s="68"/>
      <c r="F34" s="68"/>
      <c r="G34" s="68"/>
      <c r="H34" s="68"/>
      <c r="I34" s="68"/>
      <c r="J34" s="68"/>
      <c r="K34" s="68"/>
      <c r="L34" s="68"/>
      <c r="M34" s="68"/>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IA34" s="21">
        <v>3</v>
      </c>
      <c r="IB34" s="21" t="s">
        <v>110</v>
      </c>
      <c r="IE34" s="22"/>
      <c r="IF34" s="22"/>
      <c r="IG34" s="22"/>
      <c r="IH34" s="22"/>
      <c r="II34" s="22"/>
    </row>
    <row r="35" spans="1:243" s="21" customFormat="1" ht="51" customHeight="1">
      <c r="A35" s="59">
        <v>3.01</v>
      </c>
      <c r="B35" s="60" t="s">
        <v>111</v>
      </c>
      <c r="C35" s="34"/>
      <c r="D35" s="68"/>
      <c r="E35" s="68"/>
      <c r="F35" s="68"/>
      <c r="G35" s="68"/>
      <c r="H35" s="68"/>
      <c r="I35" s="68"/>
      <c r="J35" s="68"/>
      <c r="K35" s="68"/>
      <c r="L35" s="68"/>
      <c r="M35" s="68"/>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IA35" s="21">
        <v>3.01</v>
      </c>
      <c r="IB35" s="21" t="s">
        <v>111</v>
      </c>
      <c r="IE35" s="22"/>
      <c r="IF35" s="22"/>
      <c r="IG35" s="22"/>
      <c r="IH35" s="22"/>
      <c r="II35" s="22"/>
    </row>
    <row r="36" spans="1:243" s="21" customFormat="1" ht="67.5" customHeight="1">
      <c r="A36" s="59">
        <v>3.02</v>
      </c>
      <c r="B36" s="60" t="s">
        <v>51</v>
      </c>
      <c r="C36" s="34"/>
      <c r="D36" s="34">
        <v>2.5</v>
      </c>
      <c r="E36" s="61" t="s">
        <v>46</v>
      </c>
      <c r="F36" s="76">
        <v>5952.3</v>
      </c>
      <c r="G36" s="45"/>
      <c r="H36" s="39"/>
      <c r="I36" s="40" t="s">
        <v>33</v>
      </c>
      <c r="J36" s="41">
        <f t="shared" si="0"/>
        <v>1</v>
      </c>
      <c r="K36" s="39" t="s">
        <v>34</v>
      </c>
      <c r="L36" s="39" t="s">
        <v>4</v>
      </c>
      <c r="M36" s="42"/>
      <c r="N36" s="51"/>
      <c r="O36" s="51"/>
      <c r="P36" s="52"/>
      <c r="Q36" s="51"/>
      <c r="R36" s="51"/>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4">
        <f t="shared" si="1"/>
        <v>14880.75</v>
      </c>
      <c r="BB36" s="53">
        <f t="shared" si="2"/>
        <v>14880.75</v>
      </c>
      <c r="BC36" s="58" t="str">
        <f t="shared" si="3"/>
        <v>INR  Fourteen Thousand Eight Hundred &amp; Eighty  and Paise Seventy Five Only</v>
      </c>
      <c r="IA36" s="21">
        <v>3.02</v>
      </c>
      <c r="IB36" s="21" t="s">
        <v>51</v>
      </c>
      <c r="ID36" s="21">
        <v>2.5</v>
      </c>
      <c r="IE36" s="22" t="s">
        <v>46</v>
      </c>
      <c r="IF36" s="22"/>
      <c r="IG36" s="22"/>
      <c r="IH36" s="22"/>
      <c r="II36" s="22"/>
    </row>
    <row r="37" spans="1:243" s="21" customFormat="1" ht="78.75">
      <c r="A37" s="59">
        <v>3.03</v>
      </c>
      <c r="B37" s="60" t="s">
        <v>75</v>
      </c>
      <c r="C37" s="34"/>
      <c r="D37" s="34">
        <v>2.5</v>
      </c>
      <c r="E37" s="61" t="s">
        <v>46</v>
      </c>
      <c r="F37" s="76">
        <v>5076.37</v>
      </c>
      <c r="G37" s="45"/>
      <c r="H37" s="39"/>
      <c r="I37" s="40" t="s">
        <v>33</v>
      </c>
      <c r="J37" s="41">
        <f t="shared" si="0"/>
        <v>1</v>
      </c>
      <c r="K37" s="39" t="s">
        <v>34</v>
      </c>
      <c r="L37" s="39" t="s">
        <v>4</v>
      </c>
      <c r="M37" s="42"/>
      <c r="N37" s="51"/>
      <c r="O37" s="51"/>
      <c r="P37" s="52"/>
      <c r="Q37" s="51"/>
      <c r="R37" s="51"/>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4">
        <f t="shared" si="1"/>
        <v>12690.93</v>
      </c>
      <c r="BB37" s="53">
        <f t="shared" si="2"/>
        <v>12690.93</v>
      </c>
      <c r="BC37" s="58" t="str">
        <f t="shared" si="3"/>
        <v>INR  Twelve Thousand Six Hundred &amp; Ninety  and Paise Ninety Three Only</v>
      </c>
      <c r="IA37" s="21">
        <v>3.03</v>
      </c>
      <c r="IB37" s="21" t="s">
        <v>75</v>
      </c>
      <c r="ID37" s="21">
        <v>2.5</v>
      </c>
      <c r="IE37" s="22" t="s">
        <v>46</v>
      </c>
      <c r="IF37" s="22"/>
      <c r="IG37" s="22"/>
      <c r="IH37" s="22"/>
      <c r="II37" s="22"/>
    </row>
    <row r="38" spans="1:243" s="21" customFormat="1" ht="33" customHeight="1">
      <c r="A38" s="59">
        <v>3.04</v>
      </c>
      <c r="B38" s="60" t="s">
        <v>112</v>
      </c>
      <c r="C38" s="34"/>
      <c r="D38" s="68"/>
      <c r="E38" s="68"/>
      <c r="F38" s="68"/>
      <c r="G38" s="68"/>
      <c r="H38" s="68"/>
      <c r="I38" s="68"/>
      <c r="J38" s="68"/>
      <c r="K38" s="68"/>
      <c r="L38" s="68"/>
      <c r="M38" s="68"/>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IA38" s="21">
        <v>3.04</v>
      </c>
      <c r="IB38" s="21" t="s">
        <v>112</v>
      </c>
      <c r="IE38" s="22"/>
      <c r="IF38" s="22"/>
      <c r="IG38" s="22"/>
      <c r="IH38" s="22"/>
      <c r="II38" s="22"/>
    </row>
    <row r="39" spans="1:243" s="21" customFormat="1" ht="78.75">
      <c r="A39" s="59">
        <v>3.05</v>
      </c>
      <c r="B39" s="60" t="s">
        <v>113</v>
      </c>
      <c r="C39" s="34"/>
      <c r="D39" s="34">
        <v>1</v>
      </c>
      <c r="E39" s="61" t="s">
        <v>46</v>
      </c>
      <c r="F39" s="76">
        <v>7870.63</v>
      </c>
      <c r="G39" s="45"/>
      <c r="H39" s="39"/>
      <c r="I39" s="40" t="s">
        <v>33</v>
      </c>
      <c r="J39" s="41">
        <f t="shared" si="0"/>
        <v>1</v>
      </c>
      <c r="K39" s="39" t="s">
        <v>34</v>
      </c>
      <c r="L39" s="39" t="s">
        <v>4</v>
      </c>
      <c r="M39" s="42"/>
      <c r="N39" s="51"/>
      <c r="O39" s="51"/>
      <c r="P39" s="52"/>
      <c r="Q39" s="51"/>
      <c r="R39" s="51"/>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4">
        <f t="shared" si="1"/>
        <v>7870.63</v>
      </c>
      <c r="BB39" s="53">
        <f t="shared" si="2"/>
        <v>7870.63</v>
      </c>
      <c r="BC39" s="58" t="str">
        <f t="shared" si="3"/>
        <v>INR  Seven Thousand Eight Hundred &amp; Seventy  and Paise Sixty Three Only</v>
      </c>
      <c r="IA39" s="21">
        <v>3.05</v>
      </c>
      <c r="IB39" s="21" t="s">
        <v>113</v>
      </c>
      <c r="ID39" s="21">
        <v>1</v>
      </c>
      <c r="IE39" s="22" t="s">
        <v>46</v>
      </c>
      <c r="IF39" s="22"/>
      <c r="IG39" s="22"/>
      <c r="IH39" s="22"/>
      <c r="II39" s="22"/>
    </row>
    <row r="40" spans="1:243" s="21" customFormat="1" ht="78.75">
      <c r="A40" s="59">
        <v>3.06</v>
      </c>
      <c r="B40" s="60" t="s">
        <v>60</v>
      </c>
      <c r="C40" s="34"/>
      <c r="D40" s="34">
        <v>1</v>
      </c>
      <c r="E40" s="61" t="s">
        <v>46</v>
      </c>
      <c r="F40" s="76">
        <v>7500.66</v>
      </c>
      <c r="G40" s="45"/>
      <c r="H40" s="39"/>
      <c r="I40" s="40" t="s">
        <v>33</v>
      </c>
      <c r="J40" s="41">
        <f t="shared" si="0"/>
        <v>1</v>
      </c>
      <c r="K40" s="39" t="s">
        <v>34</v>
      </c>
      <c r="L40" s="39" t="s">
        <v>4</v>
      </c>
      <c r="M40" s="42"/>
      <c r="N40" s="51"/>
      <c r="O40" s="51"/>
      <c r="P40" s="52"/>
      <c r="Q40" s="51"/>
      <c r="R40" s="51"/>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4">
        <f t="shared" si="1"/>
        <v>7500.66</v>
      </c>
      <c r="BB40" s="53">
        <f t="shared" si="2"/>
        <v>7500.66</v>
      </c>
      <c r="BC40" s="58" t="str">
        <f t="shared" si="3"/>
        <v>INR  Seven Thousand Five Hundred    and Paise Sixty Six Only</v>
      </c>
      <c r="IA40" s="21">
        <v>3.06</v>
      </c>
      <c r="IB40" s="21" t="s">
        <v>60</v>
      </c>
      <c r="ID40" s="21">
        <v>1</v>
      </c>
      <c r="IE40" s="22" t="s">
        <v>46</v>
      </c>
      <c r="IF40" s="22"/>
      <c r="IG40" s="22"/>
      <c r="IH40" s="22"/>
      <c r="II40" s="22"/>
    </row>
    <row r="41" spans="1:243" s="21" customFormat="1" ht="47.25">
      <c r="A41" s="59">
        <v>3.07</v>
      </c>
      <c r="B41" s="60" t="s">
        <v>114</v>
      </c>
      <c r="C41" s="34"/>
      <c r="D41" s="68"/>
      <c r="E41" s="68"/>
      <c r="F41" s="68"/>
      <c r="G41" s="68"/>
      <c r="H41" s="68"/>
      <c r="I41" s="68"/>
      <c r="J41" s="68"/>
      <c r="K41" s="68"/>
      <c r="L41" s="68"/>
      <c r="M41" s="68"/>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IA41" s="21">
        <v>3.07</v>
      </c>
      <c r="IB41" s="21" t="s">
        <v>114</v>
      </c>
      <c r="IE41" s="22"/>
      <c r="IF41" s="22"/>
      <c r="IG41" s="22"/>
      <c r="IH41" s="22"/>
      <c r="II41" s="22"/>
    </row>
    <row r="42" spans="1:243" s="21" customFormat="1" ht="31.5">
      <c r="A42" s="59">
        <v>3.08</v>
      </c>
      <c r="B42" s="60" t="s">
        <v>76</v>
      </c>
      <c r="C42" s="34"/>
      <c r="D42" s="34">
        <v>2.5</v>
      </c>
      <c r="E42" s="61" t="s">
        <v>43</v>
      </c>
      <c r="F42" s="76">
        <v>249.76</v>
      </c>
      <c r="G42" s="45"/>
      <c r="H42" s="39"/>
      <c r="I42" s="40" t="s">
        <v>33</v>
      </c>
      <c r="J42" s="41">
        <f t="shared" si="0"/>
        <v>1</v>
      </c>
      <c r="K42" s="39" t="s">
        <v>34</v>
      </c>
      <c r="L42" s="39" t="s">
        <v>4</v>
      </c>
      <c r="M42" s="42"/>
      <c r="N42" s="51"/>
      <c r="O42" s="51"/>
      <c r="P42" s="52"/>
      <c r="Q42" s="51"/>
      <c r="R42" s="51"/>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4">
        <f t="shared" si="1"/>
        <v>624.4</v>
      </c>
      <c r="BB42" s="53">
        <f t="shared" si="2"/>
        <v>624.4</v>
      </c>
      <c r="BC42" s="58" t="str">
        <f t="shared" si="3"/>
        <v>INR  Six Hundred &amp; Twenty Four  and Paise Forty Only</v>
      </c>
      <c r="IA42" s="21">
        <v>3.08</v>
      </c>
      <c r="IB42" s="21" t="s">
        <v>76</v>
      </c>
      <c r="ID42" s="21">
        <v>2.5</v>
      </c>
      <c r="IE42" s="22" t="s">
        <v>43</v>
      </c>
      <c r="IF42" s="22"/>
      <c r="IG42" s="22"/>
      <c r="IH42" s="22"/>
      <c r="II42" s="22"/>
    </row>
    <row r="43" spans="1:243" s="21" customFormat="1" ht="63">
      <c r="A43" s="59">
        <v>3.09</v>
      </c>
      <c r="B43" s="60" t="s">
        <v>115</v>
      </c>
      <c r="C43" s="34"/>
      <c r="D43" s="34">
        <v>2.5</v>
      </c>
      <c r="E43" s="61" t="s">
        <v>43</v>
      </c>
      <c r="F43" s="76">
        <v>534.24</v>
      </c>
      <c r="G43" s="45"/>
      <c r="H43" s="39"/>
      <c r="I43" s="40" t="s">
        <v>33</v>
      </c>
      <c r="J43" s="41">
        <f aca="true" t="shared" si="4" ref="J43:J75">IF(I43="Less(-)",-1,1)</f>
        <v>1</v>
      </c>
      <c r="K43" s="39" t="s">
        <v>34</v>
      </c>
      <c r="L43" s="39" t="s">
        <v>4</v>
      </c>
      <c r="M43" s="42"/>
      <c r="N43" s="51"/>
      <c r="O43" s="51"/>
      <c r="P43" s="52"/>
      <c r="Q43" s="51"/>
      <c r="R43" s="51"/>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4">
        <f aca="true" t="shared" si="5" ref="BA43:BA75">total_amount_ba($B$2,$D$2,D43,F43,J43,K43,M43)</f>
        <v>1335.6</v>
      </c>
      <c r="BB43" s="53">
        <f aca="true" t="shared" si="6" ref="BB43:BB75">BA43+SUM(N43:AZ43)</f>
        <v>1335.6</v>
      </c>
      <c r="BC43" s="58" t="str">
        <f aca="true" t="shared" si="7" ref="BC43:BC75">SpellNumber(L43,BB43)</f>
        <v>INR  One Thousand Three Hundred &amp; Thirty Five  and Paise Sixty Only</v>
      </c>
      <c r="IA43" s="21">
        <v>3.09</v>
      </c>
      <c r="IB43" s="21" t="s">
        <v>115</v>
      </c>
      <c r="ID43" s="21">
        <v>2.5</v>
      </c>
      <c r="IE43" s="22" t="s">
        <v>43</v>
      </c>
      <c r="IF43" s="22"/>
      <c r="IG43" s="22"/>
      <c r="IH43" s="22"/>
      <c r="II43" s="22"/>
    </row>
    <row r="44" spans="1:243" s="21" customFormat="1" ht="42.75">
      <c r="A44" s="59">
        <v>3.1</v>
      </c>
      <c r="B44" s="60" t="s">
        <v>116</v>
      </c>
      <c r="C44" s="34"/>
      <c r="D44" s="34">
        <v>2.5</v>
      </c>
      <c r="E44" s="61" t="s">
        <v>43</v>
      </c>
      <c r="F44" s="76">
        <v>643.31</v>
      </c>
      <c r="G44" s="45"/>
      <c r="H44" s="39"/>
      <c r="I44" s="40" t="s">
        <v>33</v>
      </c>
      <c r="J44" s="41">
        <f t="shared" si="4"/>
        <v>1</v>
      </c>
      <c r="K44" s="39" t="s">
        <v>34</v>
      </c>
      <c r="L44" s="39" t="s">
        <v>4</v>
      </c>
      <c r="M44" s="42"/>
      <c r="N44" s="51"/>
      <c r="O44" s="51"/>
      <c r="P44" s="52"/>
      <c r="Q44" s="51"/>
      <c r="R44" s="51"/>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4">
        <f t="shared" si="5"/>
        <v>1608.28</v>
      </c>
      <c r="BB44" s="53">
        <f t="shared" si="6"/>
        <v>1608.28</v>
      </c>
      <c r="BC44" s="58" t="str">
        <f t="shared" si="7"/>
        <v>INR  One Thousand Six Hundred &amp; Eight  and Paise Twenty Eight Only</v>
      </c>
      <c r="IA44" s="21">
        <v>3.1</v>
      </c>
      <c r="IB44" s="21" t="s">
        <v>116</v>
      </c>
      <c r="ID44" s="21">
        <v>2.5</v>
      </c>
      <c r="IE44" s="22" t="s">
        <v>43</v>
      </c>
      <c r="IF44" s="22"/>
      <c r="IG44" s="22"/>
      <c r="IH44" s="22"/>
      <c r="II44" s="22"/>
    </row>
    <row r="45" spans="1:243" s="21" customFormat="1" ht="141.75">
      <c r="A45" s="59">
        <v>3.11</v>
      </c>
      <c r="B45" s="60" t="s">
        <v>77</v>
      </c>
      <c r="C45" s="34"/>
      <c r="D45" s="34">
        <v>2.5</v>
      </c>
      <c r="E45" s="61" t="s">
        <v>43</v>
      </c>
      <c r="F45" s="76">
        <v>305.04</v>
      </c>
      <c r="G45" s="45"/>
      <c r="H45" s="39"/>
      <c r="I45" s="40" t="s">
        <v>33</v>
      </c>
      <c r="J45" s="41">
        <f t="shared" si="4"/>
        <v>1</v>
      </c>
      <c r="K45" s="39" t="s">
        <v>34</v>
      </c>
      <c r="L45" s="39" t="s">
        <v>4</v>
      </c>
      <c r="M45" s="42"/>
      <c r="N45" s="51"/>
      <c r="O45" s="51"/>
      <c r="P45" s="52"/>
      <c r="Q45" s="51"/>
      <c r="R45" s="51"/>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4">
        <f t="shared" si="5"/>
        <v>762.6</v>
      </c>
      <c r="BB45" s="53">
        <f t="shared" si="6"/>
        <v>762.6</v>
      </c>
      <c r="BC45" s="58" t="str">
        <f t="shared" si="7"/>
        <v>INR  Seven Hundred &amp; Sixty Two  and Paise Sixty Only</v>
      </c>
      <c r="IA45" s="21">
        <v>3.11</v>
      </c>
      <c r="IB45" s="21" t="s">
        <v>77</v>
      </c>
      <c r="ID45" s="21">
        <v>2.5</v>
      </c>
      <c r="IE45" s="22" t="s">
        <v>43</v>
      </c>
      <c r="IF45" s="22"/>
      <c r="IG45" s="22"/>
      <c r="IH45" s="22"/>
      <c r="II45" s="22"/>
    </row>
    <row r="46" spans="1:243" s="21" customFormat="1" ht="110.25">
      <c r="A46" s="59">
        <v>3.12</v>
      </c>
      <c r="B46" s="60" t="s">
        <v>117</v>
      </c>
      <c r="C46" s="34"/>
      <c r="D46" s="34">
        <v>2.5</v>
      </c>
      <c r="E46" s="61" t="s">
        <v>43</v>
      </c>
      <c r="F46" s="76">
        <v>367.3</v>
      </c>
      <c r="G46" s="45"/>
      <c r="H46" s="39"/>
      <c r="I46" s="40" t="s">
        <v>33</v>
      </c>
      <c r="J46" s="41">
        <f t="shared" si="4"/>
        <v>1</v>
      </c>
      <c r="K46" s="39" t="s">
        <v>34</v>
      </c>
      <c r="L46" s="39" t="s">
        <v>4</v>
      </c>
      <c r="M46" s="42"/>
      <c r="N46" s="51"/>
      <c r="O46" s="51"/>
      <c r="P46" s="52"/>
      <c r="Q46" s="51"/>
      <c r="R46" s="51"/>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4">
        <f t="shared" si="5"/>
        <v>918.25</v>
      </c>
      <c r="BB46" s="53">
        <f t="shared" si="6"/>
        <v>918.25</v>
      </c>
      <c r="BC46" s="58" t="str">
        <f t="shared" si="7"/>
        <v>INR  Nine Hundred &amp; Eighteen  and Paise Twenty Five Only</v>
      </c>
      <c r="IA46" s="21">
        <v>3.12</v>
      </c>
      <c r="IB46" s="21" t="s">
        <v>117</v>
      </c>
      <c r="ID46" s="21">
        <v>2.5</v>
      </c>
      <c r="IE46" s="22" t="s">
        <v>43</v>
      </c>
      <c r="IF46" s="22"/>
      <c r="IG46" s="22"/>
      <c r="IH46" s="22"/>
      <c r="II46" s="22"/>
    </row>
    <row r="47" spans="1:243" s="21" customFormat="1" ht="63">
      <c r="A47" s="59">
        <v>3.13</v>
      </c>
      <c r="B47" s="60" t="s">
        <v>78</v>
      </c>
      <c r="C47" s="34"/>
      <c r="D47" s="34">
        <v>0.5</v>
      </c>
      <c r="E47" s="61" t="s">
        <v>96</v>
      </c>
      <c r="F47" s="76">
        <v>49.58</v>
      </c>
      <c r="G47" s="45"/>
      <c r="H47" s="39"/>
      <c r="I47" s="40" t="s">
        <v>33</v>
      </c>
      <c r="J47" s="41">
        <f t="shared" si="4"/>
        <v>1</v>
      </c>
      <c r="K47" s="39" t="s">
        <v>34</v>
      </c>
      <c r="L47" s="39" t="s">
        <v>4</v>
      </c>
      <c r="M47" s="42"/>
      <c r="N47" s="51"/>
      <c r="O47" s="51"/>
      <c r="P47" s="52"/>
      <c r="Q47" s="51"/>
      <c r="R47" s="51"/>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4">
        <f t="shared" si="5"/>
        <v>24.79</v>
      </c>
      <c r="BB47" s="53">
        <f t="shared" si="6"/>
        <v>24.79</v>
      </c>
      <c r="BC47" s="58" t="str">
        <f t="shared" si="7"/>
        <v>INR  Twenty Four and Paise Seventy Nine Only</v>
      </c>
      <c r="IA47" s="21">
        <v>3.13</v>
      </c>
      <c r="IB47" s="21" t="s">
        <v>78</v>
      </c>
      <c r="ID47" s="21">
        <v>0.5</v>
      </c>
      <c r="IE47" s="22" t="s">
        <v>96</v>
      </c>
      <c r="IF47" s="22"/>
      <c r="IG47" s="22"/>
      <c r="IH47" s="22"/>
      <c r="II47" s="22"/>
    </row>
    <row r="48" spans="1:243" s="21" customFormat="1" ht="126">
      <c r="A48" s="59">
        <v>3.14</v>
      </c>
      <c r="B48" s="60" t="s">
        <v>79</v>
      </c>
      <c r="C48" s="34"/>
      <c r="D48" s="34">
        <v>2.5</v>
      </c>
      <c r="E48" s="61" t="s">
        <v>43</v>
      </c>
      <c r="F48" s="76">
        <v>96.45</v>
      </c>
      <c r="G48" s="45"/>
      <c r="H48" s="39"/>
      <c r="I48" s="40" t="s">
        <v>33</v>
      </c>
      <c r="J48" s="41">
        <f t="shared" si="4"/>
        <v>1</v>
      </c>
      <c r="K48" s="39" t="s">
        <v>34</v>
      </c>
      <c r="L48" s="39" t="s">
        <v>4</v>
      </c>
      <c r="M48" s="42"/>
      <c r="N48" s="51"/>
      <c r="O48" s="51"/>
      <c r="P48" s="52"/>
      <c r="Q48" s="51"/>
      <c r="R48" s="51"/>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4">
        <f t="shared" si="5"/>
        <v>241.13</v>
      </c>
      <c r="BB48" s="53">
        <f t="shared" si="6"/>
        <v>241.13</v>
      </c>
      <c r="BC48" s="58" t="str">
        <f t="shared" si="7"/>
        <v>INR  Two Hundred &amp; Forty One  and Paise Thirteen Only</v>
      </c>
      <c r="IA48" s="21">
        <v>3.14</v>
      </c>
      <c r="IB48" s="21" t="s">
        <v>79</v>
      </c>
      <c r="ID48" s="21">
        <v>2.5</v>
      </c>
      <c r="IE48" s="22" t="s">
        <v>43</v>
      </c>
      <c r="IF48" s="22"/>
      <c r="IG48" s="22"/>
      <c r="IH48" s="22"/>
      <c r="II48" s="22"/>
    </row>
    <row r="49" spans="1:243" s="21" customFormat="1" ht="267.75">
      <c r="A49" s="59">
        <v>3.15</v>
      </c>
      <c r="B49" s="60" t="s">
        <v>80</v>
      </c>
      <c r="C49" s="34"/>
      <c r="D49" s="34">
        <v>2.5</v>
      </c>
      <c r="E49" s="61" t="s">
        <v>43</v>
      </c>
      <c r="F49" s="76">
        <v>538.4</v>
      </c>
      <c r="G49" s="45"/>
      <c r="H49" s="39"/>
      <c r="I49" s="40" t="s">
        <v>33</v>
      </c>
      <c r="J49" s="41">
        <f t="shared" si="4"/>
        <v>1</v>
      </c>
      <c r="K49" s="39" t="s">
        <v>34</v>
      </c>
      <c r="L49" s="39" t="s">
        <v>4</v>
      </c>
      <c r="M49" s="42"/>
      <c r="N49" s="51"/>
      <c r="O49" s="51"/>
      <c r="P49" s="52"/>
      <c r="Q49" s="51"/>
      <c r="R49" s="51"/>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4">
        <f t="shared" si="5"/>
        <v>1346</v>
      </c>
      <c r="BB49" s="53">
        <f t="shared" si="6"/>
        <v>1346</v>
      </c>
      <c r="BC49" s="58" t="str">
        <f t="shared" si="7"/>
        <v>INR  One Thousand Three Hundred &amp; Forty Six  Only</v>
      </c>
      <c r="IA49" s="21">
        <v>3.15</v>
      </c>
      <c r="IB49" s="21" t="s">
        <v>80</v>
      </c>
      <c r="ID49" s="21">
        <v>2.5</v>
      </c>
      <c r="IE49" s="22" t="s">
        <v>43</v>
      </c>
      <c r="IF49" s="22"/>
      <c r="IG49" s="22"/>
      <c r="IH49" s="22"/>
      <c r="II49" s="22"/>
    </row>
    <row r="50" spans="1:243" s="21" customFormat="1" ht="15.75">
      <c r="A50" s="59">
        <v>4</v>
      </c>
      <c r="B50" s="60" t="s">
        <v>118</v>
      </c>
      <c r="C50" s="34"/>
      <c r="D50" s="68"/>
      <c r="E50" s="68"/>
      <c r="F50" s="68"/>
      <c r="G50" s="68"/>
      <c r="H50" s="68"/>
      <c r="I50" s="68"/>
      <c r="J50" s="68"/>
      <c r="K50" s="68"/>
      <c r="L50" s="68"/>
      <c r="M50" s="68"/>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IA50" s="21">
        <v>4</v>
      </c>
      <c r="IB50" s="21" t="s">
        <v>118</v>
      </c>
      <c r="IE50" s="22"/>
      <c r="IF50" s="22"/>
      <c r="IG50" s="22"/>
      <c r="IH50" s="22"/>
      <c r="II50" s="22"/>
    </row>
    <row r="51" spans="1:243" s="21" customFormat="1" ht="30.75" customHeight="1">
      <c r="A51" s="59">
        <v>4.01</v>
      </c>
      <c r="B51" s="60" t="s">
        <v>119</v>
      </c>
      <c r="C51" s="34"/>
      <c r="D51" s="68"/>
      <c r="E51" s="68"/>
      <c r="F51" s="68"/>
      <c r="G51" s="68"/>
      <c r="H51" s="68"/>
      <c r="I51" s="68"/>
      <c r="J51" s="68"/>
      <c r="K51" s="68"/>
      <c r="L51" s="68"/>
      <c r="M51" s="68"/>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IA51" s="21">
        <v>4.01</v>
      </c>
      <c r="IB51" s="21" t="s">
        <v>119</v>
      </c>
      <c r="IE51" s="22"/>
      <c r="IF51" s="22"/>
      <c r="IG51" s="22"/>
      <c r="IH51" s="22"/>
      <c r="II51" s="22"/>
    </row>
    <row r="52" spans="1:243" s="21" customFormat="1" ht="78.75">
      <c r="A52" s="59">
        <v>4.02</v>
      </c>
      <c r="B52" s="60" t="s">
        <v>81</v>
      </c>
      <c r="C52" s="34"/>
      <c r="D52" s="34">
        <v>0.5</v>
      </c>
      <c r="E52" s="61" t="s">
        <v>46</v>
      </c>
      <c r="F52" s="76">
        <v>6767.43</v>
      </c>
      <c r="G52" s="45"/>
      <c r="H52" s="39"/>
      <c r="I52" s="40" t="s">
        <v>33</v>
      </c>
      <c r="J52" s="41">
        <f t="shared" si="4"/>
        <v>1</v>
      </c>
      <c r="K52" s="39" t="s">
        <v>34</v>
      </c>
      <c r="L52" s="39" t="s">
        <v>4</v>
      </c>
      <c r="M52" s="42"/>
      <c r="N52" s="51"/>
      <c r="O52" s="51"/>
      <c r="P52" s="52"/>
      <c r="Q52" s="51"/>
      <c r="R52" s="51"/>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4">
        <f t="shared" si="5"/>
        <v>3383.72</v>
      </c>
      <c r="BB52" s="53">
        <f t="shared" si="6"/>
        <v>3383.72</v>
      </c>
      <c r="BC52" s="58" t="str">
        <f t="shared" si="7"/>
        <v>INR  Three Thousand Three Hundred &amp; Eighty Three  and Paise Seventy Two Only</v>
      </c>
      <c r="IA52" s="21">
        <v>4.02</v>
      </c>
      <c r="IB52" s="21" t="s">
        <v>81</v>
      </c>
      <c r="ID52" s="21">
        <v>0.5</v>
      </c>
      <c r="IE52" s="22" t="s">
        <v>46</v>
      </c>
      <c r="IF52" s="22"/>
      <c r="IG52" s="22"/>
      <c r="IH52" s="22"/>
      <c r="II52" s="22"/>
    </row>
    <row r="53" spans="1:243" s="21" customFormat="1" ht="47.25">
      <c r="A53" s="59">
        <v>4.03</v>
      </c>
      <c r="B53" s="60" t="s">
        <v>120</v>
      </c>
      <c r="C53" s="34"/>
      <c r="D53" s="68"/>
      <c r="E53" s="68"/>
      <c r="F53" s="68"/>
      <c r="G53" s="68"/>
      <c r="H53" s="68"/>
      <c r="I53" s="68"/>
      <c r="J53" s="68"/>
      <c r="K53" s="68"/>
      <c r="L53" s="68"/>
      <c r="M53" s="68"/>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IA53" s="21">
        <v>4.03</v>
      </c>
      <c r="IB53" s="21" t="s">
        <v>120</v>
      </c>
      <c r="IE53" s="22"/>
      <c r="IF53" s="22"/>
      <c r="IG53" s="22"/>
      <c r="IH53" s="22"/>
      <c r="II53" s="22"/>
    </row>
    <row r="54" spans="1:243" s="21" customFormat="1" ht="31.5">
      <c r="A54" s="59">
        <v>4.04</v>
      </c>
      <c r="B54" s="60" t="s">
        <v>121</v>
      </c>
      <c r="C54" s="34"/>
      <c r="D54" s="34">
        <v>1</v>
      </c>
      <c r="E54" s="61" t="s">
        <v>43</v>
      </c>
      <c r="F54" s="76">
        <v>249.76</v>
      </c>
      <c r="G54" s="45"/>
      <c r="H54" s="39"/>
      <c r="I54" s="40" t="s">
        <v>33</v>
      </c>
      <c r="J54" s="41">
        <f t="shared" si="4"/>
        <v>1</v>
      </c>
      <c r="K54" s="39" t="s">
        <v>34</v>
      </c>
      <c r="L54" s="39" t="s">
        <v>4</v>
      </c>
      <c r="M54" s="42"/>
      <c r="N54" s="51"/>
      <c r="O54" s="51"/>
      <c r="P54" s="52"/>
      <c r="Q54" s="51"/>
      <c r="R54" s="51"/>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4">
        <f t="shared" si="5"/>
        <v>249.76</v>
      </c>
      <c r="BB54" s="53">
        <f t="shared" si="6"/>
        <v>249.76</v>
      </c>
      <c r="BC54" s="58" t="str">
        <f t="shared" si="7"/>
        <v>INR  Two Hundred &amp; Forty Nine  and Paise Seventy Six Only</v>
      </c>
      <c r="IA54" s="21">
        <v>4.04</v>
      </c>
      <c r="IB54" s="21" t="s">
        <v>121</v>
      </c>
      <c r="ID54" s="21">
        <v>1</v>
      </c>
      <c r="IE54" s="22" t="s">
        <v>43</v>
      </c>
      <c r="IF54" s="22"/>
      <c r="IG54" s="22"/>
      <c r="IH54" s="22"/>
      <c r="II54" s="22"/>
    </row>
    <row r="55" spans="1:243" s="21" customFormat="1" ht="47.25">
      <c r="A55" s="59">
        <v>4.05</v>
      </c>
      <c r="B55" s="60" t="s">
        <v>122</v>
      </c>
      <c r="C55" s="34"/>
      <c r="D55" s="34">
        <v>1</v>
      </c>
      <c r="E55" s="61" t="s">
        <v>43</v>
      </c>
      <c r="F55" s="76">
        <v>534.24</v>
      </c>
      <c r="G55" s="45"/>
      <c r="H55" s="39"/>
      <c r="I55" s="40" t="s">
        <v>33</v>
      </c>
      <c r="J55" s="41">
        <f t="shared" si="4"/>
        <v>1</v>
      </c>
      <c r="K55" s="39" t="s">
        <v>34</v>
      </c>
      <c r="L55" s="39" t="s">
        <v>4</v>
      </c>
      <c r="M55" s="42"/>
      <c r="N55" s="51"/>
      <c r="O55" s="51"/>
      <c r="P55" s="52"/>
      <c r="Q55" s="51"/>
      <c r="R55" s="51"/>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4">
        <f t="shared" si="5"/>
        <v>534.24</v>
      </c>
      <c r="BB55" s="53">
        <f t="shared" si="6"/>
        <v>534.24</v>
      </c>
      <c r="BC55" s="58" t="str">
        <f t="shared" si="7"/>
        <v>INR  Five Hundred &amp; Thirty Four  and Paise Twenty Four Only</v>
      </c>
      <c r="IA55" s="21">
        <v>4.05</v>
      </c>
      <c r="IB55" s="21" t="s">
        <v>122</v>
      </c>
      <c r="ID55" s="21">
        <v>1</v>
      </c>
      <c r="IE55" s="22" t="s">
        <v>43</v>
      </c>
      <c r="IF55" s="22"/>
      <c r="IG55" s="22"/>
      <c r="IH55" s="22"/>
      <c r="II55" s="22"/>
    </row>
    <row r="56" spans="1:243" s="21" customFormat="1" ht="31.5">
      <c r="A56" s="59">
        <v>4.06</v>
      </c>
      <c r="B56" s="60" t="s">
        <v>82</v>
      </c>
      <c r="C56" s="34"/>
      <c r="D56" s="34">
        <v>1</v>
      </c>
      <c r="E56" s="61" t="s">
        <v>43</v>
      </c>
      <c r="F56" s="76">
        <v>484.04</v>
      </c>
      <c r="G56" s="45"/>
      <c r="H56" s="39"/>
      <c r="I56" s="40" t="s">
        <v>33</v>
      </c>
      <c r="J56" s="41">
        <f t="shared" si="4"/>
        <v>1</v>
      </c>
      <c r="K56" s="39" t="s">
        <v>34</v>
      </c>
      <c r="L56" s="39" t="s">
        <v>4</v>
      </c>
      <c r="M56" s="42"/>
      <c r="N56" s="51"/>
      <c r="O56" s="51"/>
      <c r="P56" s="52"/>
      <c r="Q56" s="51"/>
      <c r="R56" s="51"/>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4">
        <f t="shared" si="5"/>
        <v>484.04</v>
      </c>
      <c r="BB56" s="53">
        <f t="shared" si="6"/>
        <v>484.04</v>
      </c>
      <c r="BC56" s="58" t="str">
        <f t="shared" si="7"/>
        <v>INR  Four Hundred &amp; Eighty Four  and Paise Four Only</v>
      </c>
      <c r="IA56" s="21">
        <v>4.06</v>
      </c>
      <c r="IB56" s="21" t="s">
        <v>82</v>
      </c>
      <c r="ID56" s="21">
        <v>1</v>
      </c>
      <c r="IE56" s="22" t="s">
        <v>43</v>
      </c>
      <c r="IF56" s="22"/>
      <c r="IG56" s="22"/>
      <c r="IH56" s="22"/>
      <c r="II56" s="22"/>
    </row>
    <row r="57" spans="1:243" s="21" customFormat="1" ht="31.5">
      <c r="A57" s="59">
        <v>4.07</v>
      </c>
      <c r="B57" s="60" t="s">
        <v>83</v>
      </c>
      <c r="C57" s="34"/>
      <c r="D57" s="34">
        <v>1</v>
      </c>
      <c r="E57" s="61" t="s">
        <v>43</v>
      </c>
      <c r="F57" s="76">
        <v>643.31</v>
      </c>
      <c r="G57" s="45"/>
      <c r="H57" s="39"/>
      <c r="I57" s="40" t="s">
        <v>33</v>
      </c>
      <c r="J57" s="41">
        <f t="shared" si="4"/>
        <v>1</v>
      </c>
      <c r="K57" s="39" t="s">
        <v>34</v>
      </c>
      <c r="L57" s="39" t="s">
        <v>4</v>
      </c>
      <c r="M57" s="42"/>
      <c r="N57" s="51"/>
      <c r="O57" s="51"/>
      <c r="P57" s="52"/>
      <c r="Q57" s="51"/>
      <c r="R57" s="51"/>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4">
        <f t="shared" si="5"/>
        <v>643.31</v>
      </c>
      <c r="BB57" s="53">
        <f t="shared" si="6"/>
        <v>643.31</v>
      </c>
      <c r="BC57" s="58" t="str">
        <f t="shared" si="7"/>
        <v>INR  Six Hundred &amp; Forty Three  and Paise Thirty One Only</v>
      </c>
      <c r="IA57" s="21">
        <v>4.07</v>
      </c>
      <c r="IB57" s="21" t="s">
        <v>83</v>
      </c>
      <c r="ID57" s="21">
        <v>1</v>
      </c>
      <c r="IE57" s="22" t="s">
        <v>43</v>
      </c>
      <c r="IF57" s="22"/>
      <c r="IG57" s="22"/>
      <c r="IH57" s="22"/>
      <c r="II57" s="22"/>
    </row>
    <row r="58" spans="1:243" s="21" customFormat="1" ht="31.5">
      <c r="A58" s="59">
        <v>4.08</v>
      </c>
      <c r="B58" s="60" t="s">
        <v>123</v>
      </c>
      <c r="C58" s="34"/>
      <c r="D58" s="68"/>
      <c r="E58" s="68"/>
      <c r="F58" s="68"/>
      <c r="G58" s="68"/>
      <c r="H58" s="68"/>
      <c r="I58" s="68"/>
      <c r="J58" s="68"/>
      <c r="K58" s="68"/>
      <c r="L58" s="68"/>
      <c r="M58" s="68"/>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IA58" s="21">
        <v>4.08</v>
      </c>
      <c r="IB58" s="21" t="s">
        <v>123</v>
      </c>
      <c r="IE58" s="22"/>
      <c r="IF58" s="22"/>
      <c r="IG58" s="22"/>
      <c r="IH58" s="22"/>
      <c r="II58" s="22"/>
    </row>
    <row r="59" spans="1:243" s="21" customFormat="1" ht="42.75">
      <c r="A59" s="59">
        <v>4.09</v>
      </c>
      <c r="B59" s="60" t="s">
        <v>57</v>
      </c>
      <c r="C59" s="34"/>
      <c r="D59" s="34">
        <v>2.5</v>
      </c>
      <c r="E59" s="61" t="s">
        <v>44</v>
      </c>
      <c r="F59" s="76">
        <v>151.91</v>
      </c>
      <c r="G59" s="45"/>
      <c r="H59" s="39"/>
      <c r="I59" s="40" t="s">
        <v>33</v>
      </c>
      <c r="J59" s="41">
        <f t="shared" si="4"/>
        <v>1</v>
      </c>
      <c r="K59" s="39" t="s">
        <v>34</v>
      </c>
      <c r="L59" s="39" t="s">
        <v>4</v>
      </c>
      <c r="M59" s="42"/>
      <c r="N59" s="51"/>
      <c r="O59" s="51"/>
      <c r="P59" s="52"/>
      <c r="Q59" s="51"/>
      <c r="R59" s="51"/>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4">
        <f t="shared" si="5"/>
        <v>379.78</v>
      </c>
      <c r="BB59" s="53">
        <f t="shared" si="6"/>
        <v>379.78</v>
      </c>
      <c r="BC59" s="58" t="str">
        <f t="shared" si="7"/>
        <v>INR  Three Hundred &amp; Seventy Nine  and Paise Seventy Eight Only</v>
      </c>
      <c r="IA59" s="21">
        <v>4.09</v>
      </c>
      <c r="IB59" s="21" t="s">
        <v>57</v>
      </c>
      <c r="ID59" s="21">
        <v>2.5</v>
      </c>
      <c r="IE59" s="22" t="s">
        <v>44</v>
      </c>
      <c r="IF59" s="22"/>
      <c r="IG59" s="22"/>
      <c r="IH59" s="22"/>
      <c r="II59" s="22"/>
    </row>
    <row r="60" spans="1:243" s="21" customFormat="1" ht="220.5">
      <c r="A60" s="78">
        <v>4.1</v>
      </c>
      <c r="B60" s="60" t="s">
        <v>84</v>
      </c>
      <c r="C60" s="34"/>
      <c r="D60" s="34">
        <v>0.5</v>
      </c>
      <c r="E60" s="61" t="s">
        <v>46</v>
      </c>
      <c r="F60" s="76">
        <v>7791.63</v>
      </c>
      <c r="G60" s="45"/>
      <c r="H60" s="39"/>
      <c r="I60" s="40" t="s">
        <v>33</v>
      </c>
      <c r="J60" s="41">
        <f t="shared" si="4"/>
        <v>1</v>
      </c>
      <c r="K60" s="39" t="s">
        <v>34</v>
      </c>
      <c r="L60" s="39" t="s">
        <v>4</v>
      </c>
      <c r="M60" s="42"/>
      <c r="N60" s="51"/>
      <c r="O60" s="51"/>
      <c r="P60" s="52"/>
      <c r="Q60" s="51"/>
      <c r="R60" s="51"/>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4">
        <f t="shared" si="5"/>
        <v>3895.82</v>
      </c>
      <c r="BB60" s="53">
        <f t="shared" si="6"/>
        <v>3895.82</v>
      </c>
      <c r="BC60" s="58" t="str">
        <f t="shared" si="7"/>
        <v>INR  Three Thousand Eight Hundred &amp; Ninety Five  and Paise Eighty Two Only</v>
      </c>
      <c r="IA60" s="21">
        <v>4.1</v>
      </c>
      <c r="IB60" s="21" t="s">
        <v>84</v>
      </c>
      <c r="ID60" s="21">
        <v>0.5</v>
      </c>
      <c r="IE60" s="22" t="s">
        <v>46</v>
      </c>
      <c r="IF60" s="22"/>
      <c r="IG60" s="22"/>
      <c r="IH60" s="22"/>
      <c r="II60" s="22"/>
    </row>
    <row r="61" spans="1:243" s="21" customFormat="1" ht="189">
      <c r="A61" s="59">
        <v>4.11</v>
      </c>
      <c r="B61" s="60" t="s">
        <v>85</v>
      </c>
      <c r="C61" s="34"/>
      <c r="D61" s="34">
        <v>0.5</v>
      </c>
      <c r="E61" s="61" t="s">
        <v>46</v>
      </c>
      <c r="F61" s="76">
        <v>10928.76</v>
      </c>
      <c r="G61" s="45"/>
      <c r="H61" s="39"/>
      <c r="I61" s="40" t="s">
        <v>33</v>
      </c>
      <c r="J61" s="41">
        <f t="shared" si="4"/>
        <v>1</v>
      </c>
      <c r="K61" s="39" t="s">
        <v>34</v>
      </c>
      <c r="L61" s="39" t="s">
        <v>4</v>
      </c>
      <c r="M61" s="42"/>
      <c r="N61" s="51"/>
      <c r="O61" s="51"/>
      <c r="P61" s="52"/>
      <c r="Q61" s="51"/>
      <c r="R61" s="51"/>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4">
        <f t="shared" si="5"/>
        <v>5464.38</v>
      </c>
      <c r="BB61" s="53">
        <f t="shared" si="6"/>
        <v>5464.38</v>
      </c>
      <c r="BC61" s="58" t="str">
        <f t="shared" si="7"/>
        <v>INR  Five Thousand Four Hundred &amp; Sixty Four  and Paise Thirty Eight Only</v>
      </c>
      <c r="IA61" s="21">
        <v>4.11</v>
      </c>
      <c r="IB61" s="21" t="s">
        <v>85</v>
      </c>
      <c r="ID61" s="21">
        <v>0.5</v>
      </c>
      <c r="IE61" s="22" t="s">
        <v>46</v>
      </c>
      <c r="IF61" s="22"/>
      <c r="IG61" s="22"/>
      <c r="IH61" s="22"/>
      <c r="II61" s="22"/>
    </row>
    <row r="62" spans="1:243" s="21" customFormat="1" ht="63">
      <c r="A62" s="59">
        <v>4.12</v>
      </c>
      <c r="B62" s="60" t="s">
        <v>124</v>
      </c>
      <c r="C62" s="34"/>
      <c r="D62" s="68"/>
      <c r="E62" s="68"/>
      <c r="F62" s="68"/>
      <c r="G62" s="68"/>
      <c r="H62" s="68"/>
      <c r="I62" s="68"/>
      <c r="J62" s="68"/>
      <c r="K62" s="68"/>
      <c r="L62" s="68"/>
      <c r="M62" s="68"/>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IA62" s="21">
        <v>4.12</v>
      </c>
      <c r="IB62" s="21" t="s">
        <v>124</v>
      </c>
      <c r="IE62" s="22"/>
      <c r="IF62" s="22"/>
      <c r="IG62" s="22"/>
      <c r="IH62" s="22"/>
      <c r="II62" s="22"/>
    </row>
    <row r="63" spans="1:243" s="21" customFormat="1" ht="42.75">
      <c r="A63" s="59">
        <v>4.13</v>
      </c>
      <c r="B63" s="60" t="s">
        <v>52</v>
      </c>
      <c r="C63" s="34"/>
      <c r="D63" s="34">
        <v>115</v>
      </c>
      <c r="E63" s="61" t="s">
        <v>56</v>
      </c>
      <c r="F63" s="76">
        <v>73.21</v>
      </c>
      <c r="G63" s="45"/>
      <c r="H63" s="39"/>
      <c r="I63" s="40" t="s">
        <v>33</v>
      </c>
      <c r="J63" s="41">
        <f t="shared" si="4"/>
        <v>1</v>
      </c>
      <c r="K63" s="39" t="s">
        <v>34</v>
      </c>
      <c r="L63" s="39" t="s">
        <v>4</v>
      </c>
      <c r="M63" s="42"/>
      <c r="N63" s="51"/>
      <c r="O63" s="51"/>
      <c r="P63" s="52"/>
      <c r="Q63" s="51"/>
      <c r="R63" s="51"/>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4">
        <f t="shared" si="5"/>
        <v>8419.15</v>
      </c>
      <c r="BB63" s="53">
        <f t="shared" si="6"/>
        <v>8419.15</v>
      </c>
      <c r="BC63" s="58" t="str">
        <f t="shared" si="7"/>
        <v>INR  Eight Thousand Four Hundred &amp; Nineteen  and Paise Fifteen Only</v>
      </c>
      <c r="IA63" s="21">
        <v>4.13</v>
      </c>
      <c r="IB63" s="21" t="s">
        <v>52</v>
      </c>
      <c r="ID63" s="21">
        <v>115</v>
      </c>
      <c r="IE63" s="22" t="s">
        <v>56</v>
      </c>
      <c r="IF63" s="22"/>
      <c r="IG63" s="22"/>
      <c r="IH63" s="22"/>
      <c r="II63" s="22"/>
    </row>
    <row r="64" spans="1:243" s="21" customFormat="1" ht="15.75">
      <c r="A64" s="59">
        <v>5</v>
      </c>
      <c r="B64" s="60" t="s">
        <v>125</v>
      </c>
      <c r="C64" s="34"/>
      <c r="D64" s="68"/>
      <c r="E64" s="68"/>
      <c r="F64" s="68"/>
      <c r="G64" s="68"/>
      <c r="H64" s="68"/>
      <c r="I64" s="68"/>
      <c r="J64" s="68"/>
      <c r="K64" s="68"/>
      <c r="L64" s="68"/>
      <c r="M64" s="68"/>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IA64" s="21">
        <v>5</v>
      </c>
      <c r="IB64" s="21" t="s">
        <v>125</v>
      </c>
      <c r="IE64" s="22"/>
      <c r="IF64" s="22"/>
      <c r="IG64" s="22"/>
      <c r="IH64" s="22"/>
      <c r="II64" s="22"/>
    </row>
    <row r="65" spans="1:243" s="21" customFormat="1" ht="63">
      <c r="A65" s="59">
        <v>5.01</v>
      </c>
      <c r="B65" s="60" t="s">
        <v>126</v>
      </c>
      <c r="C65" s="34"/>
      <c r="D65" s="68"/>
      <c r="E65" s="68"/>
      <c r="F65" s="68"/>
      <c r="G65" s="68"/>
      <c r="H65" s="68"/>
      <c r="I65" s="68"/>
      <c r="J65" s="68"/>
      <c r="K65" s="68"/>
      <c r="L65" s="68"/>
      <c r="M65" s="68"/>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IA65" s="21">
        <v>5.01</v>
      </c>
      <c r="IB65" s="21" t="s">
        <v>126</v>
      </c>
      <c r="IE65" s="22"/>
      <c r="IF65" s="22"/>
      <c r="IG65" s="22"/>
      <c r="IH65" s="22"/>
      <c r="II65" s="22"/>
    </row>
    <row r="66" spans="1:243" s="21" customFormat="1" ht="42.75">
      <c r="A66" s="59">
        <v>5.02</v>
      </c>
      <c r="B66" s="60" t="s">
        <v>58</v>
      </c>
      <c r="C66" s="34"/>
      <c r="D66" s="34">
        <v>6</v>
      </c>
      <c r="E66" s="61" t="s">
        <v>46</v>
      </c>
      <c r="F66" s="76">
        <v>5398.9</v>
      </c>
      <c r="G66" s="45"/>
      <c r="H66" s="39"/>
      <c r="I66" s="40" t="s">
        <v>33</v>
      </c>
      <c r="J66" s="41">
        <f t="shared" si="4"/>
        <v>1</v>
      </c>
      <c r="K66" s="39" t="s">
        <v>34</v>
      </c>
      <c r="L66" s="39" t="s">
        <v>4</v>
      </c>
      <c r="M66" s="42"/>
      <c r="N66" s="51"/>
      <c r="O66" s="51"/>
      <c r="P66" s="52"/>
      <c r="Q66" s="51"/>
      <c r="R66" s="51"/>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4">
        <f t="shared" si="5"/>
        <v>32393.4</v>
      </c>
      <c r="BB66" s="53">
        <f t="shared" si="6"/>
        <v>32393.4</v>
      </c>
      <c r="BC66" s="58" t="str">
        <f t="shared" si="7"/>
        <v>INR  Thirty Two Thousand Three Hundred &amp; Ninety Three  and Paise Forty Only</v>
      </c>
      <c r="IA66" s="21">
        <v>5.02</v>
      </c>
      <c r="IB66" s="21" t="s">
        <v>58</v>
      </c>
      <c r="ID66" s="21">
        <v>6</v>
      </c>
      <c r="IE66" s="22" t="s">
        <v>46</v>
      </c>
      <c r="IF66" s="22"/>
      <c r="IG66" s="22"/>
      <c r="IH66" s="22"/>
      <c r="II66" s="22"/>
    </row>
    <row r="67" spans="1:243" s="21" customFormat="1" ht="78.75">
      <c r="A67" s="59">
        <v>5.03</v>
      </c>
      <c r="B67" s="60" t="s">
        <v>127</v>
      </c>
      <c r="C67" s="34"/>
      <c r="D67" s="68"/>
      <c r="E67" s="68"/>
      <c r="F67" s="68"/>
      <c r="G67" s="68"/>
      <c r="H67" s="68"/>
      <c r="I67" s="68"/>
      <c r="J67" s="68"/>
      <c r="K67" s="68"/>
      <c r="L67" s="68"/>
      <c r="M67" s="68"/>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IA67" s="21">
        <v>5.03</v>
      </c>
      <c r="IB67" s="21" t="s">
        <v>127</v>
      </c>
      <c r="IE67" s="22"/>
      <c r="IF67" s="22"/>
      <c r="IG67" s="22"/>
      <c r="IH67" s="22"/>
      <c r="II67" s="22"/>
    </row>
    <row r="68" spans="1:243" s="21" customFormat="1" ht="42.75">
      <c r="A68" s="59">
        <v>5.04</v>
      </c>
      <c r="B68" s="60" t="s">
        <v>58</v>
      </c>
      <c r="C68" s="34"/>
      <c r="D68" s="34">
        <v>1</v>
      </c>
      <c r="E68" s="61" t="s">
        <v>46</v>
      </c>
      <c r="F68" s="76">
        <v>6655.37</v>
      </c>
      <c r="G68" s="45"/>
      <c r="H68" s="39"/>
      <c r="I68" s="40" t="s">
        <v>33</v>
      </c>
      <c r="J68" s="41">
        <f t="shared" si="4"/>
        <v>1</v>
      </c>
      <c r="K68" s="39" t="s">
        <v>34</v>
      </c>
      <c r="L68" s="39" t="s">
        <v>4</v>
      </c>
      <c r="M68" s="42"/>
      <c r="N68" s="51"/>
      <c r="O68" s="51"/>
      <c r="P68" s="52"/>
      <c r="Q68" s="51"/>
      <c r="R68" s="51"/>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4">
        <f t="shared" si="5"/>
        <v>6655.37</v>
      </c>
      <c r="BB68" s="53">
        <f t="shared" si="6"/>
        <v>6655.37</v>
      </c>
      <c r="BC68" s="58" t="str">
        <f t="shared" si="7"/>
        <v>INR  Six Thousand Six Hundred &amp; Fifty Five  and Paise Thirty Seven Only</v>
      </c>
      <c r="IA68" s="21">
        <v>5.04</v>
      </c>
      <c r="IB68" s="21" t="s">
        <v>58</v>
      </c>
      <c r="ID68" s="21">
        <v>1</v>
      </c>
      <c r="IE68" s="22" t="s">
        <v>46</v>
      </c>
      <c r="IF68" s="22"/>
      <c r="IG68" s="22"/>
      <c r="IH68" s="22"/>
      <c r="II68" s="22"/>
    </row>
    <row r="69" spans="1:243" s="21" customFormat="1" ht="63">
      <c r="A69" s="59">
        <v>5.05</v>
      </c>
      <c r="B69" s="60" t="s">
        <v>128</v>
      </c>
      <c r="C69" s="34"/>
      <c r="D69" s="68"/>
      <c r="E69" s="68"/>
      <c r="F69" s="68"/>
      <c r="G69" s="68"/>
      <c r="H69" s="68"/>
      <c r="I69" s="68"/>
      <c r="J69" s="68"/>
      <c r="K69" s="68"/>
      <c r="L69" s="68"/>
      <c r="M69" s="68"/>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IA69" s="21">
        <v>5.05</v>
      </c>
      <c r="IB69" s="21" t="s">
        <v>128</v>
      </c>
      <c r="IE69" s="22"/>
      <c r="IF69" s="22"/>
      <c r="IG69" s="22"/>
      <c r="IH69" s="22"/>
      <c r="II69" s="22"/>
    </row>
    <row r="70" spans="1:243" s="21" customFormat="1" ht="42.75">
      <c r="A70" s="59">
        <v>5.06</v>
      </c>
      <c r="B70" s="60" t="s">
        <v>86</v>
      </c>
      <c r="C70" s="34"/>
      <c r="D70" s="34">
        <v>2.5</v>
      </c>
      <c r="E70" s="61" t="s">
        <v>43</v>
      </c>
      <c r="F70" s="76">
        <v>678.43</v>
      </c>
      <c r="G70" s="45"/>
      <c r="H70" s="39"/>
      <c r="I70" s="40" t="s">
        <v>33</v>
      </c>
      <c r="J70" s="41">
        <f t="shared" si="4"/>
        <v>1</v>
      </c>
      <c r="K70" s="39" t="s">
        <v>34</v>
      </c>
      <c r="L70" s="39" t="s">
        <v>4</v>
      </c>
      <c r="M70" s="42"/>
      <c r="N70" s="51"/>
      <c r="O70" s="51"/>
      <c r="P70" s="52"/>
      <c r="Q70" s="51"/>
      <c r="R70" s="51"/>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4">
        <f t="shared" si="5"/>
        <v>1696.08</v>
      </c>
      <c r="BB70" s="53">
        <f t="shared" si="6"/>
        <v>1696.08</v>
      </c>
      <c r="BC70" s="58" t="str">
        <f t="shared" si="7"/>
        <v>INR  One Thousand Six Hundred &amp; Ninety Six  and Paise Eight Only</v>
      </c>
      <c r="IA70" s="21">
        <v>5.06</v>
      </c>
      <c r="IB70" s="21" t="s">
        <v>86</v>
      </c>
      <c r="ID70" s="21">
        <v>2.5</v>
      </c>
      <c r="IE70" s="22" t="s">
        <v>43</v>
      </c>
      <c r="IF70" s="22"/>
      <c r="IG70" s="22"/>
      <c r="IH70" s="22"/>
      <c r="II70" s="22"/>
    </row>
    <row r="71" spans="1:243" s="21" customFormat="1" ht="78.75">
      <c r="A71" s="59">
        <v>5.07</v>
      </c>
      <c r="B71" s="60" t="s">
        <v>129</v>
      </c>
      <c r="C71" s="34"/>
      <c r="D71" s="68"/>
      <c r="E71" s="68"/>
      <c r="F71" s="68"/>
      <c r="G71" s="68"/>
      <c r="H71" s="68"/>
      <c r="I71" s="68"/>
      <c r="J71" s="68"/>
      <c r="K71" s="68"/>
      <c r="L71" s="68"/>
      <c r="M71" s="68"/>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IA71" s="21">
        <v>5.07</v>
      </c>
      <c r="IB71" s="21" t="s">
        <v>129</v>
      </c>
      <c r="IE71" s="22"/>
      <c r="IF71" s="22"/>
      <c r="IG71" s="22"/>
      <c r="IH71" s="22"/>
      <c r="II71" s="22"/>
    </row>
    <row r="72" spans="1:243" s="21" customFormat="1" ht="42.75">
      <c r="A72" s="59">
        <v>5.08</v>
      </c>
      <c r="B72" s="60" t="s">
        <v>53</v>
      </c>
      <c r="C72" s="34"/>
      <c r="D72" s="34">
        <v>5.5</v>
      </c>
      <c r="E72" s="61" t="s">
        <v>43</v>
      </c>
      <c r="F72" s="76">
        <v>817.27</v>
      </c>
      <c r="G72" s="45"/>
      <c r="H72" s="39"/>
      <c r="I72" s="40" t="s">
        <v>33</v>
      </c>
      <c r="J72" s="41">
        <f t="shared" si="4"/>
        <v>1</v>
      </c>
      <c r="K72" s="39" t="s">
        <v>34</v>
      </c>
      <c r="L72" s="39" t="s">
        <v>4</v>
      </c>
      <c r="M72" s="42"/>
      <c r="N72" s="51"/>
      <c r="O72" s="51"/>
      <c r="P72" s="52"/>
      <c r="Q72" s="51"/>
      <c r="R72" s="51"/>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4">
        <f t="shared" si="5"/>
        <v>4494.99</v>
      </c>
      <c r="BB72" s="53">
        <f t="shared" si="6"/>
        <v>4494.99</v>
      </c>
      <c r="BC72" s="58" t="str">
        <f t="shared" si="7"/>
        <v>INR  Four Thousand Four Hundred &amp; Ninety Four  and Paise Ninety Nine Only</v>
      </c>
      <c r="IA72" s="21">
        <v>5.08</v>
      </c>
      <c r="IB72" s="21" t="s">
        <v>53</v>
      </c>
      <c r="ID72" s="21">
        <v>5.5</v>
      </c>
      <c r="IE72" s="22" t="s">
        <v>43</v>
      </c>
      <c r="IF72" s="22"/>
      <c r="IG72" s="22"/>
      <c r="IH72" s="22"/>
      <c r="II72" s="22"/>
    </row>
    <row r="73" spans="1:243" s="21" customFormat="1" ht="126">
      <c r="A73" s="59">
        <v>5.09</v>
      </c>
      <c r="B73" s="60" t="s">
        <v>130</v>
      </c>
      <c r="C73" s="34"/>
      <c r="D73" s="68"/>
      <c r="E73" s="68"/>
      <c r="F73" s="68"/>
      <c r="G73" s="68"/>
      <c r="H73" s="68"/>
      <c r="I73" s="68"/>
      <c r="J73" s="68"/>
      <c r="K73" s="68"/>
      <c r="L73" s="68"/>
      <c r="M73" s="68"/>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IA73" s="21">
        <v>5.09</v>
      </c>
      <c r="IB73" s="21" t="s">
        <v>130</v>
      </c>
      <c r="IE73" s="22"/>
      <c r="IF73" s="22"/>
      <c r="IG73" s="22"/>
      <c r="IH73" s="22"/>
      <c r="II73" s="22"/>
    </row>
    <row r="74" spans="1:243" s="21" customFormat="1" ht="42.75">
      <c r="A74" s="59">
        <v>5.1</v>
      </c>
      <c r="B74" s="60" t="s">
        <v>87</v>
      </c>
      <c r="C74" s="34"/>
      <c r="D74" s="34">
        <v>0.5</v>
      </c>
      <c r="E74" s="61" t="s">
        <v>46</v>
      </c>
      <c r="F74" s="76">
        <v>5545.2</v>
      </c>
      <c r="G74" s="45"/>
      <c r="H74" s="39"/>
      <c r="I74" s="40" t="s">
        <v>33</v>
      </c>
      <c r="J74" s="41">
        <f t="shared" si="4"/>
        <v>1</v>
      </c>
      <c r="K74" s="39" t="s">
        <v>34</v>
      </c>
      <c r="L74" s="39" t="s">
        <v>4</v>
      </c>
      <c r="M74" s="42"/>
      <c r="N74" s="51"/>
      <c r="O74" s="51"/>
      <c r="P74" s="52"/>
      <c r="Q74" s="51"/>
      <c r="R74" s="51"/>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4">
        <f t="shared" si="5"/>
        <v>2772.6</v>
      </c>
      <c r="BB74" s="53">
        <f t="shared" si="6"/>
        <v>2772.6</v>
      </c>
      <c r="BC74" s="58" t="str">
        <f t="shared" si="7"/>
        <v>INR  Two Thousand Seven Hundred &amp; Seventy Two  and Paise Sixty Only</v>
      </c>
      <c r="IA74" s="21">
        <v>5.1</v>
      </c>
      <c r="IB74" s="21" t="s">
        <v>87</v>
      </c>
      <c r="ID74" s="21">
        <v>0.5</v>
      </c>
      <c r="IE74" s="22" t="s">
        <v>46</v>
      </c>
      <c r="IF74" s="22"/>
      <c r="IG74" s="22"/>
      <c r="IH74" s="22"/>
      <c r="II74" s="22"/>
    </row>
    <row r="75" spans="1:243" s="21" customFormat="1" ht="42.75">
      <c r="A75" s="59">
        <v>5.11</v>
      </c>
      <c r="B75" s="60" t="s">
        <v>88</v>
      </c>
      <c r="C75" s="34"/>
      <c r="D75" s="34">
        <v>3</v>
      </c>
      <c r="E75" s="61" t="s">
        <v>46</v>
      </c>
      <c r="F75" s="76">
        <v>6867.16</v>
      </c>
      <c r="G75" s="45"/>
      <c r="H75" s="39"/>
      <c r="I75" s="40" t="s">
        <v>33</v>
      </c>
      <c r="J75" s="41">
        <f t="shared" si="4"/>
        <v>1</v>
      </c>
      <c r="K75" s="39" t="s">
        <v>34</v>
      </c>
      <c r="L75" s="39" t="s">
        <v>4</v>
      </c>
      <c r="M75" s="42"/>
      <c r="N75" s="51"/>
      <c r="O75" s="51"/>
      <c r="P75" s="52"/>
      <c r="Q75" s="51"/>
      <c r="R75" s="51"/>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4">
        <f t="shared" si="5"/>
        <v>20601.48</v>
      </c>
      <c r="BB75" s="53">
        <f t="shared" si="6"/>
        <v>20601.48</v>
      </c>
      <c r="BC75" s="58" t="str">
        <f t="shared" si="7"/>
        <v>INR  Twenty Thousand Six Hundred &amp; One  and Paise Forty Eight Only</v>
      </c>
      <c r="IA75" s="21">
        <v>5.11</v>
      </c>
      <c r="IB75" s="21" t="s">
        <v>88</v>
      </c>
      <c r="ID75" s="21">
        <v>3</v>
      </c>
      <c r="IE75" s="22" t="s">
        <v>46</v>
      </c>
      <c r="IF75" s="22"/>
      <c r="IG75" s="22"/>
      <c r="IH75" s="22"/>
      <c r="II75" s="22"/>
    </row>
    <row r="76" spans="1:243" s="21" customFormat="1" ht="94.5">
      <c r="A76" s="59">
        <v>5.12</v>
      </c>
      <c r="B76" s="60" t="s">
        <v>89</v>
      </c>
      <c r="C76" s="34"/>
      <c r="D76" s="34">
        <v>5.5</v>
      </c>
      <c r="E76" s="61" t="s">
        <v>44</v>
      </c>
      <c r="F76" s="76">
        <v>45.59</v>
      </c>
      <c r="G76" s="45"/>
      <c r="H76" s="39"/>
      <c r="I76" s="40" t="s">
        <v>33</v>
      </c>
      <c r="J76" s="41">
        <f aca="true" t="shared" si="8" ref="J76:J139">IF(I76="Less(-)",-1,1)</f>
        <v>1</v>
      </c>
      <c r="K76" s="39" t="s">
        <v>34</v>
      </c>
      <c r="L76" s="39" t="s">
        <v>4</v>
      </c>
      <c r="M76" s="42"/>
      <c r="N76" s="51"/>
      <c r="O76" s="51"/>
      <c r="P76" s="52"/>
      <c r="Q76" s="51"/>
      <c r="R76" s="51"/>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4">
        <f aca="true" t="shared" si="9" ref="BA76:BA139">total_amount_ba($B$2,$D$2,D76,F76,J76,K76,M76)</f>
        <v>250.75</v>
      </c>
      <c r="BB76" s="53">
        <f aca="true" t="shared" si="10" ref="BB76:BB139">BA76+SUM(N76:AZ76)</f>
        <v>250.75</v>
      </c>
      <c r="BC76" s="58" t="str">
        <f aca="true" t="shared" si="11" ref="BC76:BC139">SpellNumber(L76,BB76)</f>
        <v>INR  Two Hundred &amp; Fifty  and Paise Seventy Five Only</v>
      </c>
      <c r="IA76" s="21">
        <v>5.12</v>
      </c>
      <c r="IB76" s="21" t="s">
        <v>89</v>
      </c>
      <c r="ID76" s="21">
        <v>5.5</v>
      </c>
      <c r="IE76" s="22" t="s">
        <v>44</v>
      </c>
      <c r="IF76" s="22"/>
      <c r="IG76" s="22"/>
      <c r="IH76" s="22"/>
      <c r="II76" s="22"/>
    </row>
    <row r="77" spans="1:243" s="21" customFormat="1" ht="15.75">
      <c r="A77" s="59">
        <v>6</v>
      </c>
      <c r="B77" s="60" t="s">
        <v>131</v>
      </c>
      <c r="C77" s="34"/>
      <c r="D77" s="68"/>
      <c r="E77" s="68"/>
      <c r="F77" s="68"/>
      <c r="G77" s="68"/>
      <c r="H77" s="68"/>
      <c r="I77" s="68"/>
      <c r="J77" s="68"/>
      <c r="K77" s="68"/>
      <c r="L77" s="68"/>
      <c r="M77" s="68"/>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IA77" s="21">
        <v>6</v>
      </c>
      <c r="IB77" s="21" t="s">
        <v>131</v>
      </c>
      <c r="IE77" s="22"/>
      <c r="IF77" s="22"/>
      <c r="IG77" s="22"/>
      <c r="IH77" s="22"/>
      <c r="II77" s="22"/>
    </row>
    <row r="78" spans="1:243" s="21" customFormat="1" ht="94.5">
      <c r="A78" s="59">
        <v>6.01</v>
      </c>
      <c r="B78" s="60" t="s">
        <v>132</v>
      </c>
      <c r="C78" s="34"/>
      <c r="D78" s="68"/>
      <c r="E78" s="68"/>
      <c r="F78" s="68"/>
      <c r="G78" s="68"/>
      <c r="H78" s="68"/>
      <c r="I78" s="68"/>
      <c r="J78" s="68"/>
      <c r="K78" s="68"/>
      <c r="L78" s="68"/>
      <c r="M78" s="68"/>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IA78" s="21">
        <v>6.01</v>
      </c>
      <c r="IB78" s="21" t="s">
        <v>132</v>
      </c>
      <c r="IE78" s="22"/>
      <c r="IF78" s="22"/>
      <c r="IG78" s="22"/>
      <c r="IH78" s="22"/>
      <c r="II78" s="22"/>
    </row>
    <row r="79" spans="1:243" s="21" customFormat="1" ht="47.25">
      <c r="A79" s="59">
        <v>6.02</v>
      </c>
      <c r="B79" s="60" t="s">
        <v>90</v>
      </c>
      <c r="C79" s="34"/>
      <c r="D79" s="34">
        <v>116</v>
      </c>
      <c r="E79" s="61" t="s">
        <v>56</v>
      </c>
      <c r="F79" s="76">
        <v>114.86</v>
      </c>
      <c r="G79" s="45"/>
      <c r="H79" s="39"/>
      <c r="I79" s="40" t="s">
        <v>33</v>
      </c>
      <c r="J79" s="41">
        <f t="shared" si="8"/>
        <v>1</v>
      </c>
      <c r="K79" s="39" t="s">
        <v>34</v>
      </c>
      <c r="L79" s="39" t="s">
        <v>4</v>
      </c>
      <c r="M79" s="42"/>
      <c r="N79" s="51"/>
      <c r="O79" s="51"/>
      <c r="P79" s="52"/>
      <c r="Q79" s="51"/>
      <c r="R79" s="51"/>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4">
        <f t="shared" si="9"/>
        <v>13323.76</v>
      </c>
      <c r="BB79" s="53">
        <f t="shared" si="10"/>
        <v>13323.76</v>
      </c>
      <c r="BC79" s="58" t="str">
        <f t="shared" si="11"/>
        <v>INR  Thirteen Thousand Three Hundred &amp; Twenty Three  and Paise Seventy Six Only</v>
      </c>
      <c r="IA79" s="21">
        <v>6.02</v>
      </c>
      <c r="IB79" s="21" t="s">
        <v>90</v>
      </c>
      <c r="ID79" s="21">
        <v>116</v>
      </c>
      <c r="IE79" s="22" t="s">
        <v>56</v>
      </c>
      <c r="IF79" s="22"/>
      <c r="IG79" s="22"/>
      <c r="IH79" s="22"/>
      <c r="II79" s="22"/>
    </row>
    <row r="80" spans="1:243" s="21" customFormat="1" ht="15.75">
      <c r="A80" s="59">
        <v>7</v>
      </c>
      <c r="B80" s="60" t="s">
        <v>133</v>
      </c>
      <c r="C80" s="34"/>
      <c r="D80" s="68"/>
      <c r="E80" s="68"/>
      <c r="F80" s="68"/>
      <c r="G80" s="68"/>
      <c r="H80" s="68"/>
      <c r="I80" s="68"/>
      <c r="J80" s="68"/>
      <c r="K80" s="68"/>
      <c r="L80" s="68"/>
      <c r="M80" s="68"/>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IA80" s="21">
        <v>7</v>
      </c>
      <c r="IB80" s="21" t="s">
        <v>133</v>
      </c>
      <c r="IE80" s="22"/>
      <c r="IF80" s="22"/>
      <c r="IG80" s="22"/>
      <c r="IH80" s="22"/>
      <c r="II80" s="22"/>
    </row>
    <row r="81" spans="1:243" s="21" customFormat="1" ht="94.5">
      <c r="A81" s="59">
        <v>7.01</v>
      </c>
      <c r="B81" s="60" t="s">
        <v>134</v>
      </c>
      <c r="C81" s="34"/>
      <c r="D81" s="68"/>
      <c r="E81" s="68"/>
      <c r="F81" s="68"/>
      <c r="G81" s="68"/>
      <c r="H81" s="68"/>
      <c r="I81" s="68"/>
      <c r="J81" s="68"/>
      <c r="K81" s="68"/>
      <c r="L81" s="68"/>
      <c r="M81" s="68"/>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IA81" s="21">
        <v>7.01</v>
      </c>
      <c r="IB81" s="21" t="s">
        <v>134</v>
      </c>
      <c r="IE81" s="22"/>
      <c r="IF81" s="22"/>
      <c r="IG81" s="22"/>
      <c r="IH81" s="22"/>
      <c r="II81" s="22"/>
    </row>
    <row r="82" spans="1:243" s="21" customFormat="1" ht="42.75">
      <c r="A82" s="59">
        <v>7.02</v>
      </c>
      <c r="B82" s="60" t="s">
        <v>91</v>
      </c>
      <c r="C82" s="34"/>
      <c r="D82" s="34">
        <v>11</v>
      </c>
      <c r="E82" s="61" t="s">
        <v>43</v>
      </c>
      <c r="F82" s="76">
        <v>727.27</v>
      </c>
      <c r="G82" s="45"/>
      <c r="H82" s="39"/>
      <c r="I82" s="40" t="s">
        <v>33</v>
      </c>
      <c r="J82" s="41">
        <f t="shared" si="8"/>
        <v>1</v>
      </c>
      <c r="K82" s="39" t="s">
        <v>34</v>
      </c>
      <c r="L82" s="39" t="s">
        <v>4</v>
      </c>
      <c r="M82" s="42"/>
      <c r="N82" s="51"/>
      <c r="O82" s="51"/>
      <c r="P82" s="52"/>
      <c r="Q82" s="51"/>
      <c r="R82" s="51"/>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4">
        <f t="shared" si="9"/>
        <v>7999.97</v>
      </c>
      <c r="BB82" s="53">
        <f t="shared" si="10"/>
        <v>7999.97</v>
      </c>
      <c r="BC82" s="58" t="str">
        <f t="shared" si="11"/>
        <v>INR  Seven Thousand Nine Hundred &amp; Ninety Nine  and Paise Ninety Seven Only</v>
      </c>
      <c r="IA82" s="21">
        <v>7.02</v>
      </c>
      <c r="IB82" s="21" t="s">
        <v>91</v>
      </c>
      <c r="ID82" s="21">
        <v>11</v>
      </c>
      <c r="IE82" s="22" t="s">
        <v>43</v>
      </c>
      <c r="IF82" s="22"/>
      <c r="IG82" s="22"/>
      <c r="IH82" s="22"/>
      <c r="II82" s="22"/>
    </row>
    <row r="83" spans="1:243" s="21" customFormat="1" ht="78.75">
      <c r="A83" s="59">
        <v>7.03</v>
      </c>
      <c r="B83" s="60" t="s">
        <v>92</v>
      </c>
      <c r="C83" s="34"/>
      <c r="D83" s="34">
        <v>2.5</v>
      </c>
      <c r="E83" s="61" t="s">
        <v>46</v>
      </c>
      <c r="F83" s="76">
        <v>6431.48</v>
      </c>
      <c r="G83" s="45"/>
      <c r="H83" s="39"/>
      <c r="I83" s="40" t="s">
        <v>33</v>
      </c>
      <c r="J83" s="41">
        <f t="shared" si="8"/>
        <v>1</v>
      </c>
      <c r="K83" s="39" t="s">
        <v>34</v>
      </c>
      <c r="L83" s="39" t="s">
        <v>4</v>
      </c>
      <c r="M83" s="42"/>
      <c r="N83" s="51"/>
      <c r="O83" s="51"/>
      <c r="P83" s="52"/>
      <c r="Q83" s="51"/>
      <c r="R83" s="51"/>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4">
        <f t="shared" si="9"/>
        <v>16078.7</v>
      </c>
      <c r="BB83" s="53">
        <f t="shared" si="10"/>
        <v>16078.7</v>
      </c>
      <c r="BC83" s="58" t="str">
        <f t="shared" si="11"/>
        <v>INR  Sixteen Thousand  &amp;Seventy Eight  and Paise Seventy Only</v>
      </c>
      <c r="IA83" s="21">
        <v>7.03</v>
      </c>
      <c r="IB83" s="21" t="s">
        <v>92</v>
      </c>
      <c r="ID83" s="21">
        <v>2.5</v>
      </c>
      <c r="IE83" s="22" t="s">
        <v>46</v>
      </c>
      <c r="IF83" s="22"/>
      <c r="IG83" s="22"/>
      <c r="IH83" s="22"/>
      <c r="II83" s="22"/>
    </row>
    <row r="84" spans="1:243" s="21" customFormat="1" ht="126">
      <c r="A84" s="59">
        <v>7.04</v>
      </c>
      <c r="B84" s="60" t="s">
        <v>135</v>
      </c>
      <c r="C84" s="34"/>
      <c r="D84" s="68"/>
      <c r="E84" s="68"/>
      <c r="F84" s="68"/>
      <c r="G84" s="68"/>
      <c r="H84" s="68"/>
      <c r="I84" s="68"/>
      <c r="J84" s="68"/>
      <c r="K84" s="68"/>
      <c r="L84" s="68"/>
      <c r="M84" s="68"/>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IA84" s="21">
        <v>7.04</v>
      </c>
      <c r="IB84" s="21" t="s">
        <v>135</v>
      </c>
      <c r="IE84" s="22"/>
      <c r="IF84" s="22"/>
      <c r="IG84" s="22"/>
      <c r="IH84" s="22"/>
      <c r="II84" s="22"/>
    </row>
    <row r="85" spans="1:243" s="21" customFormat="1" ht="42.75">
      <c r="A85" s="59">
        <v>7.05</v>
      </c>
      <c r="B85" s="60" t="s">
        <v>93</v>
      </c>
      <c r="C85" s="34"/>
      <c r="D85" s="34">
        <v>11</v>
      </c>
      <c r="E85" s="61" t="s">
        <v>43</v>
      </c>
      <c r="F85" s="76">
        <v>1343.14</v>
      </c>
      <c r="G85" s="45"/>
      <c r="H85" s="39"/>
      <c r="I85" s="40" t="s">
        <v>33</v>
      </c>
      <c r="J85" s="41">
        <f t="shared" si="8"/>
        <v>1</v>
      </c>
      <c r="K85" s="39" t="s">
        <v>34</v>
      </c>
      <c r="L85" s="39" t="s">
        <v>4</v>
      </c>
      <c r="M85" s="42"/>
      <c r="N85" s="51"/>
      <c r="O85" s="51"/>
      <c r="P85" s="52"/>
      <c r="Q85" s="51"/>
      <c r="R85" s="51"/>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4">
        <f t="shared" si="9"/>
        <v>14774.54</v>
      </c>
      <c r="BB85" s="53">
        <f t="shared" si="10"/>
        <v>14774.54</v>
      </c>
      <c r="BC85" s="58" t="str">
        <f t="shared" si="11"/>
        <v>INR  Fourteen Thousand Seven Hundred &amp; Seventy Four  and Paise Fifty Four Only</v>
      </c>
      <c r="IA85" s="21">
        <v>7.05</v>
      </c>
      <c r="IB85" s="21" t="s">
        <v>93</v>
      </c>
      <c r="ID85" s="21">
        <v>11</v>
      </c>
      <c r="IE85" s="22" t="s">
        <v>43</v>
      </c>
      <c r="IF85" s="22"/>
      <c r="IG85" s="22"/>
      <c r="IH85" s="22"/>
      <c r="II85" s="22"/>
    </row>
    <row r="86" spans="1:243" s="21" customFormat="1" ht="15.75">
      <c r="A86" s="59">
        <v>8</v>
      </c>
      <c r="B86" s="60" t="s">
        <v>136</v>
      </c>
      <c r="C86" s="34"/>
      <c r="D86" s="68"/>
      <c r="E86" s="68"/>
      <c r="F86" s="68"/>
      <c r="G86" s="68"/>
      <c r="H86" s="68"/>
      <c r="I86" s="68"/>
      <c r="J86" s="68"/>
      <c r="K86" s="68"/>
      <c r="L86" s="68"/>
      <c r="M86" s="68"/>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IA86" s="21">
        <v>8</v>
      </c>
      <c r="IB86" s="21" t="s">
        <v>136</v>
      </c>
      <c r="IE86" s="22"/>
      <c r="IF86" s="22"/>
      <c r="IG86" s="22"/>
      <c r="IH86" s="22"/>
      <c r="II86" s="22"/>
    </row>
    <row r="87" spans="1:243" s="21" customFormat="1" ht="15.75">
      <c r="A87" s="59">
        <v>8.01</v>
      </c>
      <c r="B87" s="60" t="s">
        <v>137</v>
      </c>
      <c r="C87" s="34"/>
      <c r="D87" s="68"/>
      <c r="E87" s="68"/>
      <c r="F87" s="68"/>
      <c r="G87" s="68"/>
      <c r="H87" s="68"/>
      <c r="I87" s="68"/>
      <c r="J87" s="68"/>
      <c r="K87" s="68"/>
      <c r="L87" s="68"/>
      <c r="M87" s="68"/>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IA87" s="21">
        <v>8.01</v>
      </c>
      <c r="IB87" s="21" t="s">
        <v>137</v>
      </c>
      <c r="IE87" s="22"/>
      <c r="IF87" s="22"/>
      <c r="IG87" s="22"/>
      <c r="IH87" s="22"/>
      <c r="II87" s="22"/>
    </row>
    <row r="88" spans="1:243" s="21" customFormat="1" ht="42.75">
      <c r="A88" s="59">
        <v>8.02</v>
      </c>
      <c r="B88" s="60" t="s">
        <v>48</v>
      </c>
      <c r="C88" s="34"/>
      <c r="D88" s="34">
        <v>29</v>
      </c>
      <c r="E88" s="61" t="s">
        <v>43</v>
      </c>
      <c r="F88" s="76">
        <v>231.08</v>
      </c>
      <c r="G88" s="45"/>
      <c r="H88" s="39"/>
      <c r="I88" s="40" t="s">
        <v>33</v>
      </c>
      <c r="J88" s="41">
        <f t="shared" si="8"/>
        <v>1</v>
      </c>
      <c r="K88" s="39" t="s">
        <v>34</v>
      </c>
      <c r="L88" s="39" t="s">
        <v>4</v>
      </c>
      <c r="M88" s="42"/>
      <c r="N88" s="51"/>
      <c r="O88" s="51"/>
      <c r="P88" s="52"/>
      <c r="Q88" s="51"/>
      <c r="R88" s="51"/>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4">
        <f t="shared" si="9"/>
        <v>6701.32</v>
      </c>
      <c r="BB88" s="53">
        <f t="shared" si="10"/>
        <v>6701.32</v>
      </c>
      <c r="BC88" s="58" t="str">
        <f t="shared" si="11"/>
        <v>INR  Six Thousand Seven Hundred &amp; One  and Paise Thirty Two Only</v>
      </c>
      <c r="IA88" s="21">
        <v>8.02</v>
      </c>
      <c r="IB88" s="21" t="s">
        <v>48</v>
      </c>
      <c r="ID88" s="21">
        <v>29</v>
      </c>
      <c r="IE88" s="22" t="s">
        <v>43</v>
      </c>
      <c r="IF88" s="22"/>
      <c r="IG88" s="22"/>
      <c r="IH88" s="22"/>
      <c r="II88" s="22"/>
    </row>
    <row r="89" spans="1:243" s="21" customFormat="1" ht="31.5">
      <c r="A89" s="59">
        <v>8.03</v>
      </c>
      <c r="B89" s="60" t="s">
        <v>138</v>
      </c>
      <c r="C89" s="34"/>
      <c r="D89" s="68"/>
      <c r="E89" s="68"/>
      <c r="F89" s="68"/>
      <c r="G89" s="68"/>
      <c r="H89" s="68"/>
      <c r="I89" s="68"/>
      <c r="J89" s="68"/>
      <c r="K89" s="68"/>
      <c r="L89" s="68"/>
      <c r="M89" s="68"/>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IA89" s="21">
        <v>8.03</v>
      </c>
      <c r="IB89" s="21" t="s">
        <v>138</v>
      </c>
      <c r="IE89" s="22"/>
      <c r="IF89" s="22"/>
      <c r="IG89" s="22"/>
      <c r="IH89" s="22"/>
      <c r="II89" s="22"/>
    </row>
    <row r="90" spans="1:243" s="21" customFormat="1" ht="42.75">
      <c r="A90" s="59">
        <v>8.04</v>
      </c>
      <c r="B90" s="60" t="s">
        <v>48</v>
      </c>
      <c r="C90" s="34"/>
      <c r="D90" s="34">
        <v>11</v>
      </c>
      <c r="E90" s="61" t="s">
        <v>43</v>
      </c>
      <c r="F90" s="76">
        <v>266.46</v>
      </c>
      <c r="G90" s="45"/>
      <c r="H90" s="39"/>
      <c r="I90" s="40" t="s">
        <v>33</v>
      </c>
      <c r="J90" s="41">
        <f t="shared" si="8"/>
        <v>1</v>
      </c>
      <c r="K90" s="39" t="s">
        <v>34</v>
      </c>
      <c r="L90" s="39" t="s">
        <v>4</v>
      </c>
      <c r="M90" s="42"/>
      <c r="N90" s="51"/>
      <c r="O90" s="51"/>
      <c r="P90" s="52"/>
      <c r="Q90" s="51"/>
      <c r="R90" s="51"/>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4">
        <f t="shared" si="9"/>
        <v>2931.06</v>
      </c>
      <c r="BB90" s="53">
        <f t="shared" si="10"/>
        <v>2931.06</v>
      </c>
      <c r="BC90" s="58" t="str">
        <f t="shared" si="11"/>
        <v>INR  Two Thousand Nine Hundred &amp; Thirty One  and Paise Six Only</v>
      </c>
      <c r="IA90" s="21">
        <v>8.04</v>
      </c>
      <c r="IB90" s="21" t="s">
        <v>48</v>
      </c>
      <c r="ID90" s="21">
        <v>11</v>
      </c>
      <c r="IE90" s="22" t="s">
        <v>43</v>
      </c>
      <c r="IF90" s="22"/>
      <c r="IG90" s="22"/>
      <c r="IH90" s="22"/>
      <c r="II90" s="22"/>
    </row>
    <row r="91" spans="1:243" s="21" customFormat="1" ht="15.75">
      <c r="A91" s="59">
        <v>8.05</v>
      </c>
      <c r="B91" s="60" t="s">
        <v>139</v>
      </c>
      <c r="C91" s="34"/>
      <c r="D91" s="68"/>
      <c r="E91" s="68"/>
      <c r="F91" s="68"/>
      <c r="G91" s="68"/>
      <c r="H91" s="68"/>
      <c r="I91" s="68"/>
      <c r="J91" s="68"/>
      <c r="K91" s="68"/>
      <c r="L91" s="68"/>
      <c r="M91" s="68"/>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IA91" s="21">
        <v>8.05</v>
      </c>
      <c r="IB91" s="21" t="s">
        <v>139</v>
      </c>
      <c r="IE91" s="22"/>
      <c r="IF91" s="22"/>
      <c r="IG91" s="22"/>
      <c r="IH91" s="22"/>
      <c r="II91" s="22"/>
    </row>
    <row r="92" spans="1:243" s="21" customFormat="1" ht="42.75">
      <c r="A92" s="59">
        <v>8.06</v>
      </c>
      <c r="B92" s="60" t="s">
        <v>54</v>
      </c>
      <c r="C92" s="34"/>
      <c r="D92" s="34">
        <v>58</v>
      </c>
      <c r="E92" s="61" t="s">
        <v>43</v>
      </c>
      <c r="F92" s="76">
        <v>199.34</v>
      </c>
      <c r="G92" s="45"/>
      <c r="H92" s="39"/>
      <c r="I92" s="40" t="s">
        <v>33</v>
      </c>
      <c r="J92" s="41">
        <f t="shared" si="8"/>
        <v>1</v>
      </c>
      <c r="K92" s="39" t="s">
        <v>34</v>
      </c>
      <c r="L92" s="39" t="s">
        <v>4</v>
      </c>
      <c r="M92" s="42"/>
      <c r="N92" s="51"/>
      <c r="O92" s="51"/>
      <c r="P92" s="52"/>
      <c r="Q92" s="51"/>
      <c r="R92" s="51"/>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4">
        <f t="shared" si="9"/>
        <v>11561.72</v>
      </c>
      <c r="BB92" s="53">
        <f t="shared" si="10"/>
        <v>11561.72</v>
      </c>
      <c r="BC92" s="58" t="str">
        <f t="shared" si="11"/>
        <v>INR  Eleven Thousand Five Hundred &amp; Sixty One  and Paise Seventy Two Only</v>
      </c>
      <c r="IA92" s="21">
        <v>8.06</v>
      </c>
      <c r="IB92" s="21" t="s">
        <v>54</v>
      </c>
      <c r="ID92" s="21">
        <v>58</v>
      </c>
      <c r="IE92" s="22" t="s">
        <v>43</v>
      </c>
      <c r="IF92" s="22"/>
      <c r="IG92" s="22"/>
      <c r="IH92" s="22"/>
      <c r="II92" s="22"/>
    </row>
    <row r="93" spans="1:243" s="21" customFormat="1" ht="42.75">
      <c r="A93" s="59">
        <v>8.07</v>
      </c>
      <c r="B93" s="60" t="s">
        <v>94</v>
      </c>
      <c r="C93" s="34"/>
      <c r="D93" s="34">
        <v>58</v>
      </c>
      <c r="E93" s="61" t="s">
        <v>43</v>
      </c>
      <c r="F93" s="76">
        <v>55.02</v>
      </c>
      <c r="G93" s="45"/>
      <c r="H93" s="39"/>
      <c r="I93" s="40" t="s">
        <v>33</v>
      </c>
      <c r="J93" s="41">
        <f t="shared" si="8"/>
        <v>1</v>
      </c>
      <c r="K93" s="39" t="s">
        <v>34</v>
      </c>
      <c r="L93" s="39" t="s">
        <v>4</v>
      </c>
      <c r="M93" s="42"/>
      <c r="N93" s="51"/>
      <c r="O93" s="51"/>
      <c r="P93" s="52"/>
      <c r="Q93" s="51"/>
      <c r="R93" s="51"/>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4">
        <f t="shared" si="9"/>
        <v>3191.16</v>
      </c>
      <c r="BB93" s="53">
        <f t="shared" si="10"/>
        <v>3191.16</v>
      </c>
      <c r="BC93" s="58" t="str">
        <f t="shared" si="11"/>
        <v>INR  Three Thousand One Hundred &amp; Ninety One  and Paise Sixteen Only</v>
      </c>
      <c r="IA93" s="21">
        <v>8.07</v>
      </c>
      <c r="IB93" s="21" t="s">
        <v>94</v>
      </c>
      <c r="ID93" s="21">
        <v>58</v>
      </c>
      <c r="IE93" s="22" t="s">
        <v>43</v>
      </c>
      <c r="IF93" s="22"/>
      <c r="IG93" s="22"/>
      <c r="IH93" s="22"/>
      <c r="II93" s="22"/>
    </row>
    <row r="94" spans="1:243" s="21" customFormat="1" ht="47.25">
      <c r="A94" s="59">
        <v>8.08</v>
      </c>
      <c r="B94" s="60" t="s">
        <v>140</v>
      </c>
      <c r="C94" s="34"/>
      <c r="D94" s="68"/>
      <c r="E94" s="68"/>
      <c r="F94" s="68"/>
      <c r="G94" s="68"/>
      <c r="H94" s="68"/>
      <c r="I94" s="68"/>
      <c r="J94" s="68"/>
      <c r="K94" s="68"/>
      <c r="L94" s="68"/>
      <c r="M94" s="68"/>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IA94" s="21">
        <v>8.08</v>
      </c>
      <c r="IB94" s="21" t="s">
        <v>140</v>
      </c>
      <c r="IE94" s="22"/>
      <c r="IF94" s="22"/>
      <c r="IG94" s="22"/>
      <c r="IH94" s="22"/>
      <c r="II94" s="22"/>
    </row>
    <row r="95" spans="1:243" s="21" customFormat="1" ht="31.5">
      <c r="A95" s="59">
        <v>8.09</v>
      </c>
      <c r="B95" s="60" t="s">
        <v>61</v>
      </c>
      <c r="C95" s="34"/>
      <c r="D95" s="34">
        <v>580</v>
      </c>
      <c r="E95" s="61" t="s">
        <v>43</v>
      </c>
      <c r="F95" s="76">
        <v>167.95</v>
      </c>
      <c r="G95" s="45"/>
      <c r="H95" s="39"/>
      <c r="I95" s="40" t="s">
        <v>33</v>
      </c>
      <c r="J95" s="41">
        <f t="shared" si="8"/>
        <v>1</v>
      </c>
      <c r="K95" s="39" t="s">
        <v>34</v>
      </c>
      <c r="L95" s="39" t="s">
        <v>4</v>
      </c>
      <c r="M95" s="42"/>
      <c r="N95" s="51"/>
      <c r="O95" s="51"/>
      <c r="P95" s="52"/>
      <c r="Q95" s="51"/>
      <c r="R95" s="51"/>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4">
        <f t="shared" si="9"/>
        <v>97411</v>
      </c>
      <c r="BB95" s="53">
        <f t="shared" si="10"/>
        <v>97411</v>
      </c>
      <c r="BC95" s="58" t="str">
        <f t="shared" si="11"/>
        <v>INR  Ninety Seven Thousand Four Hundred &amp; Eleven  Only</v>
      </c>
      <c r="IA95" s="21">
        <v>8.09</v>
      </c>
      <c r="IB95" s="21" t="s">
        <v>61</v>
      </c>
      <c r="ID95" s="21">
        <v>580</v>
      </c>
      <c r="IE95" s="22" t="s">
        <v>43</v>
      </c>
      <c r="IF95" s="22"/>
      <c r="IG95" s="22"/>
      <c r="IH95" s="22"/>
      <c r="II95" s="22"/>
    </row>
    <row r="96" spans="1:243" s="21" customFormat="1" ht="47.25">
      <c r="A96" s="59">
        <v>8.1</v>
      </c>
      <c r="B96" s="60" t="s">
        <v>141</v>
      </c>
      <c r="C96" s="34"/>
      <c r="D96" s="68"/>
      <c r="E96" s="68"/>
      <c r="F96" s="68"/>
      <c r="G96" s="68"/>
      <c r="H96" s="68"/>
      <c r="I96" s="68"/>
      <c r="J96" s="68"/>
      <c r="K96" s="68"/>
      <c r="L96" s="68"/>
      <c r="M96" s="68"/>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IA96" s="21">
        <v>8.1</v>
      </c>
      <c r="IB96" s="21" t="s">
        <v>141</v>
      </c>
      <c r="IE96" s="22"/>
      <c r="IF96" s="22"/>
      <c r="IG96" s="22"/>
      <c r="IH96" s="22"/>
      <c r="II96" s="22"/>
    </row>
    <row r="97" spans="1:243" s="21" customFormat="1" ht="63">
      <c r="A97" s="59">
        <v>8.11</v>
      </c>
      <c r="B97" s="60" t="s">
        <v>59</v>
      </c>
      <c r="C97" s="34"/>
      <c r="D97" s="34">
        <v>291</v>
      </c>
      <c r="E97" s="61" t="s">
        <v>43</v>
      </c>
      <c r="F97" s="76">
        <v>141.3</v>
      </c>
      <c r="G97" s="45"/>
      <c r="H97" s="39"/>
      <c r="I97" s="40" t="s">
        <v>33</v>
      </c>
      <c r="J97" s="41">
        <f t="shared" si="8"/>
        <v>1</v>
      </c>
      <c r="K97" s="39" t="s">
        <v>34</v>
      </c>
      <c r="L97" s="39" t="s">
        <v>4</v>
      </c>
      <c r="M97" s="42"/>
      <c r="N97" s="51"/>
      <c r="O97" s="51"/>
      <c r="P97" s="52"/>
      <c r="Q97" s="51"/>
      <c r="R97" s="51"/>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4">
        <f t="shared" si="9"/>
        <v>41118.3</v>
      </c>
      <c r="BB97" s="53">
        <f t="shared" si="10"/>
        <v>41118.3</v>
      </c>
      <c r="BC97" s="58" t="str">
        <f t="shared" si="11"/>
        <v>INR  Forty One Thousand One Hundred &amp; Eighteen  and Paise Thirty Only</v>
      </c>
      <c r="IA97" s="21">
        <v>8.11</v>
      </c>
      <c r="IB97" s="21" t="s">
        <v>59</v>
      </c>
      <c r="ID97" s="21">
        <v>291</v>
      </c>
      <c r="IE97" s="22" t="s">
        <v>43</v>
      </c>
      <c r="IF97" s="22"/>
      <c r="IG97" s="22"/>
      <c r="IH97" s="22"/>
      <c r="II97" s="22"/>
    </row>
    <row r="98" spans="1:243" s="21" customFormat="1" ht="47.25">
      <c r="A98" s="59">
        <v>8.12</v>
      </c>
      <c r="B98" s="60" t="s">
        <v>142</v>
      </c>
      <c r="C98" s="34"/>
      <c r="D98" s="68"/>
      <c r="E98" s="68"/>
      <c r="F98" s="68"/>
      <c r="G98" s="68"/>
      <c r="H98" s="68"/>
      <c r="I98" s="68"/>
      <c r="J98" s="68"/>
      <c r="K98" s="68"/>
      <c r="L98" s="68"/>
      <c r="M98" s="68"/>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IA98" s="21">
        <v>8.12</v>
      </c>
      <c r="IB98" s="21" t="s">
        <v>142</v>
      </c>
      <c r="IE98" s="22"/>
      <c r="IF98" s="22"/>
      <c r="IG98" s="22"/>
      <c r="IH98" s="22"/>
      <c r="II98" s="22"/>
    </row>
    <row r="99" spans="1:243" s="21" customFormat="1" ht="42.75">
      <c r="A99" s="59">
        <v>8.13</v>
      </c>
      <c r="B99" s="60" t="s">
        <v>55</v>
      </c>
      <c r="C99" s="34"/>
      <c r="D99" s="34">
        <v>291</v>
      </c>
      <c r="E99" s="61" t="s">
        <v>43</v>
      </c>
      <c r="F99" s="76">
        <v>106.58</v>
      </c>
      <c r="G99" s="45"/>
      <c r="H99" s="39"/>
      <c r="I99" s="40" t="s">
        <v>33</v>
      </c>
      <c r="J99" s="41">
        <f t="shared" si="8"/>
        <v>1</v>
      </c>
      <c r="K99" s="39" t="s">
        <v>34</v>
      </c>
      <c r="L99" s="39" t="s">
        <v>4</v>
      </c>
      <c r="M99" s="42"/>
      <c r="N99" s="51"/>
      <c r="O99" s="51"/>
      <c r="P99" s="52"/>
      <c r="Q99" s="51"/>
      <c r="R99" s="51"/>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4">
        <f t="shared" si="9"/>
        <v>31014.78</v>
      </c>
      <c r="BB99" s="53">
        <f t="shared" si="10"/>
        <v>31014.78</v>
      </c>
      <c r="BC99" s="58" t="str">
        <f t="shared" si="11"/>
        <v>INR  Thirty One Thousand  &amp;Fourteen  and Paise Seventy Eight Only</v>
      </c>
      <c r="IA99" s="21">
        <v>8.13</v>
      </c>
      <c r="IB99" s="21" t="s">
        <v>55</v>
      </c>
      <c r="ID99" s="21">
        <v>291</v>
      </c>
      <c r="IE99" s="22" t="s">
        <v>43</v>
      </c>
      <c r="IF99" s="22"/>
      <c r="IG99" s="22"/>
      <c r="IH99" s="22"/>
      <c r="II99" s="22"/>
    </row>
    <row r="100" spans="1:243" s="21" customFormat="1" ht="63">
      <c r="A100" s="59">
        <v>8.14</v>
      </c>
      <c r="B100" s="60" t="s">
        <v>95</v>
      </c>
      <c r="C100" s="34"/>
      <c r="D100" s="34">
        <v>291</v>
      </c>
      <c r="E100" s="61" t="s">
        <v>97</v>
      </c>
      <c r="F100" s="76">
        <v>4.12</v>
      </c>
      <c r="G100" s="45"/>
      <c r="H100" s="39"/>
      <c r="I100" s="40" t="s">
        <v>33</v>
      </c>
      <c r="J100" s="41">
        <f t="shared" si="8"/>
        <v>1</v>
      </c>
      <c r="K100" s="39" t="s">
        <v>34</v>
      </c>
      <c r="L100" s="39" t="s">
        <v>4</v>
      </c>
      <c r="M100" s="42"/>
      <c r="N100" s="51"/>
      <c r="O100" s="51"/>
      <c r="P100" s="52"/>
      <c r="Q100" s="51"/>
      <c r="R100" s="51"/>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4">
        <f t="shared" si="9"/>
        <v>1198.92</v>
      </c>
      <c r="BB100" s="53">
        <f t="shared" si="10"/>
        <v>1198.92</v>
      </c>
      <c r="BC100" s="58" t="str">
        <f t="shared" si="11"/>
        <v>INR  One Thousand One Hundred &amp; Ninety Eight  and Paise Ninety Two Only</v>
      </c>
      <c r="IA100" s="21">
        <v>8.14</v>
      </c>
      <c r="IB100" s="21" t="s">
        <v>95</v>
      </c>
      <c r="ID100" s="21">
        <v>291</v>
      </c>
      <c r="IE100" s="22" t="s">
        <v>97</v>
      </c>
      <c r="IF100" s="22"/>
      <c r="IG100" s="22"/>
      <c r="IH100" s="22"/>
      <c r="II100" s="22"/>
    </row>
    <row r="101" spans="1:243" s="21" customFormat="1" ht="94.5">
      <c r="A101" s="59">
        <v>8.15</v>
      </c>
      <c r="B101" s="60" t="s">
        <v>62</v>
      </c>
      <c r="C101" s="34"/>
      <c r="D101" s="34">
        <v>291</v>
      </c>
      <c r="E101" s="61" t="s">
        <v>43</v>
      </c>
      <c r="F101" s="76">
        <v>100.96</v>
      </c>
      <c r="G101" s="45"/>
      <c r="H101" s="39"/>
      <c r="I101" s="40" t="s">
        <v>33</v>
      </c>
      <c r="J101" s="41">
        <f t="shared" si="8"/>
        <v>1</v>
      </c>
      <c r="K101" s="39" t="s">
        <v>34</v>
      </c>
      <c r="L101" s="39" t="s">
        <v>4</v>
      </c>
      <c r="M101" s="42"/>
      <c r="N101" s="51"/>
      <c r="O101" s="51"/>
      <c r="P101" s="52"/>
      <c r="Q101" s="51"/>
      <c r="R101" s="51"/>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4">
        <f t="shared" si="9"/>
        <v>29379.36</v>
      </c>
      <c r="BB101" s="53">
        <f t="shared" si="10"/>
        <v>29379.36</v>
      </c>
      <c r="BC101" s="58" t="str">
        <f t="shared" si="11"/>
        <v>INR  Twenty Nine Thousand Three Hundred &amp; Seventy Nine  and Paise Thirty Six Only</v>
      </c>
      <c r="IA101" s="21">
        <v>8.15</v>
      </c>
      <c r="IB101" s="21" t="s">
        <v>62</v>
      </c>
      <c r="ID101" s="21">
        <v>291</v>
      </c>
      <c r="IE101" s="22" t="s">
        <v>43</v>
      </c>
      <c r="IF101" s="22"/>
      <c r="IG101" s="22"/>
      <c r="IH101" s="22"/>
      <c r="II101" s="22"/>
    </row>
    <row r="102" spans="1:243" s="21" customFormat="1" ht="94.5">
      <c r="A102" s="59">
        <v>8.16</v>
      </c>
      <c r="B102" s="60" t="s">
        <v>63</v>
      </c>
      <c r="C102" s="34"/>
      <c r="D102" s="34">
        <v>291</v>
      </c>
      <c r="E102" s="61" t="s">
        <v>43</v>
      </c>
      <c r="F102" s="76">
        <v>16</v>
      </c>
      <c r="G102" s="45"/>
      <c r="H102" s="39"/>
      <c r="I102" s="40" t="s">
        <v>33</v>
      </c>
      <c r="J102" s="41">
        <f t="shared" si="8"/>
        <v>1</v>
      </c>
      <c r="K102" s="39" t="s">
        <v>34</v>
      </c>
      <c r="L102" s="39" t="s">
        <v>4</v>
      </c>
      <c r="M102" s="42"/>
      <c r="N102" s="51"/>
      <c r="O102" s="51"/>
      <c r="P102" s="52"/>
      <c r="Q102" s="51"/>
      <c r="R102" s="51"/>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4">
        <f t="shared" si="9"/>
        <v>4656</v>
      </c>
      <c r="BB102" s="53">
        <f t="shared" si="10"/>
        <v>4656</v>
      </c>
      <c r="BC102" s="58" t="str">
        <f t="shared" si="11"/>
        <v>INR  Four Thousand Six Hundred &amp; Fifty Six  Only</v>
      </c>
      <c r="IA102" s="21">
        <v>8.16</v>
      </c>
      <c r="IB102" s="21" t="s">
        <v>63</v>
      </c>
      <c r="ID102" s="21">
        <v>291</v>
      </c>
      <c r="IE102" s="22" t="s">
        <v>43</v>
      </c>
      <c r="IF102" s="22"/>
      <c r="IG102" s="22"/>
      <c r="IH102" s="22"/>
      <c r="II102" s="22"/>
    </row>
    <row r="103" spans="1:243" s="21" customFormat="1" ht="63">
      <c r="A103" s="59">
        <v>8.17</v>
      </c>
      <c r="B103" s="60" t="s">
        <v>143</v>
      </c>
      <c r="C103" s="34"/>
      <c r="D103" s="68"/>
      <c r="E103" s="68"/>
      <c r="F103" s="68"/>
      <c r="G103" s="68"/>
      <c r="H103" s="68"/>
      <c r="I103" s="68"/>
      <c r="J103" s="68"/>
      <c r="K103" s="68"/>
      <c r="L103" s="68"/>
      <c r="M103" s="68"/>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IA103" s="21">
        <v>8.17</v>
      </c>
      <c r="IB103" s="21" t="s">
        <v>143</v>
      </c>
      <c r="IE103" s="22"/>
      <c r="IF103" s="22"/>
      <c r="IG103" s="22"/>
      <c r="IH103" s="22"/>
      <c r="II103" s="22"/>
    </row>
    <row r="104" spans="1:243" s="21" customFormat="1" ht="42.75">
      <c r="A104" s="59">
        <v>8.18</v>
      </c>
      <c r="B104" s="60" t="s">
        <v>64</v>
      </c>
      <c r="C104" s="34"/>
      <c r="D104" s="34">
        <v>291</v>
      </c>
      <c r="E104" s="61" t="s">
        <v>43</v>
      </c>
      <c r="F104" s="76">
        <v>70.1</v>
      </c>
      <c r="G104" s="45"/>
      <c r="H104" s="39"/>
      <c r="I104" s="40" t="s">
        <v>33</v>
      </c>
      <c r="J104" s="41">
        <f t="shared" si="8"/>
        <v>1</v>
      </c>
      <c r="K104" s="39" t="s">
        <v>34</v>
      </c>
      <c r="L104" s="39" t="s">
        <v>4</v>
      </c>
      <c r="M104" s="42"/>
      <c r="N104" s="51"/>
      <c r="O104" s="51"/>
      <c r="P104" s="52"/>
      <c r="Q104" s="51"/>
      <c r="R104" s="51"/>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4">
        <f t="shared" si="9"/>
        <v>20399.1</v>
      </c>
      <c r="BB104" s="53">
        <f t="shared" si="10"/>
        <v>20399.1</v>
      </c>
      <c r="BC104" s="58" t="str">
        <f t="shared" si="11"/>
        <v>INR  Twenty Thousand Three Hundred &amp; Ninety Nine  and Paise Ten Only</v>
      </c>
      <c r="IA104" s="21">
        <v>8.18</v>
      </c>
      <c r="IB104" s="21" t="s">
        <v>64</v>
      </c>
      <c r="ID104" s="21">
        <v>291</v>
      </c>
      <c r="IE104" s="22" t="s">
        <v>43</v>
      </c>
      <c r="IF104" s="22"/>
      <c r="IG104" s="22"/>
      <c r="IH104" s="22"/>
      <c r="II104" s="22"/>
    </row>
    <row r="105" spans="1:243" s="21" customFormat="1" ht="47.25">
      <c r="A105" s="59">
        <v>8.19</v>
      </c>
      <c r="B105" s="60" t="s">
        <v>144</v>
      </c>
      <c r="C105" s="34"/>
      <c r="D105" s="68"/>
      <c r="E105" s="68"/>
      <c r="F105" s="68"/>
      <c r="G105" s="68"/>
      <c r="H105" s="68"/>
      <c r="I105" s="68"/>
      <c r="J105" s="68"/>
      <c r="K105" s="68"/>
      <c r="L105" s="68"/>
      <c r="M105" s="68"/>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IA105" s="21">
        <v>8.19</v>
      </c>
      <c r="IB105" s="21" t="s">
        <v>144</v>
      </c>
      <c r="IE105" s="22"/>
      <c r="IF105" s="22"/>
      <c r="IG105" s="22"/>
      <c r="IH105" s="22"/>
      <c r="II105" s="22"/>
    </row>
    <row r="106" spans="1:243" s="21" customFormat="1" ht="47.25">
      <c r="A106" s="78">
        <v>8.2</v>
      </c>
      <c r="B106" s="60" t="s">
        <v>65</v>
      </c>
      <c r="C106" s="34"/>
      <c r="D106" s="34">
        <v>291</v>
      </c>
      <c r="E106" s="61" t="s">
        <v>43</v>
      </c>
      <c r="F106" s="76">
        <v>85.71</v>
      </c>
      <c r="G106" s="45"/>
      <c r="H106" s="39"/>
      <c r="I106" s="40" t="s">
        <v>33</v>
      </c>
      <c r="J106" s="41">
        <f t="shared" si="8"/>
        <v>1</v>
      </c>
      <c r="K106" s="39" t="s">
        <v>34</v>
      </c>
      <c r="L106" s="39" t="s">
        <v>4</v>
      </c>
      <c r="M106" s="42"/>
      <c r="N106" s="51"/>
      <c r="O106" s="51"/>
      <c r="P106" s="52"/>
      <c r="Q106" s="51"/>
      <c r="R106" s="51"/>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4">
        <f t="shared" si="9"/>
        <v>24941.61</v>
      </c>
      <c r="BB106" s="53">
        <f t="shared" si="10"/>
        <v>24941.61</v>
      </c>
      <c r="BC106" s="58" t="str">
        <f t="shared" si="11"/>
        <v>INR  Twenty Four Thousand Nine Hundred &amp; Forty One  and Paise Sixty One Only</v>
      </c>
      <c r="IA106" s="21">
        <v>8.2</v>
      </c>
      <c r="IB106" s="21" t="s">
        <v>65</v>
      </c>
      <c r="ID106" s="21">
        <v>291</v>
      </c>
      <c r="IE106" s="22" t="s">
        <v>43</v>
      </c>
      <c r="IF106" s="22"/>
      <c r="IG106" s="22"/>
      <c r="IH106" s="22"/>
      <c r="II106" s="22"/>
    </row>
    <row r="107" spans="1:243" s="21" customFormat="1" ht="15.75">
      <c r="A107" s="59">
        <v>9</v>
      </c>
      <c r="B107" s="60" t="s">
        <v>145</v>
      </c>
      <c r="C107" s="34"/>
      <c r="D107" s="68"/>
      <c r="E107" s="68"/>
      <c r="F107" s="68"/>
      <c r="G107" s="68"/>
      <c r="H107" s="68"/>
      <c r="I107" s="68"/>
      <c r="J107" s="68"/>
      <c r="K107" s="68"/>
      <c r="L107" s="68"/>
      <c r="M107" s="68"/>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IA107" s="21">
        <v>9</v>
      </c>
      <c r="IB107" s="21" t="s">
        <v>145</v>
      </c>
      <c r="IE107" s="22"/>
      <c r="IF107" s="22"/>
      <c r="IG107" s="22"/>
      <c r="IH107" s="22"/>
      <c r="II107" s="22"/>
    </row>
    <row r="108" spans="1:243" s="21" customFormat="1" ht="109.5" customHeight="1">
      <c r="A108" s="59">
        <v>9.01</v>
      </c>
      <c r="B108" s="60" t="s">
        <v>146</v>
      </c>
      <c r="C108" s="34"/>
      <c r="D108" s="68"/>
      <c r="E108" s="68"/>
      <c r="F108" s="68"/>
      <c r="G108" s="68"/>
      <c r="H108" s="68"/>
      <c r="I108" s="68"/>
      <c r="J108" s="68"/>
      <c r="K108" s="68"/>
      <c r="L108" s="68"/>
      <c r="M108" s="68"/>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IA108" s="21">
        <v>9.01</v>
      </c>
      <c r="IB108" s="21" t="s">
        <v>146</v>
      </c>
      <c r="IE108" s="22"/>
      <c r="IF108" s="22"/>
      <c r="IG108" s="22"/>
      <c r="IH108" s="22"/>
      <c r="II108" s="22"/>
    </row>
    <row r="109" spans="1:243" s="21" customFormat="1" ht="42.75">
      <c r="A109" s="59">
        <v>9.02</v>
      </c>
      <c r="B109" s="60" t="s">
        <v>66</v>
      </c>
      <c r="C109" s="34"/>
      <c r="D109" s="34">
        <v>58</v>
      </c>
      <c r="E109" s="61" t="s">
        <v>43</v>
      </c>
      <c r="F109" s="76">
        <v>376.68</v>
      </c>
      <c r="G109" s="45"/>
      <c r="H109" s="39"/>
      <c r="I109" s="40" t="s">
        <v>33</v>
      </c>
      <c r="J109" s="41">
        <f t="shared" si="8"/>
        <v>1</v>
      </c>
      <c r="K109" s="39" t="s">
        <v>34</v>
      </c>
      <c r="L109" s="39" t="s">
        <v>4</v>
      </c>
      <c r="M109" s="42"/>
      <c r="N109" s="51"/>
      <c r="O109" s="51"/>
      <c r="P109" s="52"/>
      <c r="Q109" s="51"/>
      <c r="R109" s="51"/>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4">
        <f t="shared" si="9"/>
        <v>21847.44</v>
      </c>
      <c r="BB109" s="53">
        <f t="shared" si="10"/>
        <v>21847.44</v>
      </c>
      <c r="BC109" s="58" t="str">
        <f t="shared" si="11"/>
        <v>INR  Twenty One Thousand Eight Hundred &amp; Forty Seven  and Paise Forty Four Only</v>
      </c>
      <c r="IA109" s="21">
        <v>9.02</v>
      </c>
      <c r="IB109" s="21" t="s">
        <v>66</v>
      </c>
      <c r="ID109" s="21">
        <v>58</v>
      </c>
      <c r="IE109" s="22" t="s">
        <v>43</v>
      </c>
      <c r="IF109" s="22"/>
      <c r="IG109" s="22"/>
      <c r="IH109" s="22"/>
      <c r="II109" s="22"/>
    </row>
    <row r="110" spans="1:243" s="21" customFormat="1" ht="15.75">
      <c r="A110" s="59">
        <v>10</v>
      </c>
      <c r="B110" s="60" t="s">
        <v>147</v>
      </c>
      <c r="C110" s="34"/>
      <c r="D110" s="68"/>
      <c r="E110" s="68"/>
      <c r="F110" s="68"/>
      <c r="G110" s="68"/>
      <c r="H110" s="68"/>
      <c r="I110" s="68"/>
      <c r="J110" s="68"/>
      <c r="K110" s="68"/>
      <c r="L110" s="68"/>
      <c r="M110" s="68"/>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IA110" s="21">
        <v>10</v>
      </c>
      <c r="IB110" s="21" t="s">
        <v>147</v>
      </c>
      <c r="IE110" s="22"/>
      <c r="IF110" s="22"/>
      <c r="IG110" s="22"/>
      <c r="IH110" s="22"/>
      <c r="II110" s="22"/>
    </row>
    <row r="111" spans="1:243" s="21" customFormat="1" ht="63">
      <c r="A111" s="59">
        <v>10.01</v>
      </c>
      <c r="B111" s="60" t="s">
        <v>148</v>
      </c>
      <c r="C111" s="34"/>
      <c r="D111" s="34">
        <v>1</v>
      </c>
      <c r="E111" s="61" t="s">
        <v>46</v>
      </c>
      <c r="F111" s="76">
        <v>532.66</v>
      </c>
      <c r="G111" s="45"/>
      <c r="H111" s="39"/>
      <c r="I111" s="40" t="s">
        <v>33</v>
      </c>
      <c r="J111" s="41">
        <f t="shared" si="8"/>
        <v>1</v>
      </c>
      <c r="K111" s="39" t="s">
        <v>34</v>
      </c>
      <c r="L111" s="39" t="s">
        <v>4</v>
      </c>
      <c r="M111" s="42"/>
      <c r="N111" s="51"/>
      <c r="O111" s="51"/>
      <c r="P111" s="52"/>
      <c r="Q111" s="51"/>
      <c r="R111" s="51"/>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4">
        <f t="shared" si="9"/>
        <v>532.66</v>
      </c>
      <c r="BB111" s="53">
        <f t="shared" si="10"/>
        <v>532.66</v>
      </c>
      <c r="BC111" s="58" t="str">
        <f t="shared" si="11"/>
        <v>INR  Five Hundred &amp; Thirty Two  and Paise Sixty Six Only</v>
      </c>
      <c r="IA111" s="21">
        <v>10.01</v>
      </c>
      <c r="IB111" s="21" t="s">
        <v>148</v>
      </c>
      <c r="ID111" s="21">
        <v>1</v>
      </c>
      <c r="IE111" s="22" t="s">
        <v>46</v>
      </c>
      <c r="IF111" s="22"/>
      <c r="IG111" s="22"/>
      <c r="IH111" s="22"/>
      <c r="II111" s="22"/>
    </row>
    <row r="112" spans="1:243" s="21" customFormat="1" ht="78.75">
      <c r="A112" s="59">
        <v>10.02</v>
      </c>
      <c r="B112" s="60" t="s">
        <v>149</v>
      </c>
      <c r="C112" s="34"/>
      <c r="D112" s="68"/>
      <c r="E112" s="68"/>
      <c r="F112" s="68"/>
      <c r="G112" s="68"/>
      <c r="H112" s="68"/>
      <c r="I112" s="68"/>
      <c r="J112" s="68"/>
      <c r="K112" s="68"/>
      <c r="L112" s="68"/>
      <c r="M112" s="68"/>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IA112" s="21">
        <v>10.02</v>
      </c>
      <c r="IB112" s="21" t="s">
        <v>149</v>
      </c>
      <c r="IE112" s="22"/>
      <c r="IF112" s="22"/>
      <c r="IG112" s="22"/>
      <c r="IH112" s="22"/>
      <c r="II112" s="22"/>
    </row>
    <row r="113" spans="1:243" s="21" customFormat="1" ht="42.75">
      <c r="A113" s="59">
        <v>10.03</v>
      </c>
      <c r="B113" s="60" t="s">
        <v>150</v>
      </c>
      <c r="C113" s="34"/>
      <c r="D113" s="34">
        <v>1</v>
      </c>
      <c r="E113" s="61" t="s">
        <v>46</v>
      </c>
      <c r="F113" s="76">
        <v>1523.41</v>
      </c>
      <c r="G113" s="45"/>
      <c r="H113" s="39"/>
      <c r="I113" s="40" t="s">
        <v>33</v>
      </c>
      <c r="J113" s="41">
        <f t="shared" si="8"/>
        <v>1</v>
      </c>
      <c r="K113" s="39" t="s">
        <v>34</v>
      </c>
      <c r="L113" s="39" t="s">
        <v>4</v>
      </c>
      <c r="M113" s="42"/>
      <c r="N113" s="51"/>
      <c r="O113" s="51"/>
      <c r="P113" s="52"/>
      <c r="Q113" s="51"/>
      <c r="R113" s="51"/>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4">
        <f t="shared" si="9"/>
        <v>1523.41</v>
      </c>
      <c r="BB113" s="53">
        <f t="shared" si="10"/>
        <v>1523.41</v>
      </c>
      <c r="BC113" s="58" t="str">
        <f t="shared" si="11"/>
        <v>INR  One Thousand Five Hundred &amp; Twenty Three  and Paise Forty One Only</v>
      </c>
      <c r="IA113" s="21">
        <v>10.03</v>
      </c>
      <c r="IB113" s="21" t="s">
        <v>150</v>
      </c>
      <c r="ID113" s="21">
        <v>1</v>
      </c>
      <c r="IE113" s="22" t="s">
        <v>46</v>
      </c>
      <c r="IF113" s="22"/>
      <c r="IG113" s="22"/>
      <c r="IH113" s="22"/>
      <c r="II113" s="22"/>
    </row>
    <row r="114" spans="1:243" s="21" customFormat="1" ht="31.5">
      <c r="A114" s="59">
        <v>10.04</v>
      </c>
      <c r="B114" s="60" t="s">
        <v>151</v>
      </c>
      <c r="C114" s="34"/>
      <c r="D114" s="34">
        <v>1</v>
      </c>
      <c r="E114" s="61" t="s">
        <v>46</v>
      </c>
      <c r="F114" s="76">
        <v>940.64</v>
      </c>
      <c r="G114" s="45"/>
      <c r="H114" s="39"/>
      <c r="I114" s="40" t="s">
        <v>33</v>
      </c>
      <c r="J114" s="41">
        <f t="shared" si="8"/>
        <v>1</v>
      </c>
      <c r="K114" s="39" t="s">
        <v>34</v>
      </c>
      <c r="L114" s="39" t="s">
        <v>4</v>
      </c>
      <c r="M114" s="42"/>
      <c r="N114" s="51"/>
      <c r="O114" s="51"/>
      <c r="P114" s="52"/>
      <c r="Q114" s="51"/>
      <c r="R114" s="51"/>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4">
        <f t="shared" si="9"/>
        <v>940.64</v>
      </c>
      <c r="BB114" s="53">
        <f t="shared" si="10"/>
        <v>940.64</v>
      </c>
      <c r="BC114" s="58" t="str">
        <f t="shared" si="11"/>
        <v>INR  Nine Hundred &amp; Forty  and Paise Sixty Four Only</v>
      </c>
      <c r="IA114" s="21">
        <v>10.04</v>
      </c>
      <c r="IB114" s="21" t="s">
        <v>151</v>
      </c>
      <c r="ID114" s="21">
        <v>1</v>
      </c>
      <c r="IE114" s="22" t="s">
        <v>46</v>
      </c>
      <c r="IF114" s="22"/>
      <c r="IG114" s="22"/>
      <c r="IH114" s="22"/>
      <c r="II114" s="22"/>
    </row>
    <row r="115" spans="1:243" s="21" customFormat="1" ht="94.5">
      <c r="A115" s="59">
        <v>10.05</v>
      </c>
      <c r="B115" s="60" t="s">
        <v>152</v>
      </c>
      <c r="C115" s="34"/>
      <c r="D115" s="34">
        <v>0.5</v>
      </c>
      <c r="E115" s="61" t="s">
        <v>46</v>
      </c>
      <c r="F115" s="76">
        <v>2222.45</v>
      </c>
      <c r="G115" s="45"/>
      <c r="H115" s="39"/>
      <c r="I115" s="40" t="s">
        <v>33</v>
      </c>
      <c r="J115" s="41">
        <f t="shared" si="8"/>
        <v>1</v>
      </c>
      <c r="K115" s="39" t="s">
        <v>34</v>
      </c>
      <c r="L115" s="39" t="s">
        <v>4</v>
      </c>
      <c r="M115" s="42"/>
      <c r="N115" s="51"/>
      <c r="O115" s="51"/>
      <c r="P115" s="52"/>
      <c r="Q115" s="51"/>
      <c r="R115" s="51"/>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4">
        <f t="shared" si="9"/>
        <v>1111.23</v>
      </c>
      <c r="BB115" s="53">
        <f t="shared" si="10"/>
        <v>1111.23</v>
      </c>
      <c r="BC115" s="58" t="str">
        <f t="shared" si="11"/>
        <v>INR  One Thousand One Hundred &amp; Eleven  and Paise Twenty Three Only</v>
      </c>
      <c r="IA115" s="21">
        <v>10.05</v>
      </c>
      <c r="IB115" s="21" t="s">
        <v>152</v>
      </c>
      <c r="ID115" s="21">
        <v>0.5</v>
      </c>
      <c r="IE115" s="22" t="s">
        <v>46</v>
      </c>
      <c r="IF115" s="22"/>
      <c r="IG115" s="22"/>
      <c r="IH115" s="22"/>
      <c r="II115" s="22"/>
    </row>
    <row r="116" spans="1:243" s="21" customFormat="1" ht="94.5">
      <c r="A116" s="59">
        <v>10.06</v>
      </c>
      <c r="B116" s="60" t="s">
        <v>153</v>
      </c>
      <c r="C116" s="34"/>
      <c r="D116" s="68"/>
      <c r="E116" s="68"/>
      <c r="F116" s="68"/>
      <c r="G116" s="68"/>
      <c r="H116" s="68"/>
      <c r="I116" s="68"/>
      <c r="J116" s="68"/>
      <c r="K116" s="68"/>
      <c r="L116" s="68"/>
      <c r="M116" s="68"/>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IA116" s="21">
        <v>10.06</v>
      </c>
      <c r="IB116" s="21" t="s">
        <v>153</v>
      </c>
      <c r="IE116" s="22"/>
      <c r="IF116" s="22"/>
      <c r="IG116" s="22"/>
      <c r="IH116" s="22"/>
      <c r="II116" s="22"/>
    </row>
    <row r="117" spans="1:243" s="21" customFormat="1" ht="42.75">
      <c r="A117" s="59">
        <v>10.07</v>
      </c>
      <c r="B117" s="60" t="s">
        <v>154</v>
      </c>
      <c r="C117" s="34"/>
      <c r="D117" s="34">
        <v>1</v>
      </c>
      <c r="E117" s="61" t="s">
        <v>46</v>
      </c>
      <c r="F117" s="76">
        <v>1288.82</v>
      </c>
      <c r="G117" s="45"/>
      <c r="H117" s="39"/>
      <c r="I117" s="40" t="s">
        <v>33</v>
      </c>
      <c r="J117" s="41">
        <f t="shared" si="8"/>
        <v>1</v>
      </c>
      <c r="K117" s="39" t="s">
        <v>34</v>
      </c>
      <c r="L117" s="39" t="s">
        <v>4</v>
      </c>
      <c r="M117" s="42"/>
      <c r="N117" s="51"/>
      <c r="O117" s="51"/>
      <c r="P117" s="52"/>
      <c r="Q117" s="51"/>
      <c r="R117" s="51"/>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4">
        <f t="shared" si="9"/>
        <v>1288.82</v>
      </c>
      <c r="BB117" s="53">
        <f t="shared" si="10"/>
        <v>1288.82</v>
      </c>
      <c r="BC117" s="58" t="str">
        <f t="shared" si="11"/>
        <v>INR  One Thousand Two Hundred &amp; Eighty Eight  and Paise Eighty Two Only</v>
      </c>
      <c r="IA117" s="21">
        <v>10.07</v>
      </c>
      <c r="IB117" s="21" t="s">
        <v>154</v>
      </c>
      <c r="ID117" s="21">
        <v>1</v>
      </c>
      <c r="IE117" s="22" t="s">
        <v>46</v>
      </c>
      <c r="IF117" s="22"/>
      <c r="IG117" s="22"/>
      <c r="IH117" s="22"/>
      <c r="II117" s="22"/>
    </row>
    <row r="118" spans="1:243" s="21" customFormat="1" ht="63">
      <c r="A118" s="59">
        <v>10.08</v>
      </c>
      <c r="B118" s="60" t="s">
        <v>155</v>
      </c>
      <c r="C118" s="34"/>
      <c r="D118" s="68"/>
      <c r="E118" s="68"/>
      <c r="F118" s="68"/>
      <c r="G118" s="68"/>
      <c r="H118" s="68"/>
      <c r="I118" s="68"/>
      <c r="J118" s="68"/>
      <c r="K118" s="68"/>
      <c r="L118" s="68"/>
      <c r="M118" s="68"/>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IA118" s="21">
        <v>10.08</v>
      </c>
      <c r="IB118" s="21" t="s">
        <v>155</v>
      </c>
      <c r="IE118" s="22"/>
      <c r="IF118" s="22"/>
      <c r="IG118" s="22"/>
      <c r="IH118" s="22"/>
      <c r="II118" s="22"/>
    </row>
    <row r="119" spans="1:243" s="21" customFormat="1" ht="42.75">
      <c r="A119" s="59">
        <v>10.09</v>
      </c>
      <c r="B119" s="60" t="s">
        <v>156</v>
      </c>
      <c r="C119" s="34"/>
      <c r="D119" s="34">
        <v>585</v>
      </c>
      <c r="E119" s="61" t="s">
        <v>267</v>
      </c>
      <c r="F119" s="76">
        <v>4279.61</v>
      </c>
      <c r="G119" s="45"/>
      <c r="H119" s="39"/>
      <c r="I119" s="40" t="s">
        <v>33</v>
      </c>
      <c r="J119" s="41">
        <f t="shared" si="8"/>
        <v>1</v>
      </c>
      <c r="K119" s="39" t="s">
        <v>34</v>
      </c>
      <c r="L119" s="39" t="s">
        <v>4</v>
      </c>
      <c r="M119" s="42"/>
      <c r="N119" s="51"/>
      <c r="O119" s="51"/>
      <c r="P119" s="52"/>
      <c r="Q119" s="51"/>
      <c r="R119" s="51"/>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4">
        <f>total_amount_ba($B$2,$D$2,D119,F119,J119,K119,M119)/1000</f>
        <v>2503.57</v>
      </c>
      <c r="BB119" s="53">
        <f t="shared" si="10"/>
        <v>2503.57</v>
      </c>
      <c r="BC119" s="58" t="str">
        <f t="shared" si="11"/>
        <v>INR  Two Thousand Five Hundred &amp; Three  and Paise Fifty Seven Only</v>
      </c>
      <c r="IA119" s="21">
        <v>10.09</v>
      </c>
      <c r="IB119" s="21" t="s">
        <v>156</v>
      </c>
      <c r="ID119" s="21">
        <v>585</v>
      </c>
      <c r="IE119" s="22" t="s">
        <v>267</v>
      </c>
      <c r="IF119" s="22"/>
      <c r="IG119" s="22"/>
      <c r="IH119" s="22"/>
      <c r="II119" s="22"/>
    </row>
    <row r="120" spans="1:243" s="21" customFormat="1" ht="63">
      <c r="A120" s="78">
        <v>10.1</v>
      </c>
      <c r="B120" s="60" t="s">
        <v>157</v>
      </c>
      <c r="C120" s="34"/>
      <c r="D120" s="68"/>
      <c r="E120" s="68"/>
      <c r="F120" s="68"/>
      <c r="G120" s="68"/>
      <c r="H120" s="68"/>
      <c r="I120" s="68"/>
      <c r="J120" s="68"/>
      <c r="K120" s="68"/>
      <c r="L120" s="68"/>
      <c r="M120" s="68"/>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IA120" s="21">
        <v>10.1</v>
      </c>
      <c r="IB120" s="21" t="s">
        <v>157</v>
      </c>
      <c r="IE120" s="22"/>
      <c r="IF120" s="22"/>
      <c r="IG120" s="22"/>
      <c r="IH120" s="22"/>
      <c r="II120" s="22"/>
    </row>
    <row r="121" spans="1:243" s="21" customFormat="1" ht="28.5">
      <c r="A121" s="59">
        <v>10.11</v>
      </c>
      <c r="B121" s="60" t="s">
        <v>158</v>
      </c>
      <c r="C121" s="34"/>
      <c r="D121" s="34">
        <v>0.5</v>
      </c>
      <c r="E121" s="61" t="s">
        <v>43</v>
      </c>
      <c r="F121" s="76">
        <v>106.88</v>
      </c>
      <c r="G121" s="45"/>
      <c r="H121" s="39"/>
      <c r="I121" s="40" t="s">
        <v>33</v>
      </c>
      <c r="J121" s="41">
        <f t="shared" si="8"/>
        <v>1</v>
      </c>
      <c r="K121" s="39" t="s">
        <v>34</v>
      </c>
      <c r="L121" s="39" t="s">
        <v>4</v>
      </c>
      <c r="M121" s="42"/>
      <c r="N121" s="51"/>
      <c r="O121" s="51"/>
      <c r="P121" s="52"/>
      <c r="Q121" s="51"/>
      <c r="R121" s="51"/>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4">
        <f t="shared" si="9"/>
        <v>53.44</v>
      </c>
      <c r="BB121" s="53">
        <f t="shared" si="10"/>
        <v>53.44</v>
      </c>
      <c r="BC121" s="58" t="str">
        <f t="shared" si="11"/>
        <v>INR  Fifty Three and Paise Forty Four Only</v>
      </c>
      <c r="IA121" s="21">
        <v>10.11</v>
      </c>
      <c r="IB121" s="21" t="s">
        <v>158</v>
      </c>
      <c r="ID121" s="21">
        <v>0.5</v>
      </c>
      <c r="IE121" s="22" t="s">
        <v>43</v>
      </c>
      <c r="IF121" s="22"/>
      <c r="IG121" s="22"/>
      <c r="IH121" s="22"/>
      <c r="II121" s="22"/>
    </row>
    <row r="122" spans="1:243" s="21" customFormat="1" ht="78.75">
      <c r="A122" s="59">
        <v>10.12</v>
      </c>
      <c r="B122" s="60" t="s">
        <v>159</v>
      </c>
      <c r="C122" s="34"/>
      <c r="D122" s="68"/>
      <c r="E122" s="68"/>
      <c r="F122" s="68"/>
      <c r="G122" s="68"/>
      <c r="H122" s="68"/>
      <c r="I122" s="68"/>
      <c r="J122" s="68"/>
      <c r="K122" s="68"/>
      <c r="L122" s="68"/>
      <c r="M122" s="68"/>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IA122" s="21">
        <v>10.12</v>
      </c>
      <c r="IB122" s="21" t="s">
        <v>159</v>
      </c>
      <c r="IE122" s="22"/>
      <c r="IF122" s="22"/>
      <c r="IG122" s="22"/>
      <c r="IH122" s="22"/>
      <c r="II122" s="22"/>
    </row>
    <row r="123" spans="1:243" s="21" customFormat="1" ht="42.75">
      <c r="A123" s="59">
        <v>10.13</v>
      </c>
      <c r="B123" s="60" t="s">
        <v>160</v>
      </c>
      <c r="C123" s="34"/>
      <c r="D123" s="34">
        <v>30</v>
      </c>
      <c r="E123" s="61" t="s">
        <v>47</v>
      </c>
      <c r="F123" s="76">
        <v>149.28</v>
      </c>
      <c r="G123" s="45"/>
      <c r="H123" s="39"/>
      <c r="I123" s="40" t="s">
        <v>33</v>
      </c>
      <c r="J123" s="41">
        <f t="shared" si="8"/>
        <v>1</v>
      </c>
      <c r="K123" s="39" t="s">
        <v>34</v>
      </c>
      <c r="L123" s="39" t="s">
        <v>4</v>
      </c>
      <c r="M123" s="42"/>
      <c r="N123" s="51"/>
      <c r="O123" s="51"/>
      <c r="P123" s="52"/>
      <c r="Q123" s="51"/>
      <c r="R123" s="51"/>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4">
        <f t="shared" si="9"/>
        <v>4478.4</v>
      </c>
      <c r="BB123" s="53">
        <f t="shared" si="10"/>
        <v>4478.4</v>
      </c>
      <c r="BC123" s="58" t="str">
        <f t="shared" si="11"/>
        <v>INR  Four Thousand Four Hundred &amp; Seventy Eight  and Paise Forty Only</v>
      </c>
      <c r="IA123" s="21">
        <v>10.13</v>
      </c>
      <c r="IB123" s="21" t="s">
        <v>160</v>
      </c>
      <c r="ID123" s="21">
        <v>30</v>
      </c>
      <c r="IE123" s="22" t="s">
        <v>47</v>
      </c>
      <c r="IF123" s="22"/>
      <c r="IG123" s="22"/>
      <c r="IH123" s="22"/>
      <c r="II123" s="22"/>
    </row>
    <row r="124" spans="1:243" s="21" customFormat="1" ht="63">
      <c r="A124" s="59">
        <v>10.14</v>
      </c>
      <c r="B124" s="60" t="s">
        <v>161</v>
      </c>
      <c r="C124" s="34"/>
      <c r="D124" s="34">
        <v>585</v>
      </c>
      <c r="E124" s="61" t="s">
        <v>56</v>
      </c>
      <c r="F124" s="76">
        <v>23.02</v>
      </c>
      <c r="G124" s="45"/>
      <c r="H124" s="39"/>
      <c r="I124" s="40" t="s">
        <v>33</v>
      </c>
      <c r="J124" s="41">
        <f t="shared" si="8"/>
        <v>1</v>
      </c>
      <c r="K124" s="39" t="s">
        <v>34</v>
      </c>
      <c r="L124" s="39" t="s">
        <v>4</v>
      </c>
      <c r="M124" s="42"/>
      <c r="N124" s="51"/>
      <c r="O124" s="51"/>
      <c r="P124" s="52"/>
      <c r="Q124" s="51"/>
      <c r="R124" s="51"/>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4">
        <f t="shared" si="9"/>
        <v>13466.7</v>
      </c>
      <c r="BB124" s="53">
        <f t="shared" si="10"/>
        <v>13466.7</v>
      </c>
      <c r="BC124" s="58" t="str">
        <f t="shared" si="11"/>
        <v>INR  Thirteen Thousand Four Hundred &amp; Sixty Six  and Paise Seventy Only</v>
      </c>
      <c r="IA124" s="21">
        <v>10.14</v>
      </c>
      <c r="IB124" s="21" t="s">
        <v>161</v>
      </c>
      <c r="ID124" s="21">
        <v>585</v>
      </c>
      <c r="IE124" s="22" t="s">
        <v>56</v>
      </c>
      <c r="IF124" s="22"/>
      <c r="IG124" s="22"/>
      <c r="IH124" s="22"/>
      <c r="II124" s="22"/>
    </row>
    <row r="125" spans="1:243" s="21" customFormat="1" ht="94.5">
      <c r="A125" s="59">
        <v>10.15</v>
      </c>
      <c r="B125" s="60" t="s">
        <v>162</v>
      </c>
      <c r="C125" s="34"/>
      <c r="D125" s="68"/>
      <c r="E125" s="68"/>
      <c r="F125" s="68"/>
      <c r="G125" s="68"/>
      <c r="H125" s="68"/>
      <c r="I125" s="68"/>
      <c r="J125" s="68"/>
      <c r="K125" s="68"/>
      <c r="L125" s="68"/>
      <c r="M125" s="68"/>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IA125" s="21">
        <v>10.15</v>
      </c>
      <c r="IB125" s="21" t="s">
        <v>162</v>
      </c>
      <c r="IE125" s="22"/>
      <c r="IF125" s="22"/>
      <c r="IG125" s="22"/>
      <c r="IH125" s="22"/>
      <c r="II125" s="22"/>
    </row>
    <row r="126" spans="1:243" s="21" customFormat="1" ht="42.75">
      <c r="A126" s="59">
        <v>10.16</v>
      </c>
      <c r="B126" s="60" t="s">
        <v>163</v>
      </c>
      <c r="C126" s="34"/>
      <c r="D126" s="34">
        <v>58</v>
      </c>
      <c r="E126" s="61" t="s">
        <v>43</v>
      </c>
      <c r="F126" s="76">
        <v>136.78</v>
      </c>
      <c r="G126" s="45"/>
      <c r="H126" s="39"/>
      <c r="I126" s="40" t="s">
        <v>33</v>
      </c>
      <c r="J126" s="41">
        <f t="shared" si="8"/>
        <v>1</v>
      </c>
      <c r="K126" s="39" t="s">
        <v>34</v>
      </c>
      <c r="L126" s="39" t="s">
        <v>4</v>
      </c>
      <c r="M126" s="42"/>
      <c r="N126" s="51"/>
      <c r="O126" s="51"/>
      <c r="P126" s="52"/>
      <c r="Q126" s="51"/>
      <c r="R126" s="51"/>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4">
        <f t="shared" si="9"/>
        <v>7933.24</v>
      </c>
      <c r="BB126" s="53">
        <f t="shared" si="10"/>
        <v>7933.24</v>
      </c>
      <c r="BC126" s="58" t="str">
        <f t="shared" si="11"/>
        <v>INR  Seven Thousand Nine Hundred &amp; Thirty Three  and Paise Twenty Four Only</v>
      </c>
      <c r="IA126" s="21">
        <v>10.16</v>
      </c>
      <c r="IB126" s="21" t="s">
        <v>163</v>
      </c>
      <c r="ID126" s="21">
        <v>58</v>
      </c>
      <c r="IE126" s="22" t="s">
        <v>43</v>
      </c>
      <c r="IF126" s="22"/>
      <c r="IG126" s="22"/>
      <c r="IH126" s="22"/>
      <c r="II126" s="22"/>
    </row>
    <row r="127" spans="1:243" s="21" customFormat="1" ht="42.75">
      <c r="A127" s="59">
        <v>10.17</v>
      </c>
      <c r="B127" s="60" t="s">
        <v>164</v>
      </c>
      <c r="C127" s="34"/>
      <c r="D127" s="34">
        <v>58</v>
      </c>
      <c r="E127" s="61" t="s">
        <v>43</v>
      </c>
      <c r="F127" s="76">
        <v>268.87</v>
      </c>
      <c r="G127" s="45"/>
      <c r="H127" s="39"/>
      <c r="I127" s="40" t="s">
        <v>33</v>
      </c>
      <c r="J127" s="41">
        <f t="shared" si="8"/>
        <v>1</v>
      </c>
      <c r="K127" s="39" t="s">
        <v>34</v>
      </c>
      <c r="L127" s="39" t="s">
        <v>4</v>
      </c>
      <c r="M127" s="42"/>
      <c r="N127" s="51"/>
      <c r="O127" s="51"/>
      <c r="P127" s="52"/>
      <c r="Q127" s="51"/>
      <c r="R127" s="51"/>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4">
        <f t="shared" si="9"/>
        <v>15594.46</v>
      </c>
      <c r="BB127" s="53">
        <f t="shared" si="10"/>
        <v>15594.46</v>
      </c>
      <c r="BC127" s="58" t="str">
        <f t="shared" si="11"/>
        <v>INR  Fifteen Thousand Five Hundred &amp; Ninety Four  and Paise Forty Six Only</v>
      </c>
      <c r="IA127" s="21">
        <v>10.17</v>
      </c>
      <c r="IB127" s="21" t="s">
        <v>164</v>
      </c>
      <c r="ID127" s="21">
        <v>58</v>
      </c>
      <c r="IE127" s="22" t="s">
        <v>43</v>
      </c>
      <c r="IF127" s="22"/>
      <c r="IG127" s="22"/>
      <c r="IH127" s="22"/>
      <c r="II127" s="22"/>
    </row>
    <row r="128" spans="1:243" s="21" customFormat="1" ht="110.25">
      <c r="A128" s="59">
        <v>10.18</v>
      </c>
      <c r="B128" s="60" t="s">
        <v>165</v>
      </c>
      <c r="C128" s="34"/>
      <c r="D128" s="34">
        <v>6</v>
      </c>
      <c r="E128" s="61" t="s">
        <v>47</v>
      </c>
      <c r="F128" s="76">
        <v>602.1</v>
      </c>
      <c r="G128" s="45"/>
      <c r="H128" s="39"/>
      <c r="I128" s="40" t="s">
        <v>33</v>
      </c>
      <c r="J128" s="41">
        <f t="shared" si="8"/>
        <v>1</v>
      </c>
      <c r="K128" s="39" t="s">
        <v>34</v>
      </c>
      <c r="L128" s="39" t="s">
        <v>4</v>
      </c>
      <c r="M128" s="42"/>
      <c r="N128" s="51"/>
      <c r="O128" s="51"/>
      <c r="P128" s="52"/>
      <c r="Q128" s="51"/>
      <c r="R128" s="51"/>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4">
        <f t="shared" si="9"/>
        <v>3612.6</v>
      </c>
      <c r="BB128" s="53">
        <f t="shared" si="10"/>
        <v>3612.6</v>
      </c>
      <c r="BC128" s="58" t="str">
        <f t="shared" si="11"/>
        <v>INR  Three Thousand Six Hundred &amp; Twelve  and Paise Sixty Only</v>
      </c>
      <c r="IA128" s="21">
        <v>10.18</v>
      </c>
      <c r="IB128" s="21" t="s">
        <v>165</v>
      </c>
      <c r="ID128" s="21">
        <v>6</v>
      </c>
      <c r="IE128" s="22" t="s">
        <v>47</v>
      </c>
      <c r="IF128" s="22"/>
      <c r="IG128" s="22"/>
      <c r="IH128" s="22"/>
      <c r="II128" s="22"/>
    </row>
    <row r="129" spans="1:243" s="21" customFormat="1" ht="78.75">
      <c r="A129" s="59">
        <v>10.19</v>
      </c>
      <c r="B129" s="60" t="s">
        <v>166</v>
      </c>
      <c r="C129" s="34"/>
      <c r="D129" s="34">
        <v>291</v>
      </c>
      <c r="E129" s="61" t="s">
        <v>43</v>
      </c>
      <c r="F129" s="76">
        <v>34.2</v>
      </c>
      <c r="G129" s="45"/>
      <c r="H129" s="39"/>
      <c r="I129" s="40" t="s">
        <v>33</v>
      </c>
      <c r="J129" s="41">
        <f t="shared" si="8"/>
        <v>1</v>
      </c>
      <c r="K129" s="39" t="s">
        <v>34</v>
      </c>
      <c r="L129" s="39" t="s">
        <v>4</v>
      </c>
      <c r="M129" s="42"/>
      <c r="N129" s="51"/>
      <c r="O129" s="51"/>
      <c r="P129" s="52"/>
      <c r="Q129" s="51"/>
      <c r="R129" s="51"/>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4">
        <f t="shared" si="9"/>
        <v>9952.2</v>
      </c>
      <c r="BB129" s="53">
        <f t="shared" si="10"/>
        <v>9952.2</v>
      </c>
      <c r="BC129" s="58" t="str">
        <f t="shared" si="11"/>
        <v>INR  Nine Thousand Nine Hundred &amp; Fifty Two  and Paise Twenty Only</v>
      </c>
      <c r="IA129" s="21">
        <v>10.19</v>
      </c>
      <c r="IB129" s="21" t="s">
        <v>166</v>
      </c>
      <c r="ID129" s="21">
        <v>291</v>
      </c>
      <c r="IE129" s="22" t="s">
        <v>43</v>
      </c>
      <c r="IF129" s="22"/>
      <c r="IG129" s="22"/>
      <c r="IH129" s="22"/>
      <c r="II129" s="22"/>
    </row>
    <row r="130" spans="1:243" s="21" customFormat="1" ht="141.75">
      <c r="A130" s="78">
        <v>10.2</v>
      </c>
      <c r="B130" s="60" t="s">
        <v>167</v>
      </c>
      <c r="C130" s="34"/>
      <c r="D130" s="34">
        <v>29</v>
      </c>
      <c r="E130" s="61" t="s">
        <v>46</v>
      </c>
      <c r="F130" s="76">
        <v>121.74</v>
      </c>
      <c r="G130" s="45"/>
      <c r="H130" s="39"/>
      <c r="I130" s="40" t="s">
        <v>33</v>
      </c>
      <c r="J130" s="41">
        <f t="shared" si="8"/>
        <v>1</v>
      </c>
      <c r="K130" s="39" t="s">
        <v>34</v>
      </c>
      <c r="L130" s="39" t="s">
        <v>4</v>
      </c>
      <c r="M130" s="42"/>
      <c r="N130" s="51"/>
      <c r="O130" s="51"/>
      <c r="P130" s="52"/>
      <c r="Q130" s="51"/>
      <c r="R130" s="51"/>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4">
        <f t="shared" si="9"/>
        <v>3530.46</v>
      </c>
      <c r="BB130" s="53">
        <f t="shared" si="10"/>
        <v>3530.46</v>
      </c>
      <c r="BC130" s="58" t="str">
        <f t="shared" si="11"/>
        <v>INR  Three Thousand Five Hundred &amp; Thirty  and Paise Forty Six Only</v>
      </c>
      <c r="IA130" s="21">
        <v>10.2</v>
      </c>
      <c r="IB130" s="21" t="s">
        <v>167</v>
      </c>
      <c r="ID130" s="21">
        <v>29</v>
      </c>
      <c r="IE130" s="22" t="s">
        <v>46</v>
      </c>
      <c r="IF130" s="22"/>
      <c r="IG130" s="22"/>
      <c r="IH130" s="22"/>
      <c r="II130" s="22"/>
    </row>
    <row r="131" spans="1:243" s="21" customFormat="1" ht="15.75">
      <c r="A131" s="59">
        <v>11</v>
      </c>
      <c r="B131" s="60" t="s">
        <v>168</v>
      </c>
      <c r="C131" s="34"/>
      <c r="D131" s="68"/>
      <c r="E131" s="68"/>
      <c r="F131" s="68"/>
      <c r="G131" s="68"/>
      <c r="H131" s="68"/>
      <c r="I131" s="68"/>
      <c r="J131" s="68"/>
      <c r="K131" s="68"/>
      <c r="L131" s="68"/>
      <c r="M131" s="68"/>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IA131" s="21">
        <v>11</v>
      </c>
      <c r="IB131" s="21" t="s">
        <v>168</v>
      </c>
      <c r="IE131" s="22"/>
      <c r="IF131" s="22"/>
      <c r="IG131" s="22"/>
      <c r="IH131" s="22"/>
      <c r="II131" s="22"/>
    </row>
    <row r="132" spans="1:243" s="21" customFormat="1" ht="15.75">
      <c r="A132" s="59">
        <v>11.01</v>
      </c>
      <c r="B132" s="60" t="s">
        <v>169</v>
      </c>
      <c r="C132" s="34"/>
      <c r="D132" s="68"/>
      <c r="E132" s="68"/>
      <c r="F132" s="68"/>
      <c r="G132" s="68"/>
      <c r="H132" s="68"/>
      <c r="I132" s="68"/>
      <c r="J132" s="68"/>
      <c r="K132" s="68"/>
      <c r="L132" s="68"/>
      <c r="M132" s="68"/>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IA132" s="21">
        <v>11.01</v>
      </c>
      <c r="IB132" s="21" t="s">
        <v>169</v>
      </c>
      <c r="IE132" s="22"/>
      <c r="IF132" s="22"/>
      <c r="IG132" s="22"/>
      <c r="IH132" s="22"/>
      <c r="II132" s="22"/>
    </row>
    <row r="133" spans="1:243" s="21" customFormat="1" ht="42.75">
      <c r="A133" s="59">
        <v>11.02</v>
      </c>
      <c r="B133" s="60" t="s">
        <v>170</v>
      </c>
      <c r="C133" s="34"/>
      <c r="D133" s="34">
        <v>1</v>
      </c>
      <c r="E133" s="61" t="s">
        <v>46</v>
      </c>
      <c r="F133" s="76">
        <v>1514.82</v>
      </c>
      <c r="G133" s="45"/>
      <c r="H133" s="39"/>
      <c r="I133" s="40" t="s">
        <v>33</v>
      </c>
      <c r="J133" s="41">
        <f t="shared" si="8"/>
        <v>1</v>
      </c>
      <c r="K133" s="39" t="s">
        <v>34</v>
      </c>
      <c r="L133" s="39" t="s">
        <v>4</v>
      </c>
      <c r="M133" s="42"/>
      <c r="N133" s="51"/>
      <c r="O133" s="51"/>
      <c r="P133" s="52"/>
      <c r="Q133" s="51"/>
      <c r="R133" s="51"/>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4">
        <f t="shared" si="9"/>
        <v>1514.82</v>
      </c>
      <c r="BB133" s="53">
        <f t="shared" si="10"/>
        <v>1514.82</v>
      </c>
      <c r="BC133" s="58" t="str">
        <f t="shared" si="11"/>
        <v>INR  One Thousand Five Hundred &amp; Fourteen  and Paise Eighty Two Only</v>
      </c>
      <c r="IA133" s="21">
        <v>11.02</v>
      </c>
      <c r="IB133" s="21" t="s">
        <v>170</v>
      </c>
      <c r="ID133" s="21">
        <v>1</v>
      </c>
      <c r="IE133" s="22" t="s">
        <v>46</v>
      </c>
      <c r="IF133" s="22"/>
      <c r="IG133" s="22"/>
      <c r="IH133" s="22"/>
      <c r="II133" s="22"/>
    </row>
    <row r="134" spans="1:243" s="21" customFormat="1" ht="42.75">
      <c r="A134" s="59">
        <v>11.03</v>
      </c>
      <c r="B134" s="60" t="s">
        <v>171</v>
      </c>
      <c r="C134" s="34"/>
      <c r="D134" s="34">
        <v>1</v>
      </c>
      <c r="E134" s="61" t="s">
        <v>46</v>
      </c>
      <c r="F134" s="76">
        <v>1734.77</v>
      </c>
      <c r="G134" s="45"/>
      <c r="H134" s="39"/>
      <c r="I134" s="40" t="s">
        <v>33</v>
      </c>
      <c r="J134" s="41">
        <f t="shared" si="8"/>
        <v>1</v>
      </c>
      <c r="K134" s="39" t="s">
        <v>34</v>
      </c>
      <c r="L134" s="39" t="s">
        <v>4</v>
      </c>
      <c r="M134" s="42"/>
      <c r="N134" s="51"/>
      <c r="O134" s="51"/>
      <c r="P134" s="52"/>
      <c r="Q134" s="51"/>
      <c r="R134" s="51"/>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4">
        <f t="shared" si="9"/>
        <v>1734.77</v>
      </c>
      <c r="BB134" s="53">
        <f t="shared" si="10"/>
        <v>1734.77</v>
      </c>
      <c r="BC134" s="58" t="str">
        <f t="shared" si="11"/>
        <v>INR  One Thousand Seven Hundred &amp; Thirty Four  and Paise Seventy Seven Only</v>
      </c>
      <c r="IA134" s="21">
        <v>11.03</v>
      </c>
      <c r="IB134" s="21" t="s">
        <v>171</v>
      </c>
      <c r="ID134" s="21">
        <v>1</v>
      </c>
      <c r="IE134" s="22" t="s">
        <v>46</v>
      </c>
      <c r="IF134" s="22"/>
      <c r="IG134" s="22"/>
      <c r="IH134" s="22"/>
      <c r="II134" s="22"/>
    </row>
    <row r="135" spans="1:243" s="21" customFormat="1" ht="28.5">
      <c r="A135" s="59">
        <v>11.04</v>
      </c>
      <c r="B135" s="60" t="s">
        <v>172</v>
      </c>
      <c r="C135" s="34"/>
      <c r="D135" s="34">
        <v>1</v>
      </c>
      <c r="E135" s="61" t="s">
        <v>46</v>
      </c>
      <c r="F135" s="76">
        <v>708.29</v>
      </c>
      <c r="G135" s="45"/>
      <c r="H135" s="39"/>
      <c r="I135" s="40" t="s">
        <v>33</v>
      </c>
      <c r="J135" s="41">
        <f t="shared" si="8"/>
        <v>1</v>
      </c>
      <c r="K135" s="39" t="s">
        <v>34</v>
      </c>
      <c r="L135" s="39" t="s">
        <v>4</v>
      </c>
      <c r="M135" s="42"/>
      <c r="N135" s="51"/>
      <c r="O135" s="51"/>
      <c r="P135" s="52"/>
      <c r="Q135" s="51"/>
      <c r="R135" s="51"/>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4">
        <f t="shared" si="9"/>
        <v>708.29</v>
      </c>
      <c r="BB135" s="53">
        <f t="shared" si="10"/>
        <v>708.29</v>
      </c>
      <c r="BC135" s="58" t="str">
        <f t="shared" si="11"/>
        <v>INR  Seven Hundred &amp; Eight  and Paise Twenty Nine Only</v>
      </c>
      <c r="IA135" s="21">
        <v>11.04</v>
      </c>
      <c r="IB135" s="21" t="s">
        <v>172</v>
      </c>
      <c r="ID135" s="21">
        <v>1</v>
      </c>
      <c r="IE135" s="22" t="s">
        <v>46</v>
      </c>
      <c r="IF135" s="22"/>
      <c r="IG135" s="22"/>
      <c r="IH135" s="22"/>
      <c r="II135" s="22"/>
    </row>
    <row r="136" spans="1:243" s="21" customFormat="1" ht="78.75">
      <c r="A136" s="59">
        <v>11.05</v>
      </c>
      <c r="B136" s="60" t="s">
        <v>173</v>
      </c>
      <c r="C136" s="34"/>
      <c r="D136" s="68"/>
      <c r="E136" s="68"/>
      <c r="F136" s="68"/>
      <c r="G136" s="68"/>
      <c r="H136" s="68"/>
      <c r="I136" s="68"/>
      <c r="J136" s="68"/>
      <c r="K136" s="68"/>
      <c r="L136" s="68"/>
      <c r="M136" s="68"/>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IA136" s="21">
        <v>11.05</v>
      </c>
      <c r="IB136" s="21" t="s">
        <v>173</v>
      </c>
      <c r="IE136" s="22"/>
      <c r="IF136" s="22"/>
      <c r="IG136" s="22"/>
      <c r="IH136" s="22"/>
      <c r="II136" s="22"/>
    </row>
    <row r="137" spans="1:243" s="21" customFormat="1" ht="42.75">
      <c r="A137" s="59">
        <v>11.06</v>
      </c>
      <c r="B137" s="60" t="s">
        <v>174</v>
      </c>
      <c r="C137" s="34"/>
      <c r="D137" s="34">
        <v>0.5</v>
      </c>
      <c r="E137" s="61" t="s">
        <v>46</v>
      </c>
      <c r="F137" s="76">
        <v>3224.76</v>
      </c>
      <c r="G137" s="45"/>
      <c r="H137" s="39"/>
      <c r="I137" s="40" t="s">
        <v>33</v>
      </c>
      <c r="J137" s="41">
        <f t="shared" si="8"/>
        <v>1</v>
      </c>
      <c r="K137" s="39" t="s">
        <v>34</v>
      </c>
      <c r="L137" s="39" t="s">
        <v>4</v>
      </c>
      <c r="M137" s="42"/>
      <c r="N137" s="51"/>
      <c r="O137" s="51"/>
      <c r="P137" s="52"/>
      <c r="Q137" s="51"/>
      <c r="R137" s="51"/>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4">
        <f t="shared" si="9"/>
        <v>1612.38</v>
      </c>
      <c r="BB137" s="53">
        <f t="shared" si="10"/>
        <v>1612.38</v>
      </c>
      <c r="BC137" s="58" t="str">
        <f t="shared" si="11"/>
        <v>INR  One Thousand Six Hundred &amp; Twelve  and Paise Thirty Eight Only</v>
      </c>
      <c r="IA137" s="21">
        <v>11.06</v>
      </c>
      <c r="IB137" s="21" t="s">
        <v>174</v>
      </c>
      <c r="ID137" s="21">
        <v>0.5</v>
      </c>
      <c r="IE137" s="22" t="s">
        <v>46</v>
      </c>
      <c r="IF137" s="22"/>
      <c r="IG137" s="22"/>
      <c r="IH137" s="22"/>
      <c r="II137" s="22"/>
    </row>
    <row r="138" spans="1:243" s="21" customFormat="1" ht="42.75">
      <c r="A138" s="59">
        <v>11.07</v>
      </c>
      <c r="B138" s="60" t="s">
        <v>175</v>
      </c>
      <c r="C138" s="34"/>
      <c r="D138" s="34">
        <v>0.5</v>
      </c>
      <c r="E138" s="61" t="s">
        <v>46</v>
      </c>
      <c r="F138" s="76">
        <v>1995.57</v>
      </c>
      <c r="G138" s="45"/>
      <c r="H138" s="39"/>
      <c r="I138" s="40" t="s">
        <v>33</v>
      </c>
      <c r="J138" s="41">
        <f t="shared" si="8"/>
        <v>1</v>
      </c>
      <c r="K138" s="39" t="s">
        <v>34</v>
      </c>
      <c r="L138" s="39" t="s">
        <v>4</v>
      </c>
      <c r="M138" s="42"/>
      <c r="N138" s="51"/>
      <c r="O138" s="51"/>
      <c r="P138" s="52"/>
      <c r="Q138" s="51"/>
      <c r="R138" s="51"/>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4">
        <f t="shared" si="9"/>
        <v>997.79</v>
      </c>
      <c r="BB138" s="53">
        <f t="shared" si="10"/>
        <v>997.79</v>
      </c>
      <c r="BC138" s="58" t="str">
        <f t="shared" si="11"/>
        <v>INR  Nine Hundred &amp; Ninety Seven  and Paise Seventy Nine Only</v>
      </c>
      <c r="IA138" s="21">
        <v>11.07</v>
      </c>
      <c r="IB138" s="21" t="s">
        <v>175</v>
      </c>
      <c r="ID138" s="21">
        <v>0.5</v>
      </c>
      <c r="IE138" s="22" t="s">
        <v>46</v>
      </c>
      <c r="IF138" s="22"/>
      <c r="IG138" s="22"/>
      <c r="IH138" s="22"/>
      <c r="II138" s="22"/>
    </row>
    <row r="139" spans="1:243" s="21" customFormat="1" ht="63">
      <c r="A139" s="59">
        <v>11.08</v>
      </c>
      <c r="B139" s="60" t="s">
        <v>176</v>
      </c>
      <c r="C139" s="34"/>
      <c r="D139" s="34">
        <v>0.5</v>
      </c>
      <c r="E139" s="61" t="s">
        <v>43</v>
      </c>
      <c r="F139" s="76">
        <v>186.1</v>
      </c>
      <c r="G139" s="45"/>
      <c r="H139" s="39"/>
      <c r="I139" s="40" t="s">
        <v>33</v>
      </c>
      <c r="J139" s="41">
        <f t="shared" si="8"/>
        <v>1</v>
      </c>
      <c r="K139" s="39" t="s">
        <v>34</v>
      </c>
      <c r="L139" s="39" t="s">
        <v>4</v>
      </c>
      <c r="M139" s="42"/>
      <c r="N139" s="51"/>
      <c r="O139" s="51"/>
      <c r="P139" s="52"/>
      <c r="Q139" s="51"/>
      <c r="R139" s="51"/>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4">
        <f t="shared" si="9"/>
        <v>93.05</v>
      </c>
      <c r="BB139" s="53">
        <f t="shared" si="10"/>
        <v>93.05</v>
      </c>
      <c r="BC139" s="58" t="str">
        <f t="shared" si="11"/>
        <v>INR  Ninety Three and Paise Five Only</v>
      </c>
      <c r="IA139" s="21">
        <v>11.08</v>
      </c>
      <c r="IB139" s="21" t="s">
        <v>176</v>
      </c>
      <c r="ID139" s="21">
        <v>0.5</v>
      </c>
      <c r="IE139" s="22" t="s">
        <v>43</v>
      </c>
      <c r="IF139" s="22"/>
      <c r="IG139" s="22"/>
      <c r="IH139" s="22"/>
      <c r="II139" s="22"/>
    </row>
    <row r="140" spans="1:243" s="21" customFormat="1" ht="283.5">
      <c r="A140" s="59">
        <v>11.09</v>
      </c>
      <c r="B140" s="60" t="s">
        <v>177</v>
      </c>
      <c r="C140" s="34"/>
      <c r="D140" s="68"/>
      <c r="E140" s="68"/>
      <c r="F140" s="68"/>
      <c r="G140" s="68"/>
      <c r="H140" s="68"/>
      <c r="I140" s="68"/>
      <c r="J140" s="68"/>
      <c r="K140" s="68"/>
      <c r="L140" s="68"/>
      <c r="M140" s="68"/>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IA140" s="21">
        <v>11.09</v>
      </c>
      <c r="IB140" s="21" t="s">
        <v>177</v>
      </c>
      <c r="IE140" s="22"/>
      <c r="IF140" s="22"/>
      <c r="IG140" s="22"/>
      <c r="IH140" s="22"/>
      <c r="II140" s="22"/>
    </row>
    <row r="141" spans="1:243" s="21" customFormat="1" ht="28.5">
      <c r="A141" s="78">
        <v>11.1</v>
      </c>
      <c r="B141" s="60" t="s">
        <v>178</v>
      </c>
      <c r="C141" s="34"/>
      <c r="D141" s="34">
        <v>5.5</v>
      </c>
      <c r="E141" s="61" t="s">
        <v>44</v>
      </c>
      <c r="F141" s="76">
        <v>10.52</v>
      </c>
      <c r="G141" s="45"/>
      <c r="H141" s="39"/>
      <c r="I141" s="40" t="s">
        <v>33</v>
      </c>
      <c r="J141" s="41">
        <f aca="true" t="shared" si="12" ref="J140:J203">IF(I141="Less(-)",-1,1)</f>
        <v>1</v>
      </c>
      <c r="K141" s="39" t="s">
        <v>34</v>
      </c>
      <c r="L141" s="39" t="s">
        <v>4</v>
      </c>
      <c r="M141" s="42"/>
      <c r="N141" s="51"/>
      <c r="O141" s="51"/>
      <c r="P141" s="52"/>
      <c r="Q141" s="51"/>
      <c r="R141" s="51"/>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4">
        <f aca="true" t="shared" si="13" ref="BA140:BA203">total_amount_ba($B$2,$D$2,D141,F141,J141,K141,M141)</f>
        <v>57.86</v>
      </c>
      <c r="BB141" s="53">
        <f aca="true" t="shared" si="14" ref="BB140:BB203">BA141+SUM(N141:AZ141)</f>
        <v>57.86</v>
      </c>
      <c r="BC141" s="58" t="str">
        <f aca="true" t="shared" si="15" ref="BC140:BC203">SpellNumber(L141,BB141)</f>
        <v>INR  Fifty Seven and Paise Eighty Six Only</v>
      </c>
      <c r="IA141" s="21">
        <v>11.1</v>
      </c>
      <c r="IB141" s="21" t="s">
        <v>178</v>
      </c>
      <c r="ID141" s="21">
        <v>5.5</v>
      </c>
      <c r="IE141" s="22" t="s">
        <v>44</v>
      </c>
      <c r="IF141" s="22"/>
      <c r="IG141" s="22"/>
      <c r="IH141" s="22"/>
      <c r="II141" s="22"/>
    </row>
    <row r="142" spans="1:243" s="21" customFormat="1" ht="267.75">
      <c r="A142" s="59">
        <v>11.11</v>
      </c>
      <c r="B142" s="60" t="s">
        <v>179</v>
      </c>
      <c r="C142" s="34"/>
      <c r="D142" s="68"/>
      <c r="E142" s="68"/>
      <c r="F142" s="68"/>
      <c r="G142" s="68"/>
      <c r="H142" s="68"/>
      <c r="I142" s="68"/>
      <c r="J142" s="68"/>
      <c r="K142" s="68"/>
      <c r="L142" s="68"/>
      <c r="M142" s="68"/>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IA142" s="21">
        <v>11.11</v>
      </c>
      <c r="IB142" s="21" t="s">
        <v>179</v>
      </c>
      <c r="IE142" s="22"/>
      <c r="IF142" s="22"/>
      <c r="IG142" s="22"/>
      <c r="IH142" s="22"/>
      <c r="II142" s="22"/>
    </row>
    <row r="143" spans="1:243" s="21" customFormat="1" ht="42.75">
      <c r="A143" s="59">
        <v>11.12</v>
      </c>
      <c r="B143" s="60" t="s">
        <v>178</v>
      </c>
      <c r="C143" s="34"/>
      <c r="D143" s="34">
        <v>585</v>
      </c>
      <c r="E143" s="61" t="s">
        <v>44</v>
      </c>
      <c r="F143" s="76">
        <v>16.7</v>
      </c>
      <c r="G143" s="45"/>
      <c r="H143" s="39"/>
      <c r="I143" s="40" t="s">
        <v>33</v>
      </c>
      <c r="J143" s="41">
        <f t="shared" si="12"/>
        <v>1</v>
      </c>
      <c r="K143" s="39" t="s">
        <v>34</v>
      </c>
      <c r="L143" s="39" t="s">
        <v>4</v>
      </c>
      <c r="M143" s="42"/>
      <c r="N143" s="51"/>
      <c r="O143" s="51"/>
      <c r="P143" s="52"/>
      <c r="Q143" s="51"/>
      <c r="R143" s="51"/>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4">
        <f t="shared" si="13"/>
        <v>9769.5</v>
      </c>
      <c r="BB143" s="53">
        <f t="shared" si="14"/>
        <v>9769.5</v>
      </c>
      <c r="BC143" s="58" t="str">
        <f t="shared" si="15"/>
        <v>INR  Nine Thousand Seven Hundred &amp; Sixty Nine  and Paise Fifty Only</v>
      </c>
      <c r="IA143" s="21">
        <v>11.12</v>
      </c>
      <c r="IB143" s="21" t="s">
        <v>178</v>
      </c>
      <c r="ID143" s="21">
        <v>585</v>
      </c>
      <c r="IE143" s="22" t="s">
        <v>44</v>
      </c>
      <c r="IF143" s="22"/>
      <c r="IG143" s="22"/>
      <c r="IH143" s="22"/>
      <c r="II143" s="22"/>
    </row>
    <row r="144" spans="1:243" s="21" customFormat="1" ht="94.5">
      <c r="A144" s="59">
        <v>11.13</v>
      </c>
      <c r="B144" s="60" t="s">
        <v>180</v>
      </c>
      <c r="C144" s="34"/>
      <c r="D144" s="34">
        <v>29</v>
      </c>
      <c r="E144" s="61" t="s">
        <v>56</v>
      </c>
      <c r="F144" s="76">
        <v>81.02</v>
      </c>
      <c r="G144" s="45"/>
      <c r="H144" s="39"/>
      <c r="I144" s="40" t="s">
        <v>33</v>
      </c>
      <c r="J144" s="41">
        <f t="shared" si="12"/>
        <v>1</v>
      </c>
      <c r="K144" s="39" t="s">
        <v>34</v>
      </c>
      <c r="L144" s="39" t="s">
        <v>4</v>
      </c>
      <c r="M144" s="42"/>
      <c r="N144" s="51"/>
      <c r="O144" s="51"/>
      <c r="P144" s="52"/>
      <c r="Q144" s="51"/>
      <c r="R144" s="51"/>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4">
        <f t="shared" si="13"/>
        <v>2349.58</v>
      </c>
      <c r="BB144" s="53">
        <f t="shared" si="14"/>
        <v>2349.58</v>
      </c>
      <c r="BC144" s="58" t="str">
        <f t="shared" si="15"/>
        <v>INR  Two Thousand Three Hundred &amp; Forty Nine  and Paise Fifty Eight Only</v>
      </c>
      <c r="IA144" s="21">
        <v>11.13</v>
      </c>
      <c r="IB144" s="21" t="s">
        <v>180</v>
      </c>
      <c r="ID144" s="21">
        <v>29</v>
      </c>
      <c r="IE144" s="22" t="s">
        <v>56</v>
      </c>
      <c r="IF144" s="22"/>
      <c r="IG144" s="22"/>
      <c r="IH144" s="22"/>
      <c r="II144" s="22"/>
    </row>
    <row r="145" spans="1:243" s="21" customFormat="1" ht="126">
      <c r="A145" s="59">
        <v>11.14</v>
      </c>
      <c r="B145" s="60" t="s">
        <v>181</v>
      </c>
      <c r="C145" s="34"/>
      <c r="D145" s="68"/>
      <c r="E145" s="68"/>
      <c r="F145" s="68"/>
      <c r="G145" s="68"/>
      <c r="H145" s="68"/>
      <c r="I145" s="68"/>
      <c r="J145" s="68"/>
      <c r="K145" s="68"/>
      <c r="L145" s="68"/>
      <c r="M145" s="68"/>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IA145" s="21">
        <v>11.14</v>
      </c>
      <c r="IB145" s="21" t="s">
        <v>181</v>
      </c>
      <c r="IE145" s="22"/>
      <c r="IF145" s="22"/>
      <c r="IG145" s="22"/>
      <c r="IH145" s="22"/>
      <c r="II145" s="22"/>
    </row>
    <row r="146" spans="1:243" s="21" customFormat="1" ht="28.5">
      <c r="A146" s="59">
        <v>11.15</v>
      </c>
      <c r="B146" s="60" t="s">
        <v>182</v>
      </c>
      <c r="C146" s="34"/>
      <c r="D146" s="34">
        <v>0.5</v>
      </c>
      <c r="E146" s="61" t="s">
        <v>43</v>
      </c>
      <c r="F146" s="76">
        <v>36.87</v>
      </c>
      <c r="G146" s="45"/>
      <c r="H146" s="39"/>
      <c r="I146" s="40" t="s">
        <v>33</v>
      </c>
      <c r="J146" s="41">
        <f t="shared" si="12"/>
        <v>1</v>
      </c>
      <c r="K146" s="39" t="s">
        <v>34</v>
      </c>
      <c r="L146" s="39" t="s">
        <v>4</v>
      </c>
      <c r="M146" s="42"/>
      <c r="N146" s="51"/>
      <c r="O146" s="51"/>
      <c r="P146" s="52"/>
      <c r="Q146" s="51"/>
      <c r="R146" s="51"/>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4">
        <f t="shared" si="13"/>
        <v>18.44</v>
      </c>
      <c r="BB146" s="53">
        <f t="shared" si="14"/>
        <v>18.44</v>
      </c>
      <c r="BC146" s="58" t="str">
        <f t="shared" si="15"/>
        <v>INR  Eighteen and Paise Forty Four Only</v>
      </c>
      <c r="IA146" s="21">
        <v>11.15</v>
      </c>
      <c r="IB146" s="21" t="s">
        <v>182</v>
      </c>
      <c r="ID146" s="21">
        <v>0.5</v>
      </c>
      <c r="IE146" s="22" t="s">
        <v>43</v>
      </c>
      <c r="IF146" s="22"/>
      <c r="IG146" s="22"/>
      <c r="IH146" s="22"/>
      <c r="II146" s="22"/>
    </row>
    <row r="147" spans="1:243" s="21" customFormat="1" ht="31.5">
      <c r="A147" s="59">
        <v>11.16</v>
      </c>
      <c r="B147" s="60" t="s">
        <v>183</v>
      </c>
      <c r="C147" s="34"/>
      <c r="D147" s="34">
        <v>58</v>
      </c>
      <c r="E147" s="61" t="s">
        <v>43</v>
      </c>
      <c r="F147" s="76">
        <v>29.5</v>
      </c>
      <c r="G147" s="45"/>
      <c r="H147" s="39"/>
      <c r="I147" s="40" t="s">
        <v>33</v>
      </c>
      <c r="J147" s="41">
        <f t="shared" si="12"/>
        <v>1</v>
      </c>
      <c r="K147" s="39" t="s">
        <v>34</v>
      </c>
      <c r="L147" s="39" t="s">
        <v>4</v>
      </c>
      <c r="M147" s="42"/>
      <c r="N147" s="51"/>
      <c r="O147" s="51"/>
      <c r="P147" s="52"/>
      <c r="Q147" s="51"/>
      <c r="R147" s="51"/>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4">
        <f t="shared" si="13"/>
        <v>1711</v>
      </c>
      <c r="BB147" s="53">
        <f t="shared" si="14"/>
        <v>1711</v>
      </c>
      <c r="BC147" s="58" t="str">
        <f t="shared" si="15"/>
        <v>INR  One Thousand Seven Hundred &amp; Eleven  Only</v>
      </c>
      <c r="IA147" s="21">
        <v>11.16</v>
      </c>
      <c r="IB147" s="21" t="s">
        <v>183</v>
      </c>
      <c r="ID147" s="21">
        <v>58</v>
      </c>
      <c r="IE147" s="22" t="s">
        <v>43</v>
      </c>
      <c r="IF147" s="22"/>
      <c r="IG147" s="22"/>
      <c r="IH147" s="22"/>
      <c r="II147" s="22"/>
    </row>
    <row r="148" spans="1:243" s="21" customFormat="1" ht="94.5">
      <c r="A148" s="59">
        <v>11.17</v>
      </c>
      <c r="B148" s="60" t="s">
        <v>184</v>
      </c>
      <c r="C148" s="34"/>
      <c r="D148" s="68"/>
      <c r="E148" s="68"/>
      <c r="F148" s="68"/>
      <c r="G148" s="68"/>
      <c r="H148" s="68"/>
      <c r="I148" s="68"/>
      <c r="J148" s="68"/>
      <c r="K148" s="68"/>
      <c r="L148" s="68"/>
      <c r="M148" s="68"/>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IA148" s="21">
        <v>11.17</v>
      </c>
      <c r="IB148" s="21" t="s">
        <v>184</v>
      </c>
      <c r="IE148" s="22"/>
      <c r="IF148" s="22"/>
      <c r="IG148" s="22"/>
      <c r="IH148" s="22"/>
      <c r="II148" s="22"/>
    </row>
    <row r="149" spans="1:243" s="21" customFormat="1" ht="15.75">
      <c r="A149" s="59">
        <v>11.18</v>
      </c>
      <c r="B149" s="60" t="s">
        <v>185</v>
      </c>
      <c r="C149" s="34"/>
      <c r="D149" s="68"/>
      <c r="E149" s="68"/>
      <c r="F149" s="68"/>
      <c r="G149" s="68"/>
      <c r="H149" s="68"/>
      <c r="I149" s="68"/>
      <c r="J149" s="68"/>
      <c r="K149" s="68"/>
      <c r="L149" s="68"/>
      <c r="M149" s="68"/>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IA149" s="21">
        <v>11.18</v>
      </c>
      <c r="IB149" s="21" t="s">
        <v>185</v>
      </c>
      <c r="IE149" s="22"/>
      <c r="IF149" s="22"/>
      <c r="IG149" s="22"/>
      <c r="IH149" s="22"/>
      <c r="II149" s="22"/>
    </row>
    <row r="150" spans="1:243" s="21" customFormat="1" ht="15.75">
      <c r="A150" s="59">
        <v>11.19</v>
      </c>
      <c r="B150" s="60" t="s">
        <v>186</v>
      </c>
      <c r="C150" s="34"/>
      <c r="D150" s="34">
        <v>0.5</v>
      </c>
      <c r="E150" s="61" t="s">
        <v>43</v>
      </c>
      <c r="F150" s="76">
        <v>10.39</v>
      </c>
      <c r="G150" s="45"/>
      <c r="H150" s="39"/>
      <c r="I150" s="40" t="s">
        <v>33</v>
      </c>
      <c r="J150" s="41">
        <f t="shared" si="12"/>
        <v>1</v>
      </c>
      <c r="K150" s="39" t="s">
        <v>34</v>
      </c>
      <c r="L150" s="39" t="s">
        <v>4</v>
      </c>
      <c r="M150" s="42"/>
      <c r="N150" s="51"/>
      <c r="O150" s="51"/>
      <c r="P150" s="52"/>
      <c r="Q150" s="51"/>
      <c r="R150" s="51"/>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4">
        <f t="shared" si="13"/>
        <v>5.2</v>
      </c>
      <c r="BB150" s="53">
        <f t="shared" si="14"/>
        <v>5.2</v>
      </c>
      <c r="BC150" s="58" t="str">
        <f t="shared" si="15"/>
        <v>INR  Five and Paise Twenty Only</v>
      </c>
      <c r="IA150" s="21">
        <v>11.19</v>
      </c>
      <c r="IB150" s="21" t="s">
        <v>186</v>
      </c>
      <c r="ID150" s="21">
        <v>0.5</v>
      </c>
      <c r="IE150" s="22" t="s">
        <v>43</v>
      </c>
      <c r="IF150" s="22"/>
      <c r="IG150" s="22"/>
      <c r="IH150" s="22"/>
      <c r="II150" s="22"/>
    </row>
    <row r="151" spans="1:243" s="21" customFormat="1" ht="28.5">
      <c r="A151" s="78">
        <v>11.2</v>
      </c>
      <c r="B151" s="60" t="s">
        <v>187</v>
      </c>
      <c r="C151" s="34"/>
      <c r="D151" s="34">
        <v>0.5</v>
      </c>
      <c r="E151" s="61" t="s">
        <v>43</v>
      </c>
      <c r="F151" s="76">
        <v>7.06</v>
      </c>
      <c r="G151" s="45"/>
      <c r="H151" s="39"/>
      <c r="I151" s="40" t="s">
        <v>33</v>
      </c>
      <c r="J151" s="41">
        <f t="shared" si="12"/>
        <v>1</v>
      </c>
      <c r="K151" s="39" t="s">
        <v>34</v>
      </c>
      <c r="L151" s="39" t="s">
        <v>4</v>
      </c>
      <c r="M151" s="42"/>
      <c r="N151" s="51"/>
      <c r="O151" s="51"/>
      <c r="P151" s="52"/>
      <c r="Q151" s="51"/>
      <c r="R151" s="51"/>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4">
        <f t="shared" si="13"/>
        <v>3.53</v>
      </c>
      <c r="BB151" s="53">
        <f t="shared" si="14"/>
        <v>3.53</v>
      </c>
      <c r="BC151" s="58" t="str">
        <f t="shared" si="15"/>
        <v>INR  Three and Paise Fifty Three Only</v>
      </c>
      <c r="IA151" s="21">
        <v>11.2</v>
      </c>
      <c r="IB151" s="21" t="s">
        <v>187</v>
      </c>
      <c r="ID151" s="21">
        <v>0.5</v>
      </c>
      <c r="IE151" s="22" t="s">
        <v>43</v>
      </c>
      <c r="IF151" s="22"/>
      <c r="IG151" s="22"/>
      <c r="IH151" s="22"/>
      <c r="II151" s="22"/>
    </row>
    <row r="152" spans="1:243" s="21" customFormat="1" ht="189">
      <c r="A152" s="59">
        <v>11.21</v>
      </c>
      <c r="B152" s="60" t="s">
        <v>188</v>
      </c>
      <c r="C152" s="34"/>
      <c r="D152" s="68"/>
      <c r="E152" s="68"/>
      <c r="F152" s="68"/>
      <c r="G152" s="68"/>
      <c r="H152" s="68"/>
      <c r="I152" s="68"/>
      <c r="J152" s="68"/>
      <c r="K152" s="68"/>
      <c r="L152" s="68"/>
      <c r="M152" s="68"/>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IA152" s="21">
        <v>11.21</v>
      </c>
      <c r="IB152" s="21" t="s">
        <v>188</v>
      </c>
      <c r="IE152" s="22"/>
      <c r="IF152" s="22"/>
      <c r="IG152" s="22"/>
      <c r="IH152" s="22"/>
      <c r="II152" s="22"/>
    </row>
    <row r="153" spans="1:243" s="21" customFormat="1" ht="63">
      <c r="A153" s="59">
        <v>11.22</v>
      </c>
      <c r="B153" s="60" t="s">
        <v>189</v>
      </c>
      <c r="C153" s="34"/>
      <c r="D153" s="34">
        <v>0.5</v>
      </c>
      <c r="E153" s="61" t="s">
        <v>43</v>
      </c>
      <c r="F153" s="76">
        <v>151.73</v>
      </c>
      <c r="G153" s="45"/>
      <c r="H153" s="39"/>
      <c r="I153" s="40" t="s">
        <v>33</v>
      </c>
      <c r="J153" s="41">
        <f t="shared" si="12"/>
        <v>1</v>
      </c>
      <c r="K153" s="39" t="s">
        <v>34</v>
      </c>
      <c r="L153" s="39" t="s">
        <v>4</v>
      </c>
      <c r="M153" s="42"/>
      <c r="N153" s="51"/>
      <c r="O153" s="51"/>
      <c r="P153" s="52"/>
      <c r="Q153" s="51"/>
      <c r="R153" s="51"/>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4">
        <f t="shared" si="13"/>
        <v>75.87</v>
      </c>
      <c r="BB153" s="53">
        <f t="shared" si="14"/>
        <v>75.87</v>
      </c>
      <c r="BC153" s="58" t="str">
        <f t="shared" si="15"/>
        <v>INR  Seventy Five and Paise Eighty Seven Only</v>
      </c>
      <c r="IA153" s="21">
        <v>11.22</v>
      </c>
      <c r="IB153" s="21" t="s">
        <v>189</v>
      </c>
      <c r="ID153" s="21">
        <v>0.5</v>
      </c>
      <c r="IE153" s="22" t="s">
        <v>43</v>
      </c>
      <c r="IF153" s="22"/>
      <c r="IG153" s="22"/>
      <c r="IH153" s="22"/>
      <c r="II153" s="22"/>
    </row>
    <row r="154" spans="1:243" s="21" customFormat="1" ht="31.5">
      <c r="A154" s="59">
        <v>11.23</v>
      </c>
      <c r="B154" s="60" t="s">
        <v>190</v>
      </c>
      <c r="C154" s="34"/>
      <c r="D154" s="34">
        <v>0.5</v>
      </c>
      <c r="E154" s="61" t="s">
        <v>43</v>
      </c>
      <c r="F154" s="76">
        <v>175.05</v>
      </c>
      <c r="G154" s="45"/>
      <c r="H154" s="39"/>
      <c r="I154" s="40" t="s">
        <v>33</v>
      </c>
      <c r="J154" s="41">
        <f t="shared" si="12"/>
        <v>1</v>
      </c>
      <c r="K154" s="39" t="s">
        <v>34</v>
      </c>
      <c r="L154" s="39" t="s">
        <v>4</v>
      </c>
      <c r="M154" s="42"/>
      <c r="N154" s="51"/>
      <c r="O154" s="51"/>
      <c r="P154" s="52"/>
      <c r="Q154" s="51"/>
      <c r="R154" s="51"/>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4">
        <f t="shared" si="13"/>
        <v>87.53</v>
      </c>
      <c r="BB154" s="53">
        <f t="shared" si="14"/>
        <v>87.53</v>
      </c>
      <c r="BC154" s="58" t="str">
        <f t="shared" si="15"/>
        <v>INR  Eighty Seven and Paise Fifty Three Only</v>
      </c>
      <c r="IA154" s="21">
        <v>11.23</v>
      </c>
      <c r="IB154" s="21" t="s">
        <v>190</v>
      </c>
      <c r="ID154" s="21">
        <v>0.5</v>
      </c>
      <c r="IE154" s="22" t="s">
        <v>43</v>
      </c>
      <c r="IF154" s="22"/>
      <c r="IG154" s="22"/>
      <c r="IH154" s="22"/>
      <c r="II154" s="22"/>
    </row>
    <row r="155" spans="1:243" s="21" customFormat="1" ht="189">
      <c r="A155" s="59">
        <v>11.24</v>
      </c>
      <c r="B155" s="60" t="s">
        <v>191</v>
      </c>
      <c r="C155" s="34"/>
      <c r="D155" s="68"/>
      <c r="E155" s="68"/>
      <c r="F155" s="68"/>
      <c r="G155" s="68"/>
      <c r="H155" s="68"/>
      <c r="I155" s="68"/>
      <c r="J155" s="68"/>
      <c r="K155" s="68"/>
      <c r="L155" s="68"/>
      <c r="M155" s="68"/>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IA155" s="21">
        <v>11.24</v>
      </c>
      <c r="IB155" s="21" t="s">
        <v>191</v>
      </c>
      <c r="IE155" s="22"/>
      <c r="IF155" s="22"/>
      <c r="IG155" s="22"/>
      <c r="IH155" s="22"/>
      <c r="II155" s="22"/>
    </row>
    <row r="156" spans="1:243" s="21" customFormat="1" ht="63">
      <c r="A156" s="59">
        <v>11.25</v>
      </c>
      <c r="B156" s="60" t="s">
        <v>189</v>
      </c>
      <c r="C156" s="34"/>
      <c r="D156" s="34">
        <v>0.5</v>
      </c>
      <c r="E156" s="61" t="s">
        <v>43</v>
      </c>
      <c r="F156" s="76">
        <v>182.16</v>
      </c>
      <c r="G156" s="45"/>
      <c r="H156" s="39"/>
      <c r="I156" s="40" t="s">
        <v>33</v>
      </c>
      <c r="J156" s="41">
        <f t="shared" si="12"/>
        <v>1</v>
      </c>
      <c r="K156" s="39" t="s">
        <v>34</v>
      </c>
      <c r="L156" s="39" t="s">
        <v>4</v>
      </c>
      <c r="M156" s="42"/>
      <c r="N156" s="51"/>
      <c r="O156" s="51"/>
      <c r="P156" s="52"/>
      <c r="Q156" s="51"/>
      <c r="R156" s="51"/>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4">
        <f t="shared" si="13"/>
        <v>91.08</v>
      </c>
      <c r="BB156" s="53">
        <f t="shared" si="14"/>
        <v>91.08</v>
      </c>
      <c r="BC156" s="58" t="str">
        <f t="shared" si="15"/>
        <v>INR  Ninety One and Paise Eight Only</v>
      </c>
      <c r="IA156" s="21">
        <v>11.25</v>
      </c>
      <c r="IB156" s="21" t="s">
        <v>189</v>
      </c>
      <c r="ID156" s="21">
        <v>0.5</v>
      </c>
      <c r="IE156" s="22" t="s">
        <v>43</v>
      </c>
      <c r="IF156" s="22"/>
      <c r="IG156" s="22"/>
      <c r="IH156" s="22"/>
      <c r="II156" s="22"/>
    </row>
    <row r="157" spans="1:243" s="21" customFormat="1" ht="31.5">
      <c r="A157" s="59">
        <v>11.26</v>
      </c>
      <c r="B157" s="60" t="s">
        <v>190</v>
      </c>
      <c r="C157" s="34"/>
      <c r="D157" s="34">
        <v>0.5</v>
      </c>
      <c r="E157" s="61" t="s">
        <v>43</v>
      </c>
      <c r="F157" s="76">
        <v>211.31</v>
      </c>
      <c r="G157" s="45"/>
      <c r="H157" s="39"/>
      <c r="I157" s="40" t="s">
        <v>33</v>
      </c>
      <c r="J157" s="41">
        <f t="shared" si="12"/>
        <v>1</v>
      </c>
      <c r="K157" s="39" t="s">
        <v>34</v>
      </c>
      <c r="L157" s="39" t="s">
        <v>4</v>
      </c>
      <c r="M157" s="42"/>
      <c r="N157" s="51"/>
      <c r="O157" s="51"/>
      <c r="P157" s="52"/>
      <c r="Q157" s="51"/>
      <c r="R157" s="51"/>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4">
        <f t="shared" si="13"/>
        <v>105.66</v>
      </c>
      <c r="BB157" s="53">
        <f t="shared" si="14"/>
        <v>105.66</v>
      </c>
      <c r="BC157" s="58" t="str">
        <f t="shared" si="15"/>
        <v>INR  One Hundred &amp; Five  and Paise Sixty Six Only</v>
      </c>
      <c r="IA157" s="21">
        <v>11.26</v>
      </c>
      <c r="IB157" s="21" t="s">
        <v>190</v>
      </c>
      <c r="ID157" s="21">
        <v>0.5</v>
      </c>
      <c r="IE157" s="22" t="s">
        <v>43</v>
      </c>
      <c r="IF157" s="22"/>
      <c r="IG157" s="22"/>
      <c r="IH157" s="22"/>
      <c r="II157" s="22"/>
    </row>
    <row r="158" spans="1:243" s="21" customFormat="1" ht="267.75">
      <c r="A158" s="59">
        <v>11.27</v>
      </c>
      <c r="B158" s="60" t="s">
        <v>192</v>
      </c>
      <c r="C158" s="34"/>
      <c r="D158" s="68"/>
      <c r="E158" s="68"/>
      <c r="F158" s="68"/>
      <c r="G158" s="68"/>
      <c r="H158" s="68"/>
      <c r="I158" s="68"/>
      <c r="J158" s="68"/>
      <c r="K158" s="68"/>
      <c r="L158" s="68"/>
      <c r="M158" s="68"/>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IA158" s="21">
        <v>11.27</v>
      </c>
      <c r="IB158" s="21" t="s">
        <v>192</v>
      </c>
      <c r="IE158" s="22"/>
      <c r="IF158" s="22"/>
      <c r="IG158" s="22"/>
      <c r="IH158" s="22"/>
      <c r="II158" s="22"/>
    </row>
    <row r="159" spans="1:243" s="21" customFormat="1" ht="110.25">
      <c r="A159" s="59">
        <v>11.28</v>
      </c>
      <c r="B159" s="60" t="s">
        <v>193</v>
      </c>
      <c r="C159" s="34"/>
      <c r="D159" s="34">
        <v>0.5</v>
      </c>
      <c r="E159" s="61" t="s">
        <v>43</v>
      </c>
      <c r="F159" s="76">
        <v>342.09</v>
      </c>
      <c r="G159" s="45"/>
      <c r="H159" s="39"/>
      <c r="I159" s="40" t="s">
        <v>33</v>
      </c>
      <c r="J159" s="41">
        <f t="shared" si="12"/>
        <v>1</v>
      </c>
      <c r="K159" s="39" t="s">
        <v>34</v>
      </c>
      <c r="L159" s="39" t="s">
        <v>4</v>
      </c>
      <c r="M159" s="42"/>
      <c r="N159" s="51"/>
      <c r="O159" s="51"/>
      <c r="P159" s="52"/>
      <c r="Q159" s="51"/>
      <c r="R159" s="51"/>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4">
        <f t="shared" si="13"/>
        <v>171.05</v>
      </c>
      <c r="BB159" s="53">
        <f t="shared" si="14"/>
        <v>171.05</v>
      </c>
      <c r="BC159" s="58" t="str">
        <f t="shared" si="15"/>
        <v>INR  One Hundred &amp; Seventy One  and Paise Five Only</v>
      </c>
      <c r="IA159" s="21">
        <v>11.28</v>
      </c>
      <c r="IB159" s="21" t="s">
        <v>193</v>
      </c>
      <c r="ID159" s="21">
        <v>0.5</v>
      </c>
      <c r="IE159" s="22" t="s">
        <v>43</v>
      </c>
      <c r="IF159" s="22"/>
      <c r="IG159" s="22"/>
      <c r="IH159" s="22"/>
      <c r="II159" s="22"/>
    </row>
    <row r="160" spans="1:243" s="21" customFormat="1" ht="283.5">
      <c r="A160" s="59">
        <v>11.29</v>
      </c>
      <c r="B160" s="60" t="s">
        <v>194</v>
      </c>
      <c r="C160" s="34"/>
      <c r="D160" s="68"/>
      <c r="E160" s="68"/>
      <c r="F160" s="68"/>
      <c r="G160" s="68"/>
      <c r="H160" s="68"/>
      <c r="I160" s="68"/>
      <c r="J160" s="68"/>
      <c r="K160" s="68"/>
      <c r="L160" s="68"/>
      <c r="M160" s="68"/>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IA160" s="21">
        <v>11.29</v>
      </c>
      <c r="IB160" s="21" t="s">
        <v>194</v>
      </c>
      <c r="IE160" s="22"/>
      <c r="IF160" s="22"/>
      <c r="IG160" s="22"/>
      <c r="IH160" s="22"/>
      <c r="II160" s="22"/>
    </row>
    <row r="161" spans="1:243" s="21" customFormat="1" ht="28.5">
      <c r="A161" s="78">
        <v>11.3</v>
      </c>
      <c r="B161" s="60" t="s">
        <v>93</v>
      </c>
      <c r="C161" s="34"/>
      <c r="D161" s="34">
        <v>0.5</v>
      </c>
      <c r="E161" s="61" t="s">
        <v>43</v>
      </c>
      <c r="F161" s="76">
        <v>589.08</v>
      </c>
      <c r="G161" s="45"/>
      <c r="H161" s="39"/>
      <c r="I161" s="40" t="s">
        <v>33</v>
      </c>
      <c r="J161" s="41">
        <f t="shared" si="12"/>
        <v>1</v>
      </c>
      <c r="K161" s="39" t="s">
        <v>34</v>
      </c>
      <c r="L161" s="39" t="s">
        <v>4</v>
      </c>
      <c r="M161" s="42"/>
      <c r="N161" s="51"/>
      <c r="O161" s="51"/>
      <c r="P161" s="52"/>
      <c r="Q161" s="51"/>
      <c r="R161" s="51"/>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4">
        <f t="shared" si="13"/>
        <v>294.54</v>
      </c>
      <c r="BB161" s="53">
        <f t="shared" si="14"/>
        <v>294.54</v>
      </c>
      <c r="BC161" s="58" t="str">
        <f t="shared" si="15"/>
        <v>INR  Two Hundred &amp; Ninety Four  and Paise Fifty Four Only</v>
      </c>
      <c r="IA161" s="21">
        <v>11.3</v>
      </c>
      <c r="IB161" s="21" t="s">
        <v>93</v>
      </c>
      <c r="ID161" s="21">
        <v>0.5</v>
      </c>
      <c r="IE161" s="22" t="s">
        <v>43</v>
      </c>
      <c r="IF161" s="22"/>
      <c r="IG161" s="22"/>
      <c r="IH161" s="22"/>
      <c r="II161" s="22"/>
    </row>
    <row r="162" spans="1:243" s="21" customFormat="1" ht="141.75">
      <c r="A162" s="59">
        <v>11.31</v>
      </c>
      <c r="B162" s="60" t="s">
        <v>195</v>
      </c>
      <c r="C162" s="34"/>
      <c r="D162" s="34">
        <v>0.5</v>
      </c>
      <c r="E162" s="61" t="s">
        <v>43</v>
      </c>
      <c r="F162" s="76">
        <v>64.62</v>
      </c>
      <c r="G162" s="45"/>
      <c r="H162" s="39"/>
      <c r="I162" s="40" t="s">
        <v>33</v>
      </c>
      <c r="J162" s="41">
        <f t="shared" si="12"/>
        <v>1</v>
      </c>
      <c r="K162" s="39" t="s">
        <v>34</v>
      </c>
      <c r="L162" s="39" t="s">
        <v>4</v>
      </c>
      <c r="M162" s="42"/>
      <c r="N162" s="51"/>
      <c r="O162" s="51"/>
      <c r="P162" s="52"/>
      <c r="Q162" s="51"/>
      <c r="R162" s="51"/>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4">
        <f t="shared" si="13"/>
        <v>32.31</v>
      </c>
      <c r="BB162" s="53">
        <f t="shared" si="14"/>
        <v>32.31</v>
      </c>
      <c r="BC162" s="58" t="str">
        <f t="shared" si="15"/>
        <v>INR  Thirty Two and Paise Thirty One Only</v>
      </c>
      <c r="IA162" s="21">
        <v>11.31</v>
      </c>
      <c r="IB162" s="21" t="s">
        <v>195</v>
      </c>
      <c r="ID162" s="21">
        <v>0.5</v>
      </c>
      <c r="IE162" s="22" t="s">
        <v>43</v>
      </c>
      <c r="IF162" s="22"/>
      <c r="IG162" s="22"/>
      <c r="IH162" s="22"/>
      <c r="II162" s="22"/>
    </row>
    <row r="163" spans="1:243" s="21" customFormat="1" ht="189">
      <c r="A163" s="59">
        <v>11.32</v>
      </c>
      <c r="B163" s="60" t="s">
        <v>196</v>
      </c>
      <c r="C163" s="34"/>
      <c r="D163" s="34">
        <v>0.5</v>
      </c>
      <c r="E163" s="61" t="s">
        <v>43</v>
      </c>
      <c r="F163" s="76">
        <v>86.94</v>
      </c>
      <c r="G163" s="45"/>
      <c r="H163" s="39"/>
      <c r="I163" s="40" t="s">
        <v>33</v>
      </c>
      <c r="J163" s="41">
        <f t="shared" si="12"/>
        <v>1</v>
      </c>
      <c r="K163" s="39" t="s">
        <v>34</v>
      </c>
      <c r="L163" s="39" t="s">
        <v>4</v>
      </c>
      <c r="M163" s="42"/>
      <c r="N163" s="51"/>
      <c r="O163" s="51"/>
      <c r="P163" s="52"/>
      <c r="Q163" s="51"/>
      <c r="R163" s="51"/>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4">
        <f t="shared" si="13"/>
        <v>43.47</v>
      </c>
      <c r="BB163" s="53">
        <f t="shared" si="14"/>
        <v>43.47</v>
      </c>
      <c r="BC163" s="58" t="str">
        <f t="shared" si="15"/>
        <v>INR  Forty Three and Paise Forty Seven Only</v>
      </c>
      <c r="IA163" s="21">
        <v>11.32</v>
      </c>
      <c r="IB163" s="21" t="s">
        <v>196</v>
      </c>
      <c r="ID163" s="21">
        <v>0.5</v>
      </c>
      <c r="IE163" s="22" t="s">
        <v>43</v>
      </c>
      <c r="IF163" s="22"/>
      <c r="IG163" s="22"/>
      <c r="IH163" s="22"/>
      <c r="II163" s="22"/>
    </row>
    <row r="164" spans="1:243" s="21" customFormat="1" ht="110.25">
      <c r="A164" s="59">
        <v>11.33</v>
      </c>
      <c r="B164" s="60" t="s">
        <v>197</v>
      </c>
      <c r="C164" s="34"/>
      <c r="D164" s="34">
        <v>0.5</v>
      </c>
      <c r="E164" s="61" t="s">
        <v>46</v>
      </c>
      <c r="F164" s="76">
        <v>5998.11</v>
      </c>
      <c r="G164" s="45"/>
      <c r="H164" s="39"/>
      <c r="I164" s="40" t="s">
        <v>33</v>
      </c>
      <c r="J164" s="41">
        <f t="shared" si="12"/>
        <v>1</v>
      </c>
      <c r="K164" s="39" t="s">
        <v>34</v>
      </c>
      <c r="L164" s="39" t="s">
        <v>4</v>
      </c>
      <c r="M164" s="42"/>
      <c r="N164" s="51"/>
      <c r="O164" s="51"/>
      <c r="P164" s="52"/>
      <c r="Q164" s="51"/>
      <c r="R164" s="51"/>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4">
        <f t="shared" si="13"/>
        <v>2999.06</v>
      </c>
      <c r="BB164" s="53">
        <f t="shared" si="14"/>
        <v>2999.06</v>
      </c>
      <c r="BC164" s="58" t="str">
        <f t="shared" si="15"/>
        <v>INR  Two Thousand Nine Hundred &amp; Ninety Nine  and Paise Six Only</v>
      </c>
      <c r="IA164" s="21">
        <v>11.33</v>
      </c>
      <c r="IB164" s="21" t="s">
        <v>197</v>
      </c>
      <c r="ID164" s="21">
        <v>0.5</v>
      </c>
      <c r="IE164" s="22" t="s">
        <v>46</v>
      </c>
      <c r="IF164" s="22"/>
      <c r="IG164" s="22"/>
      <c r="IH164" s="22"/>
      <c r="II164" s="22"/>
    </row>
    <row r="165" spans="1:243" s="21" customFormat="1" ht="409.5">
      <c r="A165" s="59">
        <v>11.34</v>
      </c>
      <c r="B165" s="60" t="s">
        <v>198</v>
      </c>
      <c r="C165" s="34"/>
      <c r="D165" s="68"/>
      <c r="E165" s="68"/>
      <c r="F165" s="68"/>
      <c r="G165" s="68"/>
      <c r="H165" s="68"/>
      <c r="I165" s="68"/>
      <c r="J165" s="68"/>
      <c r="K165" s="68"/>
      <c r="L165" s="68"/>
      <c r="M165" s="68"/>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IA165" s="21">
        <v>11.34</v>
      </c>
      <c r="IB165" s="21" t="s">
        <v>198</v>
      </c>
      <c r="IE165" s="22"/>
      <c r="IF165" s="22"/>
      <c r="IG165" s="22"/>
      <c r="IH165" s="22"/>
      <c r="II165" s="22"/>
    </row>
    <row r="166" spans="1:243" s="21" customFormat="1" ht="63">
      <c r="A166" s="59">
        <v>11.35</v>
      </c>
      <c r="B166" s="60" t="s">
        <v>199</v>
      </c>
      <c r="C166" s="34"/>
      <c r="D166" s="34">
        <v>0.5</v>
      </c>
      <c r="E166" s="61" t="s">
        <v>46</v>
      </c>
      <c r="F166" s="76">
        <v>8026.09</v>
      </c>
      <c r="G166" s="45"/>
      <c r="H166" s="39"/>
      <c r="I166" s="40" t="s">
        <v>33</v>
      </c>
      <c r="J166" s="41">
        <f t="shared" si="12"/>
        <v>1</v>
      </c>
      <c r="K166" s="39" t="s">
        <v>34</v>
      </c>
      <c r="L166" s="39" t="s">
        <v>4</v>
      </c>
      <c r="M166" s="42"/>
      <c r="N166" s="51"/>
      <c r="O166" s="51"/>
      <c r="P166" s="52"/>
      <c r="Q166" s="51"/>
      <c r="R166" s="51"/>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4">
        <f t="shared" si="13"/>
        <v>4013.05</v>
      </c>
      <c r="BB166" s="53">
        <f t="shared" si="14"/>
        <v>4013.05</v>
      </c>
      <c r="BC166" s="58" t="str">
        <f t="shared" si="15"/>
        <v>INR  Four Thousand  &amp;Thirteen  and Paise Five Only</v>
      </c>
      <c r="IA166" s="21">
        <v>11.35</v>
      </c>
      <c r="IB166" s="21" t="s">
        <v>199</v>
      </c>
      <c r="ID166" s="21">
        <v>0.5</v>
      </c>
      <c r="IE166" s="22" t="s">
        <v>46</v>
      </c>
      <c r="IF166" s="22"/>
      <c r="IG166" s="22"/>
      <c r="IH166" s="22"/>
      <c r="II166" s="22"/>
    </row>
    <row r="167" spans="1:243" s="21" customFormat="1" ht="110.25">
      <c r="A167" s="59">
        <v>11.36</v>
      </c>
      <c r="B167" s="60" t="s">
        <v>200</v>
      </c>
      <c r="C167" s="34"/>
      <c r="D167" s="34">
        <v>291</v>
      </c>
      <c r="E167" s="61" t="s">
        <v>268</v>
      </c>
      <c r="F167" s="76">
        <v>2.72</v>
      </c>
      <c r="G167" s="45"/>
      <c r="H167" s="39"/>
      <c r="I167" s="40" t="s">
        <v>33</v>
      </c>
      <c r="J167" s="41">
        <f t="shared" si="12"/>
        <v>1</v>
      </c>
      <c r="K167" s="39" t="s">
        <v>34</v>
      </c>
      <c r="L167" s="39" t="s">
        <v>4</v>
      </c>
      <c r="M167" s="42"/>
      <c r="N167" s="51"/>
      <c r="O167" s="51"/>
      <c r="P167" s="52"/>
      <c r="Q167" s="51"/>
      <c r="R167" s="51"/>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4">
        <f t="shared" si="13"/>
        <v>791.52</v>
      </c>
      <c r="BB167" s="53">
        <f t="shared" si="14"/>
        <v>791.52</v>
      </c>
      <c r="BC167" s="58" t="str">
        <f t="shared" si="15"/>
        <v>INR  Seven Hundred &amp; Ninety One  and Paise Fifty Two Only</v>
      </c>
      <c r="IA167" s="21">
        <v>11.36</v>
      </c>
      <c r="IB167" s="21" t="s">
        <v>200</v>
      </c>
      <c r="ID167" s="21">
        <v>291</v>
      </c>
      <c r="IE167" s="22" t="s">
        <v>268</v>
      </c>
      <c r="IF167" s="22"/>
      <c r="IG167" s="22"/>
      <c r="IH167" s="22"/>
      <c r="II167" s="22"/>
    </row>
    <row r="168" spans="1:243" s="21" customFormat="1" ht="47.25">
      <c r="A168" s="59">
        <v>11.37</v>
      </c>
      <c r="B168" s="60" t="s">
        <v>201</v>
      </c>
      <c r="C168" s="34"/>
      <c r="D168" s="68"/>
      <c r="E168" s="68"/>
      <c r="F168" s="68"/>
      <c r="G168" s="68"/>
      <c r="H168" s="68"/>
      <c r="I168" s="68"/>
      <c r="J168" s="68"/>
      <c r="K168" s="68"/>
      <c r="L168" s="68"/>
      <c r="M168" s="68"/>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IA168" s="21">
        <v>11.37</v>
      </c>
      <c r="IB168" s="21" t="s">
        <v>201</v>
      </c>
      <c r="IE168" s="22"/>
      <c r="IF168" s="22"/>
      <c r="IG168" s="22"/>
      <c r="IH168" s="22"/>
      <c r="II168" s="22"/>
    </row>
    <row r="169" spans="1:243" s="21" customFormat="1" ht="110.25">
      <c r="A169" s="59">
        <v>11.38</v>
      </c>
      <c r="B169" s="60" t="s">
        <v>202</v>
      </c>
      <c r="C169" s="34"/>
      <c r="D169" s="34">
        <v>291</v>
      </c>
      <c r="E169" s="61" t="s">
        <v>268</v>
      </c>
      <c r="F169" s="76">
        <v>2.89</v>
      </c>
      <c r="G169" s="45"/>
      <c r="H169" s="39"/>
      <c r="I169" s="40" t="s">
        <v>33</v>
      </c>
      <c r="J169" s="41">
        <f t="shared" si="12"/>
        <v>1</v>
      </c>
      <c r="K169" s="39" t="s">
        <v>34</v>
      </c>
      <c r="L169" s="39" t="s">
        <v>4</v>
      </c>
      <c r="M169" s="42"/>
      <c r="N169" s="51"/>
      <c r="O169" s="51"/>
      <c r="P169" s="52"/>
      <c r="Q169" s="51"/>
      <c r="R169" s="51"/>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4">
        <f t="shared" si="13"/>
        <v>840.99</v>
      </c>
      <c r="BB169" s="53">
        <f t="shared" si="14"/>
        <v>840.99</v>
      </c>
      <c r="BC169" s="58" t="str">
        <f t="shared" si="15"/>
        <v>INR  Eight Hundred &amp; Forty  and Paise Ninety Nine Only</v>
      </c>
      <c r="IA169" s="21">
        <v>11.38</v>
      </c>
      <c r="IB169" s="21" t="s">
        <v>202</v>
      </c>
      <c r="ID169" s="21">
        <v>291</v>
      </c>
      <c r="IE169" s="22" t="s">
        <v>268</v>
      </c>
      <c r="IF169" s="22"/>
      <c r="IG169" s="22"/>
      <c r="IH169" s="22"/>
      <c r="II169" s="22"/>
    </row>
    <row r="170" spans="1:243" s="21" customFormat="1" ht="97.5" customHeight="1">
      <c r="A170" s="59">
        <v>11.39</v>
      </c>
      <c r="B170" s="60" t="s">
        <v>203</v>
      </c>
      <c r="C170" s="34"/>
      <c r="D170" s="68"/>
      <c r="E170" s="68"/>
      <c r="F170" s="68"/>
      <c r="G170" s="68"/>
      <c r="H170" s="68"/>
      <c r="I170" s="68"/>
      <c r="J170" s="68"/>
      <c r="K170" s="68"/>
      <c r="L170" s="68"/>
      <c r="M170" s="68"/>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IA170" s="21">
        <v>11.39</v>
      </c>
      <c r="IB170" s="21" t="s">
        <v>203</v>
      </c>
      <c r="IE170" s="22"/>
      <c r="IF170" s="22"/>
      <c r="IG170" s="22"/>
      <c r="IH170" s="22"/>
      <c r="II170" s="22"/>
    </row>
    <row r="171" spans="1:243" s="21" customFormat="1" ht="42.75">
      <c r="A171" s="78">
        <v>11.4</v>
      </c>
      <c r="B171" s="60" t="s">
        <v>204</v>
      </c>
      <c r="C171" s="34"/>
      <c r="D171" s="34">
        <v>58</v>
      </c>
      <c r="E171" s="61" t="s">
        <v>43</v>
      </c>
      <c r="F171" s="76">
        <v>189.35</v>
      </c>
      <c r="G171" s="45"/>
      <c r="H171" s="39"/>
      <c r="I171" s="40" t="s">
        <v>33</v>
      </c>
      <c r="J171" s="41">
        <f t="shared" si="12"/>
        <v>1</v>
      </c>
      <c r="K171" s="39" t="s">
        <v>34</v>
      </c>
      <c r="L171" s="39" t="s">
        <v>4</v>
      </c>
      <c r="M171" s="42"/>
      <c r="N171" s="51"/>
      <c r="O171" s="51"/>
      <c r="P171" s="52"/>
      <c r="Q171" s="51"/>
      <c r="R171" s="51"/>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4">
        <f t="shared" si="13"/>
        <v>10982.3</v>
      </c>
      <c r="BB171" s="53">
        <f t="shared" si="14"/>
        <v>10982.3</v>
      </c>
      <c r="BC171" s="58" t="str">
        <f t="shared" si="15"/>
        <v>INR  Ten Thousand Nine Hundred &amp; Eighty Two  and Paise Thirty Only</v>
      </c>
      <c r="IA171" s="21">
        <v>11.4</v>
      </c>
      <c r="IB171" s="21" t="s">
        <v>204</v>
      </c>
      <c r="ID171" s="21">
        <v>58</v>
      </c>
      <c r="IE171" s="22" t="s">
        <v>43</v>
      </c>
      <c r="IF171" s="22"/>
      <c r="IG171" s="22"/>
      <c r="IH171" s="22"/>
      <c r="II171" s="22"/>
    </row>
    <row r="172" spans="1:243" s="21" customFormat="1" ht="28.5">
      <c r="A172" s="59">
        <v>11.41</v>
      </c>
      <c r="B172" s="60" t="s">
        <v>205</v>
      </c>
      <c r="C172" s="34"/>
      <c r="D172" s="34">
        <v>175</v>
      </c>
      <c r="E172" s="61" t="s">
        <v>43</v>
      </c>
      <c r="F172" s="76">
        <v>124.24</v>
      </c>
      <c r="G172" s="45"/>
      <c r="H172" s="39"/>
      <c r="I172" s="40" t="s">
        <v>33</v>
      </c>
      <c r="J172" s="41">
        <f t="shared" si="12"/>
        <v>1</v>
      </c>
      <c r="K172" s="39" t="s">
        <v>34</v>
      </c>
      <c r="L172" s="39" t="s">
        <v>4</v>
      </c>
      <c r="M172" s="42"/>
      <c r="N172" s="51"/>
      <c r="O172" s="51"/>
      <c r="P172" s="52"/>
      <c r="Q172" s="51"/>
      <c r="R172" s="51"/>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4">
        <f t="shared" si="13"/>
        <v>21742</v>
      </c>
      <c r="BB172" s="53">
        <f t="shared" si="14"/>
        <v>21742</v>
      </c>
      <c r="BC172" s="58" t="str">
        <f t="shared" si="15"/>
        <v>INR  Twenty One Thousand Seven Hundred &amp; Forty Two  Only</v>
      </c>
      <c r="IA172" s="21">
        <v>11.41</v>
      </c>
      <c r="IB172" s="21" t="s">
        <v>205</v>
      </c>
      <c r="ID172" s="21">
        <v>175</v>
      </c>
      <c r="IE172" s="22" t="s">
        <v>43</v>
      </c>
      <c r="IF172" s="22"/>
      <c r="IG172" s="22"/>
      <c r="IH172" s="22"/>
      <c r="II172" s="22"/>
    </row>
    <row r="173" spans="1:243" s="21" customFormat="1" ht="315">
      <c r="A173" s="59">
        <v>11.42</v>
      </c>
      <c r="B173" s="60" t="s">
        <v>206</v>
      </c>
      <c r="C173" s="34"/>
      <c r="D173" s="34">
        <v>29</v>
      </c>
      <c r="E173" s="61" t="s">
        <v>44</v>
      </c>
      <c r="F173" s="76">
        <v>254.98</v>
      </c>
      <c r="G173" s="45"/>
      <c r="H173" s="39"/>
      <c r="I173" s="40" t="s">
        <v>33</v>
      </c>
      <c r="J173" s="41">
        <f t="shared" si="12"/>
        <v>1</v>
      </c>
      <c r="K173" s="39" t="s">
        <v>34</v>
      </c>
      <c r="L173" s="39" t="s">
        <v>4</v>
      </c>
      <c r="M173" s="42"/>
      <c r="N173" s="51"/>
      <c r="O173" s="51"/>
      <c r="P173" s="52"/>
      <c r="Q173" s="51"/>
      <c r="R173" s="51"/>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4">
        <f t="shared" si="13"/>
        <v>7394.42</v>
      </c>
      <c r="BB173" s="53">
        <f t="shared" si="14"/>
        <v>7394.42</v>
      </c>
      <c r="BC173" s="58" t="str">
        <f t="shared" si="15"/>
        <v>INR  Seven Thousand Three Hundred &amp; Ninety Four  and Paise Forty Two Only</v>
      </c>
      <c r="IA173" s="21">
        <v>11.42</v>
      </c>
      <c r="IB173" s="21" t="s">
        <v>206</v>
      </c>
      <c r="ID173" s="21">
        <v>29</v>
      </c>
      <c r="IE173" s="22" t="s">
        <v>44</v>
      </c>
      <c r="IF173" s="22"/>
      <c r="IG173" s="22"/>
      <c r="IH173" s="22"/>
      <c r="II173" s="22"/>
    </row>
    <row r="174" spans="1:243" s="21" customFormat="1" ht="236.25">
      <c r="A174" s="59">
        <v>11.43</v>
      </c>
      <c r="B174" s="60" t="s">
        <v>207</v>
      </c>
      <c r="C174" s="34"/>
      <c r="D174" s="68"/>
      <c r="E174" s="68"/>
      <c r="F174" s="68"/>
      <c r="G174" s="68"/>
      <c r="H174" s="68"/>
      <c r="I174" s="68"/>
      <c r="J174" s="68"/>
      <c r="K174" s="68"/>
      <c r="L174" s="68"/>
      <c r="M174" s="68"/>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IA174" s="21">
        <v>11.43</v>
      </c>
      <c r="IB174" s="21" t="s">
        <v>207</v>
      </c>
      <c r="IE174" s="22"/>
      <c r="IF174" s="22"/>
      <c r="IG174" s="22"/>
      <c r="IH174" s="22"/>
      <c r="II174" s="22"/>
    </row>
    <row r="175" spans="1:243" s="21" customFormat="1" ht="110.25">
      <c r="A175" s="59">
        <v>11.44</v>
      </c>
      <c r="B175" s="60" t="s">
        <v>208</v>
      </c>
      <c r="C175" s="34"/>
      <c r="D175" s="34">
        <v>0.5</v>
      </c>
      <c r="E175" s="61" t="s">
        <v>46</v>
      </c>
      <c r="F175" s="76">
        <v>8752.21</v>
      </c>
      <c r="G175" s="45"/>
      <c r="H175" s="39"/>
      <c r="I175" s="40" t="s">
        <v>33</v>
      </c>
      <c r="J175" s="41">
        <f t="shared" si="12"/>
        <v>1</v>
      </c>
      <c r="K175" s="39" t="s">
        <v>34</v>
      </c>
      <c r="L175" s="39" t="s">
        <v>4</v>
      </c>
      <c r="M175" s="42"/>
      <c r="N175" s="51"/>
      <c r="O175" s="51"/>
      <c r="P175" s="52"/>
      <c r="Q175" s="51"/>
      <c r="R175" s="51"/>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4">
        <f t="shared" si="13"/>
        <v>4376.11</v>
      </c>
      <c r="BB175" s="53">
        <f t="shared" si="14"/>
        <v>4376.11</v>
      </c>
      <c r="BC175" s="58" t="str">
        <f t="shared" si="15"/>
        <v>INR  Four Thousand Three Hundred &amp; Seventy Six  and Paise Eleven Only</v>
      </c>
      <c r="IA175" s="21">
        <v>11.44</v>
      </c>
      <c r="IB175" s="21" t="s">
        <v>208</v>
      </c>
      <c r="ID175" s="21">
        <v>0.5</v>
      </c>
      <c r="IE175" s="22" t="s">
        <v>46</v>
      </c>
      <c r="IF175" s="22"/>
      <c r="IG175" s="22"/>
      <c r="IH175" s="22"/>
      <c r="II175" s="22"/>
    </row>
    <row r="176" spans="1:243" s="21" customFormat="1" ht="236.25">
      <c r="A176" s="59">
        <v>11.45</v>
      </c>
      <c r="B176" s="60" t="s">
        <v>209</v>
      </c>
      <c r="C176" s="34"/>
      <c r="D176" s="68"/>
      <c r="E176" s="68"/>
      <c r="F176" s="68"/>
      <c r="G176" s="68"/>
      <c r="H176" s="68"/>
      <c r="I176" s="68"/>
      <c r="J176" s="68"/>
      <c r="K176" s="68"/>
      <c r="L176" s="68"/>
      <c r="M176" s="68"/>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IA176" s="21">
        <v>11.45</v>
      </c>
      <c r="IB176" s="21" t="s">
        <v>209</v>
      </c>
      <c r="IE176" s="22"/>
      <c r="IF176" s="22"/>
      <c r="IG176" s="22"/>
      <c r="IH176" s="22"/>
      <c r="II176" s="22"/>
    </row>
    <row r="177" spans="1:243" s="21" customFormat="1" ht="78.75">
      <c r="A177" s="59">
        <v>11.46</v>
      </c>
      <c r="B177" s="60" t="s">
        <v>210</v>
      </c>
      <c r="C177" s="34"/>
      <c r="D177" s="34">
        <v>0.5</v>
      </c>
      <c r="E177" s="61" t="s">
        <v>46</v>
      </c>
      <c r="F177" s="76">
        <v>6720.96</v>
      </c>
      <c r="G177" s="45"/>
      <c r="H177" s="39"/>
      <c r="I177" s="40" t="s">
        <v>33</v>
      </c>
      <c r="J177" s="41">
        <f t="shared" si="12"/>
        <v>1</v>
      </c>
      <c r="K177" s="39" t="s">
        <v>34</v>
      </c>
      <c r="L177" s="39" t="s">
        <v>4</v>
      </c>
      <c r="M177" s="42"/>
      <c r="N177" s="51"/>
      <c r="O177" s="51"/>
      <c r="P177" s="52"/>
      <c r="Q177" s="51"/>
      <c r="R177" s="51"/>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4">
        <f t="shared" si="13"/>
        <v>3360.48</v>
      </c>
      <c r="BB177" s="53">
        <f t="shared" si="14"/>
        <v>3360.48</v>
      </c>
      <c r="BC177" s="58" t="str">
        <f t="shared" si="15"/>
        <v>INR  Three Thousand Three Hundred &amp; Sixty  and Paise Forty Eight Only</v>
      </c>
      <c r="IA177" s="21">
        <v>11.46</v>
      </c>
      <c r="IB177" s="21" t="s">
        <v>210</v>
      </c>
      <c r="ID177" s="21">
        <v>0.5</v>
      </c>
      <c r="IE177" s="22" t="s">
        <v>46</v>
      </c>
      <c r="IF177" s="22"/>
      <c r="IG177" s="22"/>
      <c r="IH177" s="22"/>
      <c r="II177" s="22"/>
    </row>
    <row r="178" spans="1:243" s="21" customFormat="1" ht="409.5">
      <c r="A178" s="59">
        <v>11.47</v>
      </c>
      <c r="B178" s="60" t="s">
        <v>211</v>
      </c>
      <c r="C178" s="34"/>
      <c r="D178" s="68"/>
      <c r="E178" s="68"/>
      <c r="F178" s="68"/>
      <c r="G178" s="68"/>
      <c r="H178" s="68"/>
      <c r="I178" s="68"/>
      <c r="J178" s="68"/>
      <c r="K178" s="68"/>
      <c r="L178" s="68"/>
      <c r="M178" s="68"/>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IA178" s="21">
        <v>11.47</v>
      </c>
      <c r="IB178" s="21" t="s">
        <v>211</v>
      </c>
      <c r="IE178" s="22"/>
      <c r="IF178" s="22"/>
      <c r="IG178" s="22"/>
      <c r="IH178" s="22"/>
      <c r="II178" s="22"/>
    </row>
    <row r="179" spans="1:243" s="21" customFormat="1" ht="47.25">
      <c r="A179" s="59">
        <v>11.48</v>
      </c>
      <c r="B179" s="60" t="s">
        <v>212</v>
      </c>
      <c r="C179" s="34"/>
      <c r="D179" s="34">
        <v>0.5</v>
      </c>
      <c r="E179" s="61" t="s">
        <v>47</v>
      </c>
      <c r="F179" s="76">
        <v>5258.18</v>
      </c>
      <c r="G179" s="45"/>
      <c r="H179" s="39"/>
      <c r="I179" s="40" t="s">
        <v>33</v>
      </c>
      <c r="J179" s="41">
        <f t="shared" si="12"/>
        <v>1</v>
      </c>
      <c r="K179" s="39" t="s">
        <v>34</v>
      </c>
      <c r="L179" s="39" t="s">
        <v>4</v>
      </c>
      <c r="M179" s="42"/>
      <c r="N179" s="51"/>
      <c r="O179" s="51"/>
      <c r="P179" s="52"/>
      <c r="Q179" s="51"/>
      <c r="R179" s="51"/>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4">
        <f t="shared" si="13"/>
        <v>2629.09</v>
      </c>
      <c r="BB179" s="53">
        <f t="shared" si="14"/>
        <v>2629.09</v>
      </c>
      <c r="BC179" s="58" t="str">
        <f t="shared" si="15"/>
        <v>INR  Two Thousand Six Hundred &amp; Twenty Nine  and Paise Nine Only</v>
      </c>
      <c r="IA179" s="21">
        <v>11.48</v>
      </c>
      <c r="IB179" s="21" t="s">
        <v>212</v>
      </c>
      <c r="ID179" s="21">
        <v>0.5</v>
      </c>
      <c r="IE179" s="22" t="s">
        <v>47</v>
      </c>
      <c r="IF179" s="22"/>
      <c r="IG179" s="22"/>
      <c r="IH179" s="22"/>
      <c r="II179" s="22"/>
    </row>
    <row r="180" spans="1:243" s="21" customFormat="1" ht="63">
      <c r="A180" s="59">
        <v>11.49</v>
      </c>
      <c r="B180" s="60" t="s">
        <v>213</v>
      </c>
      <c r="C180" s="34"/>
      <c r="D180" s="34">
        <v>0.5</v>
      </c>
      <c r="E180" s="61" t="s">
        <v>47</v>
      </c>
      <c r="F180" s="76">
        <v>3975.32</v>
      </c>
      <c r="G180" s="45"/>
      <c r="H180" s="39"/>
      <c r="I180" s="40" t="s">
        <v>33</v>
      </c>
      <c r="J180" s="41">
        <f t="shared" si="12"/>
        <v>1</v>
      </c>
      <c r="K180" s="39" t="s">
        <v>34</v>
      </c>
      <c r="L180" s="39" t="s">
        <v>4</v>
      </c>
      <c r="M180" s="42"/>
      <c r="N180" s="51"/>
      <c r="O180" s="51"/>
      <c r="P180" s="52"/>
      <c r="Q180" s="51"/>
      <c r="R180" s="51"/>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4">
        <f t="shared" si="13"/>
        <v>1987.66</v>
      </c>
      <c r="BB180" s="53">
        <f t="shared" si="14"/>
        <v>1987.66</v>
      </c>
      <c r="BC180" s="58" t="str">
        <f t="shared" si="15"/>
        <v>INR  One Thousand Nine Hundred &amp; Eighty Seven  and Paise Sixty Six Only</v>
      </c>
      <c r="IA180" s="21">
        <v>11.49</v>
      </c>
      <c r="IB180" s="21" t="s">
        <v>213</v>
      </c>
      <c r="ID180" s="21">
        <v>0.5</v>
      </c>
      <c r="IE180" s="22" t="s">
        <v>47</v>
      </c>
      <c r="IF180" s="22"/>
      <c r="IG180" s="22"/>
      <c r="IH180" s="22"/>
      <c r="II180" s="22"/>
    </row>
    <row r="181" spans="1:243" s="21" customFormat="1" ht="409.5">
      <c r="A181" s="78">
        <v>11.5</v>
      </c>
      <c r="B181" s="60" t="s">
        <v>214</v>
      </c>
      <c r="C181" s="34"/>
      <c r="D181" s="68"/>
      <c r="E181" s="68"/>
      <c r="F181" s="68"/>
      <c r="G181" s="68"/>
      <c r="H181" s="68"/>
      <c r="I181" s="68"/>
      <c r="J181" s="68"/>
      <c r="K181" s="68"/>
      <c r="L181" s="68"/>
      <c r="M181" s="68"/>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IA181" s="21">
        <v>11.5</v>
      </c>
      <c r="IB181" s="21" t="s">
        <v>214</v>
      </c>
      <c r="IE181" s="22"/>
      <c r="IF181" s="22"/>
      <c r="IG181" s="22"/>
      <c r="IH181" s="22"/>
      <c r="II181" s="22"/>
    </row>
    <row r="182" spans="1:243" s="21" customFormat="1" ht="42.75">
      <c r="A182" s="59">
        <v>11.51</v>
      </c>
      <c r="B182" s="60" t="s">
        <v>215</v>
      </c>
      <c r="C182" s="34"/>
      <c r="D182" s="34">
        <v>0.5</v>
      </c>
      <c r="E182" s="61" t="s">
        <v>43</v>
      </c>
      <c r="F182" s="76">
        <v>4633.45</v>
      </c>
      <c r="G182" s="45"/>
      <c r="H182" s="39"/>
      <c r="I182" s="40" t="s">
        <v>33</v>
      </c>
      <c r="J182" s="41">
        <f t="shared" si="12"/>
        <v>1</v>
      </c>
      <c r="K182" s="39" t="s">
        <v>34</v>
      </c>
      <c r="L182" s="39" t="s">
        <v>4</v>
      </c>
      <c r="M182" s="42"/>
      <c r="N182" s="51"/>
      <c r="O182" s="51"/>
      <c r="P182" s="52"/>
      <c r="Q182" s="51"/>
      <c r="R182" s="51"/>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4">
        <f t="shared" si="13"/>
        <v>2316.73</v>
      </c>
      <c r="BB182" s="53">
        <f t="shared" si="14"/>
        <v>2316.73</v>
      </c>
      <c r="BC182" s="58" t="str">
        <f t="shared" si="15"/>
        <v>INR  Two Thousand Three Hundred &amp; Sixteen  and Paise Seventy Three Only</v>
      </c>
      <c r="IA182" s="21">
        <v>11.51</v>
      </c>
      <c r="IB182" s="21" t="s">
        <v>215</v>
      </c>
      <c r="ID182" s="21">
        <v>0.5</v>
      </c>
      <c r="IE182" s="22" t="s">
        <v>43</v>
      </c>
      <c r="IF182" s="22"/>
      <c r="IG182" s="22"/>
      <c r="IH182" s="22"/>
      <c r="II182" s="22"/>
    </row>
    <row r="183" spans="1:243" s="21" customFormat="1" ht="409.5">
      <c r="A183" s="59">
        <v>11.52</v>
      </c>
      <c r="B183" s="60" t="s">
        <v>216</v>
      </c>
      <c r="C183" s="34"/>
      <c r="D183" s="34">
        <v>1</v>
      </c>
      <c r="E183" s="61" t="s">
        <v>47</v>
      </c>
      <c r="F183" s="76">
        <v>5900.83</v>
      </c>
      <c r="G183" s="45"/>
      <c r="H183" s="39"/>
      <c r="I183" s="40" t="s">
        <v>33</v>
      </c>
      <c r="J183" s="41">
        <f t="shared" si="12"/>
        <v>1</v>
      </c>
      <c r="K183" s="39" t="s">
        <v>34</v>
      </c>
      <c r="L183" s="39" t="s">
        <v>4</v>
      </c>
      <c r="M183" s="42"/>
      <c r="N183" s="51"/>
      <c r="O183" s="51"/>
      <c r="P183" s="52"/>
      <c r="Q183" s="51"/>
      <c r="R183" s="51"/>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4">
        <f t="shared" si="13"/>
        <v>5900.83</v>
      </c>
      <c r="BB183" s="53">
        <f t="shared" si="14"/>
        <v>5900.83</v>
      </c>
      <c r="BC183" s="58" t="str">
        <f t="shared" si="15"/>
        <v>INR  Five Thousand Nine Hundred    and Paise Eighty Three Only</v>
      </c>
      <c r="IA183" s="21">
        <v>11.52</v>
      </c>
      <c r="IB183" s="21" t="s">
        <v>216</v>
      </c>
      <c r="ID183" s="21">
        <v>1</v>
      </c>
      <c r="IE183" s="22" t="s">
        <v>47</v>
      </c>
      <c r="IF183" s="22"/>
      <c r="IG183" s="22"/>
      <c r="IH183" s="22"/>
      <c r="II183" s="22"/>
    </row>
    <row r="184" spans="1:243" s="21" customFormat="1" ht="252">
      <c r="A184" s="59">
        <v>11.53</v>
      </c>
      <c r="B184" s="60" t="s">
        <v>217</v>
      </c>
      <c r="C184" s="34"/>
      <c r="D184" s="34">
        <v>175</v>
      </c>
      <c r="E184" s="61" t="s">
        <v>43</v>
      </c>
      <c r="F184" s="76">
        <v>532.49</v>
      </c>
      <c r="G184" s="45"/>
      <c r="H184" s="39"/>
      <c r="I184" s="40" t="s">
        <v>33</v>
      </c>
      <c r="J184" s="41">
        <f t="shared" si="12"/>
        <v>1</v>
      </c>
      <c r="K184" s="39" t="s">
        <v>34</v>
      </c>
      <c r="L184" s="39" t="s">
        <v>4</v>
      </c>
      <c r="M184" s="42"/>
      <c r="N184" s="51"/>
      <c r="O184" s="51"/>
      <c r="P184" s="52"/>
      <c r="Q184" s="51"/>
      <c r="R184" s="51"/>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4">
        <f t="shared" si="13"/>
        <v>93185.75</v>
      </c>
      <c r="BB184" s="53">
        <f t="shared" si="14"/>
        <v>93185.75</v>
      </c>
      <c r="BC184" s="58" t="str">
        <f t="shared" si="15"/>
        <v>INR  Ninety Three Thousand One Hundred &amp; Eighty Five  and Paise Seventy Five Only</v>
      </c>
      <c r="IA184" s="21">
        <v>11.53</v>
      </c>
      <c r="IB184" s="21" t="s">
        <v>217</v>
      </c>
      <c r="ID184" s="21">
        <v>175</v>
      </c>
      <c r="IE184" s="22" t="s">
        <v>43</v>
      </c>
      <c r="IF184" s="22"/>
      <c r="IG184" s="22"/>
      <c r="IH184" s="22"/>
      <c r="II184" s="22"/>
    </row>
    <row r="185" spans="1:243" s="21" customFormat="1" ht="126">
      <c r="A185" s="59">
        <v>11.54</v>
      </c>
      <c r="B185" s="60" t="s">
        <v>218</v>
      </c>
      <c r="C185" s="34"/>
      <c r="D185" s="34">
        <v>1</v>
      </c>
      <c r="E185" s="61" t="s">
        <v>47</v>
      </c>
      <c r="F185" s="76">
        <v>626.44</v>
      </c>
      <c r="G185" s="45"/>
      <c r="H185" s="39"/>
      <c r="I185" s="40" t="s">
        <v>33</v>
      </c>
      <c r="J185" s="41">
        <f t="shared" si="12"/>
        <v>1</v>
      </c>
      <c r="K185" s="39" t="s">
        <v>34</v>
      </c>
      <c r="L185" s="39" t="s">
        <v>4</v>
      </c>
      <c r="M185" s="42"/>
      <c r="N185" s="51"/>
      <c r="O185" s="51"/>
      <c r="P185" s="52"/>
      <c r="Q185" s="51"/>
      <c r="R185" s="51"/>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4">
        <f t="shared" si="13"/>
        <v>626.44</v>
      </c>
      <c r="BB185" s="53">
        <f t="shared" si="14"/>
        <v>626.44</v>
      </c>
      <c r="BC185" s="58" t="str">
        <f t="shared" si="15"/>
        <v>INR  Six Hundred &amp; Twenty Six  and Paise Forty Four Only</v>
      </c>
      <c r="IA185" s="21">
        <v>11.54</v>
      </c>
      <c r="IB185" s="21" t="s">
        <v>218</v>
      </c>
      <c r="ID185" s="21">
        <v>1</v>
      </c>
      <c r="IE185" s="22" t="s">
        <v>47</v>
      </c>
      <c r="IF185" s="22"/>
      <c r="IG185" s="22"/>
      <c r="IH185" s="22"/>
      <c r="II185" s="22"/>
    </row>
    <row r="186" spans="1:243" s="21" customFormat="1" ht="189">
      <c r="A186" s="59">
        <v>11.55</v>
      </c>
      <c r="B186" s="60" t="s">
        <v>219</v>
      </c>
      <c r="C186" s="34"/>
      <c r="D186" s="34">
        <v>29</v>
      </c>
      <c r="E186" s="61" t="s">
        <v>43</v>
      </c>
      <c r="F186" s="76">
        <v>753.49</v>
      </c>
      <c r="G186" s="45"/>
      <c r="H186" s="39"/>
      <c r="I186" s="40" t="s">
        <v>33</v>
      </c>
      <c r="J186" s="41">
        <f t="shared" si="12"/>
        <v>1</v>
      </c>
      <c r="K186" s="39" t="s">
        <v>34</v>
      </c>
      <c r="L186" s="39" t="s">
        <v>4</v>
      </c>
      <c r="M186" s="42"/>
      <c r="N186" s="51"/>
      <c r="O186" s="51"/>
      <c r="P186" s="52"/>
      <c r="Q186" s="51"/>
      <c r="R186" s="51"/>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4">
        <f t="shared" si="13"/>
        <v>21851.21</v>
      </c>
      <c r="BB186" s="53">
        <f t="shared" si="14"/>
        <v>21851.21</v>
      </c>
      <c r="BC186" s="58" t="str">
        <f t="shared" si="15"/>
        <v>INR  Twenty One Thousand Eight Hundred &amp; Fifty One  and Paise Twenty One Only</v>
      </c>
      <c r="IA186" s="21">
        <v>11.55</v>
      </c>
      <c r="IB186" s="21" t="s">
        <v>219</v>
      </c>
      <c r="ID186" s="21">
        <v>29</v>
      </c>
      <c r="IE186" s="22" t="s">
        <v>43</v>
      </c>
      <c r="IF186" s="22"/>
      <c r="IG186" s="22"/>
      <c r="IH186" s="22"/>
      <c r="II186" s="22"/>
    </row>
    <row r="187" spans="1:243" s="21" customFormat="1" ht="267.75">
      <c r="A187" s="59">
        <v>11.56</v>
      </c>
      <c r="B187" s="60" t="s">
        <v>220</v>
      </c>
      <c r="C187" s="34"/>
      <c r="D187" s="34">
        <v>23</v>
      </c>
      <c r="E187" s="61" t="s">
        <v>46</v>
      </c>
      <c r="F187" s="76">
        <v>7344.28</v>
      </c>
      <c r="G187" s="45"/>
      <c r="H187" s="39"/>
      <c r="I187" s="40" t="s">
        <v>33</v>
      </c>
      <c r="J187" s="41">
        <f t="shared" si="12"/>
        <v>1</v>
      </c>
      <c r="K187" s="39" t="s">
        <v>34</v>
      </c>
      <c r="L187" s="39" t="s">
        <v>4</v>
      </c>
      <c r="M187" s="42"/>
      <c r="N187" s="51"/>
      <c r="O187" s="51"/>
      <c r="P187" s="52"/>
      <c r="Q187" s="51"/>
      <c r="R187" s="51"/>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4">
        <f t="shared" si="13"/>
        <v>168918.44</v>
      </c>
      <c r="BB187" s="53">
        <f t="shared" si="14"/>
        <v>168918.44</v>
      </c>
      <c r="BC187" s="58" t="str">
        <f t="shared" si="15"/>
        <v>INR  One Lakh Sixty Eight Thousand Nine Hundred &amp; Eighteen  and Paise Forty Four Only</v>
      </c>
      <c r="IA187" s="21">
        <v>11.56</v>
      </c>
      <c r="IB187" s="21" t="s">
        <v>220</v>
      </c>
      <c r="ID187" s="21">
        <v>23</v>
      </c>
      <c r="IE187" s="22" t="s">
        <v>46</v>
      </c>
      <c r="IF187" s="22"/>
      <c r="IG187" s="22"/>
      <c r="IH187" s="22"/>
      <c r="II187" s="22"/>
    </row>
    <row r="188" spans="1:243" s="21" customFormat="1" ht="252">
      <c r="A188" s="59">
        <v>11.57</v>
      </c>
      <c r="B188" s="60" t="s">
        <v>221</v>
      </c>
      <c r="C188" s="34"/>
      <c r="D188" s="34">
        <v>1</v>
      </c>
      <c r="E188" s="61" t="s">
        <v>46</v>
      </c>
      <c r="F188" s="76">
        <v>7595.84</v>
      </c>
      <c r="G188" s="45"/>
      <c r="H188" s="39"/>
      <c r="I188" s="40" t="s">
        <v>33</v>
      </c>
      <c r="J188" s="41">
        <f t="shared" si="12"/>
        <v>1</v>
      </c>
      <c r="K188" s="39" t="s">
        <v>34</v>
      </c>
      <c r="L188" s="39" t="s">
        <v>4</v>
      </c>
      <c r="M188" s="42"/>
      <c r="N188" s="51"/>
      <c r="O188" s="51"/>
      <c r="P188" s="52"/>
      <c r="Q188" s="51"/>
      <c r="R188" s="51"/>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4">
        <f t="shared" si="13"/>
        <v>7595.84</v>
      </c>
      <c r="BB188" s="53">
        <f t="shared" si="14"/>
        <v>7595.84</v>
      </c>
      <c r="BC188" s="58" t="str">
        <f t="shared" si="15"/>
        <v>INR  Seven Thousand Five Hundred &amp; Ninety Five  and Paise Eighty Four Only</v>
      </c>
      <c r="IA188" s="21">
        <v>11.57</v>
      </c>
      <c r="IB188" s="21" t="s">
        <v>221</v>
      </c>
      <c r="ID188" s="21">
        <v>1</v>
      </c>
      <c r="IE188" s="22" t="s">
        <v>46</v>
      </c>
      <c r="IF188" s="22"/>
      <c r="IG188" s="22"/>
      <c r="IH188" s="22"/>
      <c r="II188" s="22"/>
    </row>
    <row r="189" spans="1:243" s="21" customFormat="1" ht="78.75">
      <c r="A189" s="59">
        <v>11.58</v>
      </c>
      <c r="B189" s="60" t="s">
        <v>222</v>
      </c>
      <c r="C189" s="34"/>
      <c r="D189" s="34">
        <v>58</v>
      </c>
      <c r="E189" s="61" t="s">
        <v>43</v>
      </c>
      <c r="F189" s="76">
        <v>4.16</v>
      </c>
      <c r="G189" s="45"/>
      <c r="H189" s="39"/>
      <c r="I189" s="40" t="s">
        <v>33</v>
      </c>
      <c r="J189" s="41">
        <f t="shared" si="12"/>
        <v>1</v>
      </c>
      <c r="K189" s="39" t="s">
        <v>34</v>
      </c>
      <c r="L189" s="39" t="s">
        <v>4</v>
      </c>
      <c r="M189" s="42"/>
      <c r="N189" s="51"/>
      <c r="O189" s="51"/>
      <c r="P189" s="52"/>
      <c r="Q189" s="51"/>
      <c r="R189" s="51"/>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4">
        <f t="shared" si="13"/>
        <v>241.28</v>
      </c>
      <c r="BB189" s="53">
        <f t="shared" si="14"/>
        <v>241.28</v>
      </c>
      <c r="BC189" s="58" t="str">
        <f t="shared" si="15"/>
        <v>INR  Two Hundred &amp; Forty One  and Paise Twenty Eight Only</v>
      </c>
      <c r="IA189" s="21">
        <v>11.58</v>
      </c>
      <c r="IB189" s="21" t="s">
        <v>222</v>
      </c>
      <c r="ID189" s="21">
        <v>58</v>
      </c>
      <c r="IE189" s="22" t="s">
        <v>43</v>
      </c>
      <c r="IF189" s="22"/>
      <c r="IG189" s="22"/>
      <c r="IH189" s="22"/>
      <c r="II189" s="22"/>
    </row>
    <row r="190" spans="1:243" s="21" customFormat="1" ht="409.5">
      <c r="A190" s="59">
        <v>11.59</v>
      </c>
      <c r="B190" s="60" t="s">
        <v>223</v>
      </c>
      <c r="C190" s="34"/>
      <c r="D190" s="34">
        <v>5.5</v>
      </c>
      <c r="E190" s="61" t="s">
        <v>44</v>
      </c>
      <c r="F190" s="76">
        <v>2250.5</v>
      </c>
      <c r="G190" s="45"/>
      <c r="H190" s="39"/>
      <c r="I190" s="40" t="s">
        <v>33</v>
      </c>
      <c r="J190" s="41">
        <f t="shared" si="12"/>
        <v>1</v>
      </c>
      <c r="K190" s="39" t="s">
        <v>34</v>
      </c>
      <c r="L190" s="39" t="s">
        <v>4</v>
      </c>
      <c r="M190" s="42"/>
      <c r="N190" s="51"/>
      <c r="O190" s="51"/>
      <c r="P190" s="52"/>
      <c r="Q190" s="51"/>
      <c r="R190" s="51"/>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4">
        <f t="shared" si="13"/>
        <v>12377.75</v>
      </c>
      <c r="BB190" s="53">
        <f t="shared" si="14"/>
        <v>12377.75</v>
      </c>
      <c r="BC190" s="58" t="str">
        <f t="shared" si="15"/>
        <v>INR  Twelve Thousand Three Hundred &amp; Seventy Seven  and Paise Seventy Five Only</v>
      </c>
      <c r="IA190" s="21">
        <v>11.59</v>
      </c>
      <c r="IB190" s="21" t="s">
        <v>223</v>
      </c>
      <c r="ID190" s="21">
        <v>5.5</v>
      </c>
      <c r="IE190" s="22" t="s">
        <v>44</v>
      </c>
      <c r="IF190" s="22"/>
      <c r="IG190" s="22"/>
      <c r="IH190" s="22"/>
      <c r="II190" s="22"/>
    </row>
    <row r="191" spans="1:243" s="21" customFormat="1" ht="141.75">
      <c r="A191" s="78">
        <v>11.6</v>
      </c>
      <c r="B191" s="60" t="s">
        <v>224</v>
      </c>
      <c r="C191" s="34"/>
      <c r="D191" s="34">
        <v>58</v>
      </c>
      <c r="E191" s="61" t="s">
        <v>44</v>
      </c>
      <c r="F191" s="76">
        <v>24.59</v>
      </c>
      <c r="G191" s="45"/>
      <c r="H191" s="39"/>
      <c r="I191" s="40" t="s">
        <v>33</v>
      </c>
      <c r="J191" s="41">
        <f t="shared" si="12"/>
        <v>1</v>
      </c>
      <c r="K191" s="39" t="s">
        <v>34</v>
      </c>
      <c r="L191" s="39" t="s">
        <v>4</v>
      </c>
      <c r="M191" s="42"/>
      <c r="N191" s="51"/>
      <c r="O191" s="51"/>
      <c r="P191" s="52"/>
      <c r="Q191" s="51"/>
      <c r="R191" s="51"/>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4">
        <f t="shared" si="13"/>
        <v>1426.22</v>
      </c>
      <c r="BB191" s="53">
        <f t="shared" si="14"/>
        <v>1426.22</v>
      </c>
      <c r="BC191" s="58" t="str">
        <f t="shared" si="15"/>
        <v>INR  One Thousand Four Hundred &amp; Twenty Six  and Paise Twenty Two Only</v>
      </c>
      <c r="IA191" s="21">
        <v>11.6</v>
      </c>
      <c r="IB191" s="21" t="s">
        <v>224</v>
      </c>
      <c r="ID191" s="21">
        <v>58</v>
      </c>
      <c r="IE191" s="22" t="s">
        <v>44</v>
      </c>
      <c r="IF191" s="22"/>
      <c r="IG191" s="22"/>
      <c r="IH191" s="22"/>
      <c r="II191" s="22"/>
    </row>
    <row r="192" spans="1:243" s="21" customFormat="1" ht="157.5">
      <c r="A192" s="59">
        <v>11.61</v>
      </c>
      <c r="B192" s="60" t="s">
        <v>225</v>
      </c>
      <c r="C192" s="34"/>
      <c r="D192" s="34">
        <v>29</v>
      </c>
      <c r="E192" s="61" t="s">
        <v>43</v>
      </c>
      <c r="F192" s="76">
        <v>82.46</v>
      </c>
      <c r="G192" s="45"/>
      <c r="H192" s="39"/>
      <c r="I192" s="40" t="s">
        <v>33</v>
      </c>
      <c r="J192" s="41">
        <f t="shared" si="12"/>
        <v>1</v>
      </c>
      <c r="K192" s="39" t="s">
        <v>34</v>
      </c>
      <c r="L192" s="39" t="s">
        <v>4</v>
      </c>
      <c r="M192" s="42"/>
      <c r="N192" s="51"/>
      <c r="O192" s="51"/>
      <c r="P192" s="52"/>
      <c r="Q192" s="51"/>
      <c r="R192" s="51"/>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4">
        <f t="shared" si="13"/>
        <v>2391.34</v>
      </c>
      <c r="BB192" s="53">
        <f t="shared" si="14"/>
        <v>2391.34</v>
      </c>
      <c r="BC192" s="58" t="str">
        <f t="shared" si="15"/>
        <v>INR  Two Thousand Three Hundred &amp; Ninety One  and Paise Thirty Four Only</v>
      </c>
      <c r="IA192" s="21">
        <v>11.61</v>
      </c>
      <c r="IB192" s="21" t="s">
        <v>225</v>
      </c>
      <c r="ID192" s="21">
        <v>29</v>
      </c>
      <c r="IE192" s="22" t="s">
        <v>43</v>
      </c>
      <c r="IF192" s="22"/>
      <c r="IG192" s="22"/>
      <c r="IH192" s="22"/>
      <c r="II192" s="22"/>
    </row>
    <row r="193" spans="1:243" s="21" customFormat="1" ht="173.25">
      <c r="A193" s="59">
        <v>11.62</v>
      </c>
      <c r="B193" s="60" t="s">
        <v>226</v>
      </c>
      <c r="C193" s="34"/>
      <c r="D193" s="34">
        <v>29</v>
      </c>
      <c r="E193" s="61" t="s">
        <v>43</v>
      </c>
      <c r="F193" s="76">
        <v>284.26</v>
      </c>
      <c r="G193" s="45"/>
      <c r="H193" s="39"/>
      <c r="I193" s="40" t="s">
        <v>33</v>
      </c>
      <c r="J193" s="41">
        <f t="shared" si="12"/>
        <v>1</v>
      </c>
      <c r="K193" s="39" t="s">
        <v>34</v>
      </c>
      <c r="L193" s="39" t="s">
        <v>4</v>
      </c>
      <c r="M193" s="42"/>
      <c r="N193" s="51"/>
      <c r="O193" s="51"/>
      <c r="P193" s="52"/>
      <c r="Q193" s="51"/>
      <c r="R193" s="51"/>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4">
        <f t="shared" si="13"/>
        <v>8243.54</v>
      </c>
      <c r="BB193" s="53">
        <f t="shared" si="14"/>
        <v>8243.54</v>
      </c>
      <c r="BC193" s="58" t="str">
        <f t="shared" si="15"/>
        <v>INR  Eight Thousand Two Hundred &amp; Forty Three  and Paise Fifty Four Only</v>
      </c>
      <c r="IA193" s="21">
        <v>11.62</v>
      </c>
      <c r="IB193" s="21" t="s">
        <v>226</v>
      </c>
      <c r="ID193" s="21">
        <v>29</v>
      </c>
      <c r="IE193" s="22" t="s">
        <v>43</v>
      </c>
      <c r="IF193" s="22"/>
      <c r="IG193" s="22"/>
      <c r="IH193" s="22"/>
      <c r="II193" s="22"/>
    </row>
    <row r="194" spans="1:243" s="21" customFormat="1" ht="236.25">
      <c r="A194" s="59">
        <v>11.63</v>
      </c>
      <c r="B194" s="60" t="s">
        <v>227</v>
      </c>
      <c r="C194" s="34"/>
      <c r="D194" s="34">
        <v>29</v>
      </c>
      <c r="E194" s="61" t="s">
        <v>44</v>
      </c>
      <c r="F194" s="76">
        <v>72.73</v>
      </c>
      <c r="G194" s="45"/>
      <c r="H194" s="39"/>
      <c r="I194" s="40" t="s">
        <v>33</v>
      </c>
      <c r="J194" s="41">
        <f t="shared" si="12"/>
        <v>1</v>
      </c>
      <c r="K194" s="39" t="s">
        <v>34</v>
      </c>
      <c r="L194" s="39" t="s">
        <v>4</v>
      </c>
      <c r="M194" s="42"/>
      <c r="N194" s="51"/>
      <c r="O194" s="51"/>
      <c r="P194" s="52"/>
      <c r="Q194" s="51"/>
      <c r="R194" s="51"/>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4">
        <f t="shared" si="13"/>
        <v>2109.17</v>
      </c>
      <c r="BB194" s="53">
        <f t="shared" si="14"/>
        <v>2109.17</v>
      </c>
      <c r="BC194" s="58" t="str">
        <f t="shared" si="15"/>
        <v>INR  Two Thousand One Hundred &amp; Nine  and Paise Seventeen Only</v>
      </c>
      <c r="IA194" s="21">
        <v>11.63</v>
      </c>
      <c r="IB194" s="21" t="s">
        <v>227</v>
      </c>
      <c r="ID194" s="21">
        <v>29</v>
      </c>
      <c r="IE194" s="22" t="s">
        <v>44</v>
      </c>
      <c r="IF194" s="22"/>
      <c r="IG194" s="22"/>
      <c r="IH194" s="22"/>
      <c r="II194" s="22"/>
    </row>
    <row r="195" spans="1:243" s="21" customFormat="1" ht="299.25">
      <c r="A195" s="59">
        <v>11.64</v>
      </c>
      <c r="B195" s="60" t="s">
        <v>228</v>
      </c>
      <c r="C195" s="34"/>
      <c r="D195" s="68"/>
      <c r="E195" s="68"/>
      <c r="F195" s="68"/>
      <c r="G195" s="68"/>
      <c r="H195" s="68"/>
      <c r="I195" s="68"/>
      <c r="J195" s="68"/>
      <c r="K195" s="68"/>
      <c r="L195" s="68"/>
      <c r="M195" s="68"/>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IA195" s="21">
        <v>11.64</v>
      </c>
      <c r="IB195" s="21" t="s">
        <v>228</v>
      </c>
      <c r="IE195" s="22"/>
      <c r="IF195" s="22"/>
      <c r="IG195" s="22"/>
      <c r="IH195" s="22"/>
      <c r="II195" s="22"/>
    </row>
    <row r="196" spans="1:243" s="21" customFormat="1" ht="47.25">
      <c r="A196" s="59">
        <v>11.65</v>
      </c>
      <c r="B196" s="60" t="s">
        <v>229</v>
      </c>
      <c r="C196" s="34"/>
      <c r="D196" s="34">
        <v>0.5</v>
      </c>
      <c r="E196" s="61" t="s">
        <v>43</v>
      </c>
      <c r="F196" s="76">
        <v>775.76</v>
      </c>
      <c r="G196" s="45"/>
      <c r="H196" s="39"/>
      <c r="I196" s="40" t="s">
        <v>33</v>
      </c>
      <c r="J196" s="41">
        <f t="shared" si="12"/>
        <v>1</v>
      </c>
      <c r="K196" s="39" t="s">
        <v>34</v>
      </c>
      <c r="L196" s="39" t="s">
        <v>4</v>
      </c>
      <c r="M196" s="42"/>
      <c r="N196" s="51"/>
      <c r="O196" s="51"/>
      <c r="P196" s="52"/>
      <c r="Q196" s="51"/>
      <c r="R196" s="51"/>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4">
        <f t="shared" si="13"/>
        <v>387.88</v>
      </c>
      <c r="BB196" s="53">
        <f t="shared" si="14"/>
        <v>387.88</v>
      </c>
      <c r="BC196" s="58" t="str">
        <f t="shared" si="15"/>
        <v>INR  Three Hundred &amp; Eighty Seven  and Paise Eighty Eight Only</v>
      </c>
      <c r="IA196" s="21">
        <v>11.65</v>
      </c>
      <c r="IB196" s="21" t="s">
        <v>229</v>
      </c>
      <c r="ID196" s="21">
        <v>0.5</v>
      </c>
      <c r="IE196" s="22" t="s">
        <v>43</v>
      </c>
      <c r="IF196" s="22"/>
      <c r="IG196" s="22"/>
      <c r="IH196" s="22"/>
      <c r="II196" s="22"/>
    </row>
    <row r="197" spans="1:243" s="21" customFormat="1" ht="47.25">
      <c r="A197" s="59">
        <v>11.66</v>
      </c>
      <c r="B197" s="60" t="s">
        <v>230</v>
      </c>
      <c r="C197" s="34"/>
      <c r="D197" s="34">
        <v>5.5</v>
      </c>
      <c r="E197" s="61" t="s">
        <v>43</v>
      </c>
      <c r="F197" s="76">
        <v>835.6</v>
      </c>
      <c r="G197" s="45"/>
      <c r="H197" s="39"/>
      <c r="I197" s="40" t="s">
        <v>33</v>
      </c>
      <c r="J197" s="41">
        <f t="shared" si="12"/>
        <v>1</v>
      </c>
      <c r="K197" s="39" t="s">
        <v>34</v>
      </c>
      <c r="L197" s="39" t="s">
        <v>4</v>
      </c>
      <c r="M197" s="42"/>
      <c r="N197" s="51"/>
      <c r="O197" s="51"/>
      <c r="P197" s="52"/>
      <c r="Q197" s="51"/>
      <c r="R197" s="51"/>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4">
        <f t="shared" si="13"/>
        <v>4595.8</v>
      </c>
      <c r="BB197" s="53">
        <f t="shared" si="14"/>
        <v>4595.8</v>
      </c>
      <c r="BC197" s="58" t="str">
        <f t="shared" si="15"/>
        <v>INR  Four Thousand Five Hundred &amp; Ninety Five  and Paise Eighty Only</v>
      </c>
      <c r="IA197" s="21">
        <v>11.66</v>
      </c>
      <c r="IB197" s="21" t="s">
        <v>230</v>
      </c>
      <c r="ID197" s="21">
        <v>5.5</v>
      </c>
      <c r="IE197" s="22" t="s">
        <v>43</v>
      </c>
      <c r="IF197" s="22"/>
      <c r="IG197" s="22"/>
      <c r="IH197" s="22"/>
      <c r="II197" s="22"/>
    </row>
    <row r="198" spans="1:243" s="21" customFormat="1" ht="283.5">
      <c r="A198" s="59">
        <v>11.67</v>
      </c>
      <c r="B198" s="60" t="s">
        <v>231</v>
      </c>
      <c r="C198" s="34"/>
      <c r="D198" s="34">
        <v>0.5</v>
      </c>
      <c r="E198" s="61" t="s">
        <v>269</v>
      </c>
      <c r="F198" s="76">
        <v>9642.77</v>
      </c>
      <c r="G198" s="45"/>
      <c r="H198" s="39"/>
      <c r="I198" s="40" t="s">
        <v>33</v>
      </c>
      <c r="J198" s="41">
        <f t="shared" si="12"/>
        <v>1</v>
      </c>
      <c r="K198" s="39" t="s">
        <v>34</v>
      </c>
      <c r="L198" s="39" t="s">
        <v>4</v>
      </c>
      <c r="M198" s="42"/>
      <c r="N198" s="51"/>
      <c r="O198" s="51"/>
      <c r="P198" s="52"/>
      <c r="Q198" s="51"/>
      <c r="R198" s="51"/>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4">
        <f t="shared" si="13"/>
        <v>4821.39</v>
      </c>
      <c r="BB198" s="53">
        <f t="shared" si="14"/>
        <v>4821.39</v>
      </c>
      <c r="BC198" s="58" t="str">
        <f t="shared" si="15"/>
        <v>INR  Four Thousand Eight Hundred &amp; Twenty One  and Paise Thirty Nine Only</v>
      </c>
      <c r="IA198" s="21">
        <v>11.67</v>
      </c>
      <c r="IB198" s="21" t="s">
        <v>231</v>
      </c>
      <c r="ID198" s="21">
        <v>0.5</v>
      </c>
      <c r="IE198" s="22" t="s">
        <v>269</v>
      </c>
      <c r="IF198" s="22"/>
      <c r="IG198" s="22"/>
      <c r="IH198" s="22"/>
      <c r="II198" s="22"/>
    </row>
    <row r="199" spans="1:243" s="21" customFormat="1" ht="141.75">
      <c r="A199" s="59">
        <v>11.68</v>
      </c>
      <c r="B199" s="60" t="s">
        <v>232</v>
      </c>
      <c r="C199" s="34"/>
      <c r="D199" s="34">
        <v>0.5</v>
      </c>
      <c r="E199" s="61" t="s">
        <v>269</v>
      </c>
      <c r="F199" s="76">
        <v>151.13</v>
      </c>
      <c r="G199" s="45"/>
      <c r="H199" s="39"/>
      <c r="I199" s="40" t="s">
        <v>33</v>
      </c>
      <c r="J199" s="41">
        <f t="shared" si="12"/>
        <v>1</v>
      </c>
      <c r="K199" s="39" t="s">
        <v>34</v>
      </c>
      <c r="L199" s="39" t="s">
        <v>4</v>
      </c>
      <c r="M199" s="42"/>
      <c r="N199" s="51"/>
      <c r="O199" s="51"/>
      <c r="P199" s="52"/>
      <c r="Q199" s="51"/>
      <c r="R199" s="51"/>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4">
        <f t="shared" si="13"/>
        <v>75.57</v>
      </c>
      <c r="BB199" s="53">
        <f t="shared" si="14"/>
        <v>75.57</v>
      </c>
      <c r="BC199" s="58" t="str">
        <f t="shared" si="15"/>
        <v>INR  Seventy Five and Paise Fifty Seven Only</v>
      </c>
      <c r="IA199" s="21">
        <v>11.68</v>
      </c>
      <c r="IB199" s="21" t="s">
        <v>232</v>
      </c>
      <c r="ID199" s="21">
        <v>0.5</v>
      </c>
      <c r="IE199" s="22" t="s">
        <v>269</v>
      </c>
      <c r="IF199" s="22"/>
      <c r="IG199" s="22"/>
      <c r="IH199" s="22"/>
      <c r="II199" s="22"/>
    </row>
    <row r="200" spans="1:243" s="21" customFormat="1" ht="51.75" customHeight="1">
      <c r="A200" s="59">
        <v>11.69</v>
      </c>
      <c r="B200" s="60" t="s">
        <v>233</v>
      </c>
      <c r="C200" s="34"/>
      <c r="D200" s="34">
        <v>17.5</v>
      </c>
      <c r="E200" s="61" t="s">
        <v>270</v>
      </c>
      <c r="F200" s="76">
        <v>2652.35</v>
      </c>
      <c r="G200" s="45"/>
      <c r="H200" s="39"/>
      <c r="I200" s="40" t="s">
        <v>33</v>
      </c>
      <c r="J200" s="41">
        <f t="shared" si="12"/>
        <v>1</v>
      </c>
      <c r="K200" s="39" t="s">
        <v>34</v>
      </c>
      <c r="L200" s="39" t="s">
        <v>4</v>
      </c>
      <c r="M200" s="42"/>
      <c r="N200" s="51"/>
      <c r="O200" s="51"/>
      <c r="P200" s="52"/>
      <c r="Q200" s="51"/>
      <c r="R200" s="51"/>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4">
        <f t="shared" si="13"/>
        <v>46416.13</v>
      </c>
      <c r="BB200" s="53">
        <f t="shared" si="14"/>
        <v>46416.13</v>
      </c>
      <c r="BC200" s="58" t="str">
        <f t="shared" si="15"/>
        <v>INR  Forty Six Thousand Four Hundred &amp; Sixteen  and Paise Thirteen Only</v>
      </c>
      <c r="IA200" s="21">
        <v>11.69</v>
      </c>
      <c r="IB200" s="77" t="s">
        <v>233</v>
      </c>
      <c r="ID200" s="21">
        <v>17.5</v>
      </c>
      <c r="IE200" s="22" t="s">
        <v>270</v>
      </c>
      <c r="IF200" s="22"/>
      <c r="IG200" s="22"/>
      <c r="IH200" s="22"/>
      <c r="II200" s="22"/>
    </row>
    <row r="201" spans="1:243" s="21" customFormat="1" ht="63">
      <c r="A201" s="78">
        <v>11.7</v>
      </c>
      <c r="B201" s="60" t="s">
        <v>234</v>
      </c>
      <c r="C201" s="34"/>
      <c r="D201" s="34">
        <v>0.5</v>
      </c>
      <c r="E201" s="61" t="s">
        <v>271</v>
      </c>
      <c r="F201" s="76">
        <v>65.61</v>
      </c>
      <c r="G201" s="45"/>
      <c r="H201" s="39"/>
      <c r="I201" s="40" t="s">
        <v>33</v>
      </c>
      <c r="J201" s="41">
        <f t="shared" si="12"/>
        <v>1</v>
      </c>
      <c r="K201" s="39" t="s">
        <v>34</v>
      </c>
      <c r="L201" s="39" t="s">
        <v>4</v>
      </c>
      <c r="M201" s="42"/>
      <c r="N201" s="51"/>
      <c r="O201" s="51"/>
      <c r="P201" s="52"/>
      <c r="Q201" s="51"/>
      <c r="R201" s="51"/>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4">
        <f t="shared" si="13"/>
        <v>32.81</v>
      </c>
      <c r="BB201" s="53">
        <f t="shared" si="14"/>
        <v>32.81</v>
      </c>
      <c r="BC201" s="58" t="str">
        <f t="shared" si="15"/>
        <v>INR  Thirty Two and Paise Eighty One Only</v>
      </c>
      <c r="IA201" s="21">
        <v>11.7</v>
      </c>
      <c r="IB201" s="21" t="s">
        <v>234</v>
      </c>
      <c r="ID201" s="21">
        <v>0.5</v>
      </c>
      <c r="IE201" s="22" t="s">
        <v>271</v>
      </c>
      <c r="IF201" s="22"/>
      <c r="IG201" s="22"/>
      <c r="IH201" s="22"/>
      <c r="II201" s="22"/>
    </row>
    <row r="202" spans="1:243" s="21" customFormat="1" ht="15.75">
      <c r="A202" s="59">
        <v>12</v>
      </c>
      <c r="B202" s="60" t="s">
        <v>235</v>
      </c>
      <c r="C202" s="34"/>
      <c r="D202" s="68"/>
      <c r="E202" s="68"/>
      <c r="F202" s="68"/>
      <c r="G202" s="68"/>
      <c r="H202" s="68"/>
      <c r="I202" s="68"/>
      <c r="J202" s="68"/>
      <c r="K202" s="68"/>
      <c r="L202" s="68"/>
      <c r="M202" s="68"/>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IA202" s="21">
        <v>12</v>
      </c>
      <c r="IB202" s="21" t="s">
        <v>235</v>
      </c>
      <c r="IE202" s="22"/>
      <c r="IF202" s="22"/>
      <c r="IG202" s="22"/>
      <c r="IH202" s="22"/>
      <c r="II202" s="22"/>
    </row>
    <row r="203" spans="1:243" s="21" customFormat="1" ht="94.5">
      <c r="A203" s="59">
        <v>12.01</v>
      </c>
      <c r="B203" s="60" t="s">
        <v>236</v>
      </c>
      <c r="C203" s="34"/>
      <c r="D203" s="68"/>
      <c r="E203" s="68"/>
      <c r="F203" s="68"/>
      <c r="G203" s="68"/>
      <c r="H203" s="68"/>
      <c r="I203" s="68"/>
      <c r="J203" s="68"/>
      <c r="K203" s="68"/>
      <c r="L203" s="68"/>
      <c r="M203" s="68"/>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IA203" s="21">
        <v>12.01</v>
      </c>
      <c r="IB203" s="21" t="s">
        <v>236</v>
      </c>
      <c r="IE203" s="22"/>
      <c r="IF203" s="22"/>
      <c r="IG203" s="22"/>
      <c r="IH203" s="22"/>
      <c r="II203" s="22"/>
    </row>
    <row r="204" spans="1:243" s="21" customFormat="1" ht="28.5">
      <c r="A204" s="59">
        <v>12.02</v>
      </c>
      <c r="B204" s="60" t="s">
        <v>237</v>
      </c>
      <c r="C204" s="34"/>
      <c r="D204" s="34">
        <v>0.5</v>
      </c>
      <c r="E204" s="61" t="s">
        <v>44</v>
      </c>
      <c r="F204" s="76">
        <v>405.61</v>
      </c>
      <c r="G204" s="45"/>
      <c r="H204" s="39"/>
      <c r="I204" s="40" t="s">
        <v>33</v>
      </c>
      <c r="J204" s="41">
        <f aca="true" t="shared" si="16" ref="J204:J237">IF(I204="Less(-)",-1,1)</f>
        <v>1</v>
      </c>
      <c r="K204" s="39" t="s">
        <v>34</v>
      </c>
      <c r="L204" s="39" t="s">
        <v>4</v>
      </c>
      <c r="M204" s="42"/>
      <c r="N204" s="51"/>
      <c r="O204" s="51"/>
      <c r="P204" s="52"/>
      <c r="Q204" s="51"/>
      <c r="R204" s="51"/>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4">
        <f aca="true" t="shared" si="17" ref="BA204:BA237">total_amount_ba($B$2,$D$2,D204,F204,J204,K204,M204)</f>
        <v>202.81</v>
      </c>
      <c r="BB204" s="53">
        <f aca="true" t="shared" si="18" ref="BB204:BB237">BA204+SUM(N204:AZ204)</f>
        <v>202.81</v>
      </c>
      <c r="BC204" s="58" t="str">
        <f aca="true" t="shared" si="19" ref="BC204:BC237">SpellNumber(L204,BB204)</f>
        <v>INR  Two Hundred &amp; Two  and Paise Eighty One Only</v>
      </c>
      <c r="IA204" s="21">
        <v>12.02</v>
      </c>
      <c r="IB204" s="21" t="s">
        <v>237</v>
      </c>
      <c r="ID204" s="21">
        <v>0.5</v>
      </c>
      <c r="IE204" s="22" t="s">
        <v>44</v>
      </c>
      <c r="IF204" s="22"/>
      <c r="IG204" s="22"/>
      <c r="IH204" s="22"/>
      <c r="II204" s="22"/>
    </row>
    <row r="205" spans="1:243" s="21" customFormat="1" ht="28.5">
      <c r="A205" s="59">
        <v>12.03</v>
      </c>
      <c r="B205" s="60" t="s">
        <v>238</v>
      </c>
      <c r="C205" s="34"/>
      <c r="D205" s="34">
        <v>0.5</v>
      </c>
      <c r="E205" s="61" t="s">
        <v>44</v>
      </c>
      <c r="F205" s="76">
        <v>661.51</v>
      </c>
      <c r="G205" s="45"/>
      <c r="H205" s="39"/>
      <c r="I205" s="40" t="s">
        <v>33</v>
      </c>
      <c r="J205" s="41">
        <f t="shared" si="16"/>
        <v>1</v>
      </c>
      <c r="K205" s="39" t="s">
        <v>34</v>
      </c>
      <c r="L205" s="39" t="s">
        <v>4</v>
      </c>
      <c r="M205" s="42"/>
      <c r="N205" s="51"/>
      <c r="O205" s="51"/>
      <c r="P205" s="52"/>
      <c r="Q205" s="51"/>
      <c r="R205" s="51"/>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4">
        <f t="shared" si="17"/>
        <v>330.76</v>
      </c>
      <c r="BB205" s="53">
        <f t="shared" si="18"/>
        <v>330.76</v>
      </c>
      <c r="BC205" s="58" t="str">
        <f t="shared" si="19"/>
        <v>INR  Three Hundred &amp; Thirty  and Paise Seventy Six Only</v>
      </c>
      <c r="IA205" s="21">
        <v>12.03</v>
      </c>
      <c r="IB205" s="21" t="s">
        <v>238</v>
      </c>
      <c r="ID205" s="21">
        <v>0.5</v>
      </c>
      <c r="IE205" s="22" t="s">
        <v>44</v>
      </c>
      <c r="IF205" s="22"/>
      <c r="IG205" s="22"/>
      <c r="IH205" s="22"/>
      <c r="II205" s="22"/>
    </row>
    <row r="206" spans="1:243" s="21" customFormat="1" ht="28.5">
      <c r="A206" s="59">
        <v>12.04</v>
      </c>
      <c r="B206" s="60" t="s">
        <v>239</v>
      </c>
      <c r="C206" s="34"/>
      <c r="D206" s="34">
        <v>0.5</v>
      </c>
      <c r="E206" s="61" t="s">
        <v>44</v>
      </c>
      <c r="F206" s="76">
        <v>757.26</v>
      </c>
      <c r="G206" s="45"/>
      <c r="H206" s="39"/>
      <c r="I206" s="40" t="s">
        <v>33</v>
      </c>
      <c r="J206" s="41">
        <f t="shared" si="16"/>
        <v>1</v>
      </c>
      <c r="K206" s="39" t="s">
        <v>34</v>
      </c>
      <c r="L206" s="39" t="s">
        <v>4</v>
      </c>
      <c r="M206" s="42"/>
      <c r="N206" s="51"/>
      <c r="O206" s="51"/>
      <c r="P206" s="52"/>
      <c r="Q206" s="51"/>
      <c r="R206" s="51"/>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4">
        <f t="shared" si="17"/>
        <v>378.63</v>
      </c>
      <c r="BB206" s="53">
        <f t="shared" si="18"/>
        <v>378.63</v>
      </c>
      <c r="BC206" s="58" t="str">
        <f t="shared" si="19"/>
        <v>INR  Three Hundred &amp; Seventy Eight  and Paise Sixty Three Only</v>
      </c>
      <c r="IA206" s="21">
        <v>12.04</v>
      </c>
      <c r="IB206" s="21" t="s">
        <v>239</v>
      </c>
      <c r="ID206" s="21">
        <v>0.5</v>
      </c>
      <c r="IE206" s="22" t="s">
        <v>44</v>
      </c>
      <c r="IF206" s="22"/>
      <c r="IG206" s="22"/>
      <c r="IH206" s="22"/>
      <c r="II206" s="22"/>
    </row>
    <row r="207" spans="1:243" s="21" customFormat="1" ht="28.5">
      <c r="A207" s="59">
        <v>12.05</v>
      </c>
      <c r="B207" s="60" t="s">
        <v>240</v>
      </c>
      <c r="C207" s="34"/>
      <c r="D207" s="34">
        <v>0.5</v>
      </c>
      <c r="E207" s="61" t="s">
        <v>44</v>
      </c>
      <c r="F207" s="76">
        <v>1221.13</v>
      </c>
      <c r="G207" s="45"/>
      <c r="H207" s="39"/>
      <c r="I207" s="40" t="s">
        <v>33</v>
      </c>
      <c r="J207" s="41">
        <f t="shared" si="16"/>
        <v>1</v>
      </c>
      <c r="K207" s="39" t="s">
        <v>34</v>
      </c>
      <c r="L207" s="39" t="s">
        <v>4</v>
      </c>
      <c r="M207" s="42"/>
      <c r="N207" s="51"/>
      <c r="O207" s="51"/>
      <c r="P207" s="52"/>
      <c r="Q207" s="51"/>
      <c r="R207" s="51"/>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4">
        <f t="shared" si="17"/>
        <v>610.57</v>
      </c>
      <c r="BB207" s="53">
        <f t="shared" si="18"/>
        <v>610.57</v>
      </c>
      <c r="BC207" s="58" t="str">
        <f t="shared" si="19"/>
        <v>INR  Six Hundred &amp; Ten  and Paise Fifty Seven Only</v>
      </c>
      <c r="IA207" s="21">
        <v>12.05</v>
      </c>
      <c r="IB207" s="21" t="s">
        <v>240</v>
      </c>
      <c r="ID207" s="21">
        <v>0.5</v>
      </c>
      <c r="IE207" s="22" t="s">
        <v>44</v>
      </c>
      <c r="IF207" s="22"/>
      <c r="IG207" s="22"/>
      <c r="IH207" s="22"/>
      <c r="II207" s="22"/>
    </row>
    <row r="208" spans="1:243" s="21" customFormat="1" ht="299.25">
      <c r="A208" s="59">
        <v>12.06</v>
      </c>
      <c r="B208" s="60" t="s">
        <v>241</v>
      </c>
      <c r="C208" s="34"/>
      <c r="D208" s="68"/>
      <c r="E208" s="68"/>
      <c r="F208" s="68"/>
      <c r="G208" s="68"/>
      <c r="H208" s="68"/>
      <c r="I208" s="68"/>
      <c r="J208" s="68"/>
      <c r="K208" s="68"/>
      <c r="L208" s="68"/>
      <c r="M208" s="68"/>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IA208" s="21">
        <v>12.06</v>
      </c>
      <c r="IB208" s="21" t="s">
        <v>241</v>
      </c>
      <c r="IE208" s="22"/>
      <c r="IF208" s="22"/>
      <c r="IG208" s="22"/>
      <c r="IH208" s="22"/>
      <c r="II208" s="22"/>
    </row>
    <row r="209" spans="1:243" s="21" customFormat="1" ht="110.25">
      <c r="A209" s="59">
        <v>12.07</v>
      </c>
      <c r="B209" s="60" t="s">
        <v>242</v>
      </c>
      <c r="C209" s="34"/>
      <c r="D209" s="68"/>
      <c r="E209" s="68"/>
      <c r="F209" s="68"/>
      <c r="G209" s="68"/>
      <c r="H209" s="68"/>
      <c r="I209" s="68"/>
      <c r="J209" s="68"/>
      <c r="K209" s="68"/>
      <c r="L209" s="68"/>
      <c r="M209" s="68"/>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IA209" s="21">
        <v>12.07</v>
      </c>
      <c r="IB209" s="21" t="s">
        <v>242</v>
      </c>
      <c r="IE209" s="22"/>
      <c r="IF209" s="22"/>
      <c r="IG209" s="22"/>
      <c r="IH209" s="22"/>
      <c r="II209" s="22"/>
    </row>
    <row r="210" spans="1:243" s="21" customFormat="1" ht="47.25">
      <c r="A210" s="59">
        <v>12.08</v>
      </c>
      <c r="B210" s="60" t="s">
        <v>243</v>
      </c>
      <c r="C210" s="34"/>
      <c r="D210" s="34">
        <v>1</v>
      </c>
      <c r="E210" s="61" t="s">
        <v>47</v>
      </c>
      <c r="F210" s="76">
        <v>9561.64</v>
      </c>
      <c r="G210" s="45"/>
      <c r="H210" s="39"/>
      <c r="I210" s="40" t="s">
        <v>33</v>
      </c>
      <c r="J210" s="41">
        <f t="shared" si="16"/>
        <v>1</v>
      </c>
      <c r="K210" s="39" t="s">
        <v>34</v>
      </c>
      <c r="L210" s="39" t="s">
        <v>4</v>
      </c>
      <c r="M210" s="42"/>
      <c r="N210" s="51"/>
      <c r="O210" s="51"/>
      <c r="P210" s="52"/>
      <c r="Q210" s="51"/>
      <c r="R210" s="51"/>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4">
        <f t="shared" si="17"/>
        <v>9561.64</v>
      </c>
      <c r="BB210" s="53">
        <f t="shared" si="18"/>
        <v>9561.64</v>
      </c>
      <c r="BC210" s="58" t="str">
        <f t="shared" si="19"/>
        <v>INR  Nine Thousand Five Hundred &amp; Sixty One  and Paise Sixty Four Only</v>
      </c>
      <c r="IA210" s="21">
        <v>12.08</v>
      </c>
      <c r="IB210" s="21" t="s">
        <v>243</v>
      </c>
      <c r="ID210" s="21">
        <v>1</v>
      </c>
      <c r="IE210" s="22" t="s">
        <v>47</v>
      </c>
      <c r="IF210" s="22"/>
      <c r="IG210" s="22"/>
      <c r="IH210" s="22"/>
      <c r="II210" s="22"/>
    </row>
    <row r="211" spans="1:243" s="21" customFormat="1" ht="110.25">
      <c r="A211" s="59">
        <v>12.09</v>
      </c>
      <c r="B211" s="60" t="s">
        <v>244</v>
      </c>
      <c r="C211" s="34"/>
      <c r="D211" s="68"/>
      <c r="E211" s="68"/>
      <c r="F211" s="68"/>
      <c r="G211" s="68"/>
      <c r="H211" s="68"/>
      <c r="I211" s="68"/>
      <c r="J211" s="68"/>
      <c r="K211" s="68"/>
      <c r="L211" s="68"/>
      <c r="M211" s="68"/>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IA211" s="21">
        <v>12.09</v>
      </c>
      <c r="IB211" s="21" t="s">
        <v>244</v>
      </c>
      <c r="IE211" s="22"/>
      <c r="IF211" s="22"/>
      <c r="IG211" s="22"/>
      <c r="IH211" s="22"/>
      <c r="II211" s="22"/>
    </row>
    <row r="212" spans="1:243" s="21" customFormat="1" ht="47.25">
      <c r="A212" s="78">
        <v>12.1</v>
      </c>
      <c r="B212" s="60" t="s">
        <v>243</v>
      </c>
      <c r="C212" s="34"/>
      <c r="D212" s="34">
        <v>1</v>
      </c>
      <c r="E212" s="61" t="s">
        <v>47</v>
      </c>
      <c r="F212" s="76">
        <v>20113.68</v>
      </c>
      <c r="G212" s="45"/>
      <c r="H212" s="39"/>
      <c r="I212" s="40" t="s">
        <v>33</v>
      </c>
      <c r="J212" s="41">
        <f t="shared" si="16"/>
        <v>1</v>
      </c>
      <c r="K212" s="39" t="s">
        <v>34</v>
      </c>
      <c r="L212" s="39" t="s">
        <v>4</v>
      </c>
      <c r="M212" s="42"/>
      <c r="N212" s="51"/>
      <c r="O212" s="51"/>
      <c r="P212" s="52"/>
      <c r="Q212" s="51"/>
      <c r="R212" s="51"/>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4">
        <f t="shared" si="17"/>
        <v>20113.68</v>
      </c>
      <c r="BB212" s="53">
        <f t="shared" si="18"/>
        <v>20113.68</v>
      </c>
      <c r="BC212" s="58" t="str">
        <f t="shared" si="19"/>
        <v>INR  Twenty Thousand One Hundred &amp; Thirteen  and Paise Sixty Eight Only</v>
      </c>
      <c r="IA212" s="21">
        <v>12.1</v>
      </c>
      <c r="IB212" s="21" t="s">
        <v>243</v>
      </c>
      <c r="ID212" s="21">
        <v>1</v>
      </c>
      <c r="IE212" s="22" t="s">
        <v>47</v>
      </c>
      <c r="IF212" s="22"/>
      <c r="IG212" s="22"/>
      <c r="IH212" s="22"/>
      <c r="II212" s="22"/>
    </row>
    <row r="213" spans="1:243" s="21" customFormat="1" ht="204" customHeight="1">
      <c r="A213" s="59">
        <v>12.11</v>
      </c>
      <c r="B213" s="60" t="s">
        <v>245</v>
      </c>
      <c r="C213" s="34"/>
      <c r="D213" s="68"/>
      <c r="E213" s="68"/>
      <c r="F213" s="68"/>
      <c r="G213" s="68"/>
      <c r="H213" s="68"/>
      <c r="I213" s="68"/>
      <c r="J213" s="68"/>
      <c r="K213" s="68"/>
      <c r="L213" s="68"/>
      <c r="M213" s="68"/>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IA213" s="21">
        <v>12.11</v>
      </c>
      <c r="IB213" s="21" t="s">
        <v>245</v>
      </c>
      <c r="IE213" s="22"/>
      <c r="IF213" s="22"/>
      <c r="IG213" s="22"/>
      <c r="IH213" s="22"/>
      <c r="II213" s="22"/>
    </row>
    <row r="214" spans="1:243" s="21" customFormat="1" ht="204.75">
      <c r="A214" s="59">
        <v>12.12</v>
      </c>
      <c r="B214" s="60" t="s">
        <v>246</v>
      </c>
      <c r="C214" s="34"/>
      <c r="D214" s="68"/>
      <c r="E214" s="68"/>
      <c r="F214" s="68"/>
      <c r="G214" s="68"/>
      <c r="H214" s="68"/>
      <c r="I214" s="68"/>
      <c r="J214" s="68"/>
      <c r="K214" s="68"/>
      <c r="L214" s="68"/>
      <c r="M214" s="68"/>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IA214" s="21">
        <v>12.12</v>
      </c>
      <c r="IB214" s="21" t="s">
        <v>246</v>
      </c>
      <c r="IE214" s="22"/>
      <c r="IF214" s="22"/>
      <c r="IG214" s="22"/>
      <c r="IH214" s="22"/>
      <c r="II214" s="22"/>
    </row>
    <row r="215" spans="1:243" s="21" customFormat="1" ht="47.25">
      <c r="A215" s="59">
        <v>12.13</v>
      </c>
      <c r="B215" s="60" t="s">
        <v>243</v>
      </c>
      <c r="C215" s="34"/>
      <c r="D215" s="34">
        <v>1</v>
      </c>
      <c r="E215" s="61" t="s">
        <v>47</v>
      </c>
      <c r="F215" s="76">
        <v>9678.3</v>
      </c>
      <c r="G215" s="45"/>
      <c r="H215" s="39"/>
      <c r="I215" s="40" t="s">
        <v>33</v>
      </c>
      <c r="J215" s="41">
        <f t="shared" si="16"/>
        <v>1</v>
      </c>
      <c r="K215" s="39" t="s">
        <v>34</v>
      </c>
      <c r="L215" s="39" t="s">
        <v>4</v>
      </c>
      <c r="M215" s="42"/>
      <c r="N215" s="51"/>
      <c r="O215" s="51"/>
      <c r="P215" s="52"/>
      <c r="Q215" s="51"/>
      <c r="R215" s="51"/>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4">
        <f t="shared" si="17"/>
        <v>9678.3</v>
      </c>
      <c r="BB215" s="53">
        <f t="shared" si="18"/>
        <v>9678.3</v>
      </c>
      <c r="BC215" s="58" t="str">
        <f t="shared" si="19"/>
        <v>INR  Nine Thousand Six Hundred &amp; Seventy Eight  and Paise Thirty Only</v>
      </c>
      <c r="IA215" s="21">
        <v>12.13</v>
      </c>
      <c r="IB215" s="21" t="s">
        <v>243</v>
      </c>
      <c r="ID215" s="21">
        <v>1</v>
      </c>
      <c r="IE215" s="22" t="s">
        <v>47</v>
      </c>
      <c r="IF215" s="22"/>
      <c r="IG215" s="22"/>
      <c r="IH215" s="22"/>
      <c r="II215" s="22"/>
    </row>
    <row r="216" spans="1:243" s="21" customFormat="1" ht="65.25" customHeight="1">
      <c r="A216" s="59">
        <v>12.14</v>
      </c>
      <c r="B216" s="60" t="s">
        <v>247</v>
      </c>
      <c r="C216" s="34"/>
      <c r="D216" s="68"/>
      <c r="E216" s="68"/>
      <c r="F216" s="68"/>
      <c r="G216" s="68"/>
      <c r="H216" s="68"/>
      <c r="I216" s="68"/>
      <c r="J216" s="68"/>
      <c r="K216" s="68"/>
      <c r="L216" s="68"/>
      <c r="M216" s="68"/>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IA216" s="21">
        <v>12.14</v>
      </c>
      <c r="IB216" s="21" t="s">
        <v>247</v>
      </c>
      <c r="IE216" s="22"/>
      <c r="IF216" s="22"/>
      <c r="IG216" s="22"/>
      <c r="IH216" s="22"/>
      <c r="II216" s="22"/>
    </row>
    <row r="217" spans="1:243" s="21" customFormat="1" ht="47.25">
      <c r="A217" s="59">
        <v>12.15</v>
      </c>
      <c r="B217" s="60" t="s">
        <v>248</v>
      </c>
      <c r="C217" s="34"/>
      <c r="D217" s="34">
        <v>1</v>
      </c>
      <c r="E217" s="61" t="s">
        <v>47</v>
      </c>
      <c r="F217" s="76">
        <v>2155.15</v>
      </c>
      <c r="G217" s="45"/>
      <c r="H217" s="39"/>
      <c r="I217" s="40" t="s">
        <v>33</v>
      </c>
      <c r="J217" s="41">
        <f t="shared" si="16"/>
        <v>1</v>
      </c>
      <c r="K217" s="39" t="s">
        <v>34</v>
      </c>
      <c r="L217" s="39" t="s">
        <v>4</v>
      </c>
      <c r="M217" s="42"/>
      <c r="N217" s="51"/>
      <c r="O217" s="51"/>
      <c r="P217" s="52"/>
      <c r="Q217" s="51"/>
      <c r="R217" s="51"/>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4">
        <f t="shared" si="17"/>
        <v>2155.15</v>
      </c>
      <c r="BB217" s="53">
        <f t="shared" si="18"/>
        <v>2155.15</v>
      </c>
      <c r="BC217" s="58" t="str">
        <f t="shared" si="19"/>
        <v>INR  Two Thousand One Hundred &amp; Fifty Five  and Paise Fifteen Only</v>
      </c>
      <c r="IA217" s="21">
        <v>12.15</v>
      </c>
      <c r="IB217" s="21" t="s">
        <v>248</v>
      </c>
      <c r="ID217" s="21">
        <v>1</v>
      </c>
      <c r="IE217" s="22" t="s">
        <v>47</v>
      </c>
      <c r="IF217" s="22"/>
      <c r="IG217" s="22"/>
      <c r="IH217" s="22"/>
      <c r="II217" s="22"/>
    </row>
    <row r="218" spans="1:243" s="21" customFormat="1" ht="47.25">
      <c r="A218" s="59">
        <v>12.16</v>
      </c>
      <c r="B218" s="60" t="s">
        <v>249</v>
      </c>
      <c r="C218" s="34"/>
      <c r="D218" s="34">
        <v>2</v>
      </c>
      <c r="E218" s="61" t="s">
        <v>47</v>
      </c>
      <c r="F218" s="76">
        <v>3394.26</v>
      </c>
      <c r="G218" s="45"/>
      <c r="H218" s="39"/>
      <c r="I218" s="40" t="s">
        <v>33</v>
      </c>
      <c r="J218" s="41">
        <f t="shared" si="16"/>
        <v>1</v>
      </c>
      <c r="K218" s="39" t="s">
        <v>34</v>
      </c>
      <c r="L218" s="39" t="s">
        <v>4</v>
      </c>
      <c r="M218" s="42"/>
      <c r="N218" s="51"/>
      <c r="O218" s="51"/>
      <c r="P218" s="52"/>
      <c r="Q218" s="51"/>
      <c r="R218" s="51"/>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4">
        <f t="shared" si="17"/>
        <v>6788.52</v>
      </c>
      <c r="BB218" s="53">
        <f t="shared" si="18"/>
        <v>6788.52</v>
      </c>
      <c r="BC218" s="58" t="str">
        <f t="shared" si="19"/>
        <v>INR  Six Thousand Seven Hundred &amp; Eighty Eight  and Paise Fifty Two Only</v>
      </c>
      <c r="IA218" s="21">
        <v>12.16</v>
      </c>
      <c r="IB218" s="21" t="s">
        <v>249</v>
      </c>
      <c r="ID218" s="21">
        <v>2</v>
      </c>
      <c r="IE218" s="22" t="s">
        <v>47</v>
      </c>
      <c r="IF218" s="22"/>
      <c r="IG218" s="22"/>
      <c r="IH218" s="22"/>
      <c r="II218" s="22"/>
    </row>
    <row r="219" spans="1:243" s="21" customFormat="1" ht="64.5" customHeight="1">
      <c r="A219" s="59">
        <v>12.17</v>
      </c>
      <c r="B219" s="60" t="s">
        <v>250</v>
      </c>
      <c r="C219" s="34"/>
      <c r="D219" s="68"/>
      <c r="E219" s="68"/>
      <c r="F219" s="68"/>
      <c r="G219" s="68"/>
      <c r="H219" s="68"/>
      <c r="I219" s="68"/>
      <c r="J219" s="68"/>
      <c r="K219" s="68"/>
      <c r="L219" s="68"/>
      <c r="M219" s="68"/>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IA219" s="21">
        <v>12.17</v>
      </c>
      <c r="IB219" s="21" t="s">
        <v>250</v>
      </c>
      <c r="IE219" s="22"/>
      <c r="IF219" s="22"/>
      <c r="IG219" s="22"/>
      <c r="IH219" s="22"/>
      <c r="II219" s="22"/>
    </row>
    <row r="220" spans="1:243" s="21" customFormat="1" ht="47.25">
      <c r="A220" s="59">
        <v>12.18</v>
      </c>
      <c r="B220" s="60" t="s">
        <v>243</v>
      </c>
      <c r="C220" s="34"/>
      <c r="D220" s="34">
        <v>2</v>
      </c>
      <c r="E220" s="61" t="s">
        <v>47</v>
      </c>
      <c r="F220" s="76">
        <v>5080.97</v>
      </c>
      <c r="G220" s="45"/>
      <c r="H220" s="39"/>
      <c r="I220" s="40" t="s">
        <v>33</v>
      </c>
      <c r="J220" s="41">
        <f t="shared" si="16"/>
        <v>1</v>
      </c>
      <c r="K220" s="39" t="s">
        <v>34</v>
      </c>
      <c r="L220" s="39" t="s">
        <v>4</v>
      </c>
      <c r="M220" s="42"/>
      <c r="N220" s="51"/>
      <c r="O220" s="51"/>
      <c r="P220" s="52"/>
      <c r="Q220" s="51"/>
      <c r="R220" s="51"/>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4">
        <f t="shared" si="17"/>
        <v>10161.94</v>
      </c>
      <c r="BB220" s="53">
        <f t="shared" si="18"/>
        <v>10161.94</v>
      </c>
      <c r="BC220" s="58" t="str">
        <f t="shared" si="19"/>
        <v>INR  Ten Thousand One Hundred &amp; Sixty One  and Paise Ninety Four Only</v>
      </c>
      <c r="IA220" s="21">
        <v>12.18</v>
      </c>
      <c r="IB220" s="21" t="s">
        <v>243</v>
      </c>
      <c r="ID220" s="21">
        <v>2</v>
      </c>
      <c r="IE220" s="22" t="s">
        <v>47</v>
      </c>
      <c r="IF220" s="22"/>
      <c r="IG220" s="22"/>
      <c r="IH220" s="22"/>
      <c r="II220" s="22"/>
    </row>
    <row r="221" spans="1:243" s="21" customFormat="1" ht="81.75" customHeight="1">
      <c r="A221" s="59">
        <v>12.19</v>
      </c>
      <c r="B221" s="60" t="s">
        <v>251</v>
      </c>
      <c r="C221" s="34"/>
      <c r="D221" s="68"/>
      <c r="E221" s="68"/>
      <c r="F221" s="68"/>
      <c r="G221" s="68"/>
      <c r="H221" s="68"/>
      <c r="I221" s="68"/>
      <c r="J221" s="68"/>
      <c r="K221" s="68"/>
      <c r="L221" s="68"/>
      <c r="M221" s="68"/>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IA221" s="21">
        <v>12.19</v>
      </c>
      <c r="IB221" s="21" t="s">
        <v>251</v>
      </c>
      <c r="IE221" s="22"/>
      <c r="IF221" s="22"/>
      <c r="IG221" s="22"/>
      <c r="IH221" s="22"/>
      <c r="II221" s="22"/>
    </row>
    <row r="222" spans="1:243" s="21" customFormat="1" ht="47.25">
      <c r="A222" s="78">
        <v>12.2</v>
      </c>
      <c r="B222" s="60" t="s">
        <v>243</v>
      </c>
      <c r="C222" s="34"/>
      <c r="D222" s="34">
        <v>2</v>
      </c>
      <c r="E222" s="61" t="s">
        <v>47</v>
      </c>
      <c r="F222" s="76">
        <v>8635.82</v>
      </c>
      <c r="G222" s="45"/>
      <c r="H222" s="39"/>
      <c r="I222" s="40" t="s">
        <v>33</v>
      </c>
      <c r="J222" s="41">
        <f t="shared" si="16"/>
        <v>1</v>
      </c>
      <c r="K222" s="39" t="s">
        <v>34</v>
      </c>
      <c r="L222" s="39" t="s">
        <v>4</v>
      </c>
      <c r="M222" s="42"/>
      <c r="N222" s="51"/>
      <c r="O222" s="51"/>
      <c r="P222" s="52"/>
      <c r="Q222" s="51"/>
      <c r="R222" s="51"/>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4">
        <f t="shared" si="17"/>
        <v>17271.64</v>
      </c>
      <c r="BB222" s="53">
        <f t="shared" si="18"/>
        <v>17271.64</v>
      </c>
      <c r="BC222" s="58" t="str">
        <f t="shared" si="19"/>
        <v>INR  Seventeen Thousand Two Hundred &amp; Seventy One  and Paise Sixty Four Only</v>
      </c>
      <c r="IA222" s="21">
        <v>12.2</v>
      </c>
      <c r="IB222" s="21" t="s">
        <v>243</v>
      </c>
      <c r="ID222" s="21">
        <v>2</v>
      </c>
      <c r="IE222" s="22" t="s">
        <v>47</v>
      </c>
      <c r="IF222" s="22"/>
      <c r="IG222" s="22"/>
      <c r="IH222" s="22"/>
      <c r="II222" s="22"/>
    </row>
    <row r="223" spans="1:243" s="21" customFormat="1" ht="15.75">
      <c r="A223" s="59">
        <v>13</v>
      </c>
      <c r="B223" s="60" t="s">
        <v>252</v>
      </c>
      <c r="C223" s="34"/>
      <c r="D223" s="68"/>
      <c r="E223" s="68"/>
      <c r="F223" s="68"/>
      <c r="G223" s="68"/>
      <c r="H223" s="68"/>
      <c r="I223" s="68"/>
      <c r="J223" s="68"/>
      <c r="K223" s="68"/>
      <c r="L223" s="68"/>
      <c r="M223" s="68"/>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IA223" s="21">
        <v>13</v>
      </c>
      <c r="IB223" s="21" t="s">
        <v>252</v>
      </c>
      <c r="IE223" s="22"/>
      <c r="IF223" s="22"/>
      <c r="IG223" s="22"/>
      <c r="IH223" s="22"/>
      <c r="II223" s="22"/>
    </row>
    <row r="224" spans="1:243" s="21" customFormat="1" ht="132.75" customHeight="1">
      <c r="A224" s="59">
        <v>13.01</v>
      </c>
      <c r="B224" s="60" t="s">
        <v>253</v>
      </c>
      <c r="C224" s="34"/>
      <c r="D224" s="34">
        <v>5.5</v>
      </c>
      <c r="E224" s="61" t="s">
        <v>269</v>
      </c>
      <c r="F224" s="76">
        <v>4942.84</v>
      </c>
      <c r="G224" s="45"/>
      <c r="H224" s="39"/>
      <c r="I224" s="40" t="s">
        <v>33</v>
      </c>
      <c r="J224" s="41">
        <f t="shared" si="16"/>
        <v>1</v>
      </c>
      <c r="K224" s="39" t="s">
        <v>34</v>
      </c>
      <c r="L224" s="39" t="s">
        <v>4</v>
      </c>
      <c r="M224" s="42"/>
      <c r="N224" s="51"/>
      <c r="O224" s="51"/>
      <c r="P224" s="52"/>
      <c r="Q224" s="51"/>
      <c r="R224" s="51"/>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4">
        <f t="shared" si="17"/>
        <v>27185.62</v>
      </c>
      <c r="BB224" s="53">
        <f t="shared" si="18"/>
        <v>27185.62</v>
      </c>
      <c r="BC224" s="58" t="str">
        <f t="shared" si="19"/>
        <v>INR  Twenty Seven Thousand One Hundred &amp; Eighty Five  and Paise Sixty Two Only</v>
      </c>
      <c r="IA224" s="21">
        <v>13.01</v>
      </c>
      <c r="IB224" s="77" t="s">
        <v>253</v>
      </c>
      <c r="ID224" s="21">
        <v>5.5</v>
      </c>
      <c r="IE224" s="22" t="s">
        <v>269</v>
      </c>
      <c r="IF224" s="22"/>
      <c r="IG224" s="22"/>
      <c r="IH224" s="22"/>
      <c r="II224" s="22"/>
    </row>
    <row r="225" spans="1:243" s="21" customFormat="1" ht="79.5" customHeight="1">
      <c r="A225" s="59">
        <v>13.02</v>
      </c>
      <c r="B225" s="60" t="s">
        <v>254</v>
      </c>
      <c r="C225" s="34"/>
      <c r="D225" s="34">
        <v>5.5</v>
      </c>
      <c r="E225" s="61" t="s">
        <v>269</v>
      </c>
      <c r="F225" s="76">
        <v>3041.74</v>
      </c>
      <c r="G225" s="45"/>
      <c r="H225" s="39"/>
      <c r="I225" s="40" t="s">
        <v>33</v>
      </c>
      <c r="J225" s="41">
        <f t="shared" si="16"/>
        <v>1</v>
      </c>
      <c r="K225" s="39" t="s">
        <v>34</v>
      </c>
      <c r="L225" s="39" t="s">
        <v>4</v>
      </c>
      <c r="M225" s="42"/>
      <c r="N225" s="51"/>
      <c r="O225" s="51"/>
      <c r="P225" s="52"/>
      <c r="Q225" s="51"/>
      <c r="R225" s="51"/>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4">
        <f t="shared" si="17"/>
        <v>16729.57</v>
      </c>
      <c r="BB225" s="53">
        <f t="shared" si="18"/>
        <v>16729.57</v>
      </c>
      <c r="BC225" s="58" t="str">
        <f t="shared" si="19"/>
        <v>INR  Sixteen Thousand Seven Hundred &amp; Twenty Nine  and Paise Fifty Seven Only</v>
      </c>
      <c r="IA225" s="21">
        <v>13.02</v>
      </c>
      <c r="IB225" s="77" t="s">
        <v>254</v>
      </c>
      <c r="ID225" s="21">
        <v>5.5</v>
      </c>
      <c r="IE225" s="22" t="s">
        <v>269</v>
      </c>
      <c r="IF225" s="22"/>
      <c r="IG225" s="22"/>
      <c r="IH225" s="22"/>
      <c r="II225" s="22"/>
    </row>
    <row r="226" spans="1:243" s="21" customFormat="1" ht="147.75" customHeight="1">
      <c r="A226" s="59">
        <v>13.03</v>
      </c>
      <c r="B226" s="60" t="s">
        <v>255</v>
      </c>
      <c r="C226" s="34"/>
      <c r="D226" s="34">
        <v>5.5</v>
      </c>
      <c r="E226" s="61" t="s">
        <v>269</v>
      </c>
      <c r="F226" s="76">
        <v>3939.72</v>
      </c>
      <c r="G226" s="45"/>
      <c r="H226" s="39"/>
      <c r="I226" s="40" t="s">
        <v>33</v>
      </c>
      <c r="J226" s="41">
        <f t="shared" si="16"/>
        <v>1</v>
      </c>
      <c r="K226" s="39" t="s">
        <v>34</v>
      </c>
      <c r="L226" s="39" t="s">
        <v>4</v>
      </c>
      <c r="M226" s="42"/>
      <c r="N226" s="51"/>
      <c r="O226" s="51"/>
      <c r="P226" s="52"/>
      <c r="Q226" s="51"/>
      <c r="R226" s="51"/>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4">
        <f t="shared" si="17"/>
        <v>21668.46</v>
      </c>
      <c r="BB226" s="53">
        <f t="shared" si="18"/>
        <v>21668.46</v>
      </c>
      <c r="BC226" s="58" t="str">
        <f t="shared" si="19"/>
        <v>INR  Twenty One Thousand Six Hundred &amp; Sixty Eight  and Paise Forty Six Only</v>
      </c>
      <c r="IA226" s="21">
        <v>13.03</v>
      </c>
      <c r="IB226" s="77" t="s">
        <v>255</v>
      </c>
      <c r="ID226" s="21">
        <v>5.5</v>
      </c>
      <c r="IE226" s="22" t="s">
        <v>269</v>
      </c>
      <c r="IF226" s="22"/>
      <c r="IG226" s="22"/>
      <c r="IH226" s="22"/>
      <c r="II226" s="22"/>
    </row>
    <row r="227" spans="1:243" s="21" customFormat="1" ht="98.25" customHeight="1">
      <c r="A227" s="59">
        <v>13.04</v>
      </c>
      <c r="B227" s="60" t="s">
        <v>256</v>
      </c>
      <c r="C227" s="34"/>
      <c r="D227" s="34">
        <v>5.5</v>
      </c>
      <c r="E227" s="61" t="s">
        <v>272</v>
      </c>
      <c r="F227" s="76">
        <v>474.92</v>
      </c>
      <c r="G227" s="45"/>
      <c r="H227" s="39"/>
      <c r="I227" s="40" t="s">
        <v>33</v>
      </c>
      <c r="J227" s="41">
        <f t="shared" si="16"/>
        <v>1</v>
      </c>
      <c r="K227" s="39" t="s">
        <v>34</v>
      </c>
      <c r="L227" s="39" t="s">
        <v>4</v>
      </c>
      <c r="M227" s="42"/>
      <c r="N227" s="51"/>
      <c r="O227" s="51"/>
      <c r="P227" s="52"/>
      <c r="Q227" s="51"/>
      <c r="R227" s="51"/>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4">
        <f t="shared" si="17"/>
        <v>2612.06</v>
      </c>
      <c r="BB227" s="53">
        <f t="shared" si="18"/>
        <v>2612.06</v>
      </c>
      <c r="BC227" s="58" t="str">
        <f t="shared" si="19"/>
        <v>INR  Two Thousand Six Hundred &amp; Twelve  and Paise Six Only</v>
      </c>
      <c r="IA227" s="21">
        <v>13.04</v>
      </c>
      <c r="IB227" s="77" t="s">
        <v>256</v>
      </c>
      <c r="ID227" s="21">
        <v>5.5</v>
      </c>
      <c r="IE227" s="22" t="s">
        <v>272</v>
      </c>
      <c r="IF227" s="22"/>
      <c r="IG227" s="22"/>
      <c r="IH227" s="22"/>
      <c r="II227" s="22"/>
    </row>
    <row r="228" spans="1:243" s="21" customFormat="1" ht="141" customHeight="1">
      <c r="A228" s="59">
        <v>13.05</v>
      </c>
      <c r="B228" s="60" t="s">
        <v>257</v>
      </c>
      <c r="C228" s="34"/>
      <c r="D228" s="34">
        <v>29</v>
      </c>
      <c r="E228" s="61" t="s">
        <v>272</v>
      </c>
      <c r="F228" s="76">
        <v>1518.13</v>
      </c>
      <c r="G228" s="45"/>
      <c r="H228" s="39"/>
      <c r="I228" s="40" t="s">
        <v>33</v>
      </c>
      <c r="J228" s="41">
        <f t="shared" si="16"/>
        <v>1</v>
      </c>
      <c r="K228" s="39" t="s">
        <v>34</v>
      </c>
      <c r="L228" s="39" t="s">
        <v>4</v>
      </c>
      <c r="M228" s="42"/>
      <c r="N228" s="51"/>
      <c r="O228" s="51"/>
      <c r="P228" s="52"/>
      <c r="Q228" s="51"/>
      <c r="R228" s="51"/>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4">
        <f t="shared" si="17"/>
        <v>44025.77</v>
      </c>
      <c r="BB228" s="53">
        <f t="shared" si="18"/>
        <v>44025.77</v>
      </c>
      <c r="BC228" s="58" t="str">
        <f t="shared" si="19"/>
        <v>INR  Forty Four Thousand  &amp;Twenty Five  and Paise Seventy Seven Only</v>
      </c>
      <c r="IA228" s="21">
        <v>13.05</v>
      </c>
      <c r="IB228" s="77" t="s">
        <v>257</v>
      </c>
      <c r="ID228" s="21">
        <v>29</v>
      </c>
      <c r="IE228" s="22" t="s">
        <v>272</v>
      </c>
      <c r="IF228" s="22"/>
      <c r="IG228" s="22"/>
      <c r="IH228" s="22"/>
      <c r="II228" s="22"/>
    </row>
    <row r="229" spans="1:243" s="21" customFormat="1" ht="174" customHeight="1">
      <c r="A229" s="59">
        <v>13.06</v>
      </c>
      <c r="B229" s="60" t="s">
        <v>258</v>
      </c>
      <c r="C229" s="34"/>
      <c r="D229" s="34">
        <v>5.5</v>
      </c>
      <c r="E229" s="61" t="s">
        <v>272</v>
      </c>
      <c r="F229" s="76">
        <v>266.8</v>
      </c>
      <c r="G229" s="45"/>
      <c r="H229" s="39"/>
      <c r="I229" s="40" t="s">
        <v>33</v>
      </c>
      <c r="J229" s="41">
        <f t="shared" si="16"/>
        <v>1</v>
      </c>
      <c r="K229" s="39" t="s">
        <v>34</v>
      </c>
      <c r="L229" s="39" t="s">
        <v>4</v>
      </c>
      <c r="M229" s="42"/>
      <c r="N229" s="51"/>
      <c r="O229" s="51"/>
      <c r="P229" s="52"/>
      <c r="Q229" s="51"/>
      <c r="R229" s="51"/>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4">
        <f t="shared" si="17"/>
        <v>1467.4</v>
      </c>
      <c r="BB229" s="53">
        <f t="shared" si="18"/>
        <v>1467.4</v>
      </c>
      <c r="BC229" s="58" t="str">
        <f t="shared" si="19"/>
        <v>INR  One Thousand Four Hundred &amp; Sixty Seven  and Paise Forty Only</v>
      </c>
      <c r="IA229" s="21">
        <v>13.06</v>
      </c>
      <c r="IB229" s="77" t="s">
        <v>258</v>
      </c>
      <c r="ID229" s="21">
        <v>5.5</v>
      </c>
      <c r="IE229" s="22" t="s">
        <v>272</v>
      </c>
      <c r="IF229" s="22"/>
      <c r="IG229" s="22"/>
      <c r="IH229" s="22"/>
      <c r="II229" s="22"/>
    </row>
    <row r="230" spans="1:243" s="21" customFormat="1" ht="57.75" customHeight="1">
      <c r="A230" s="59">
        <v>13.07</v>
      </c>
      <c r="B230" s="60" t="s">
        <v>259</v>
      </c>
      <c r="C230" s="34"/>
      <c r="D230" s="34">
        <v>5.5</v>
      </c>
      <c r="E230" s="61" t="s">
        <v>273</v>
      </c>
      <c r="F230" s="76">
        <v>69.45</v>
      </c>
      <c r="G230" s="45"/>
      <c r="H230" s="39"/>
      <c r="I230" s="40" t="s">
        <v>33</v>
      </c>
      <c r="J230" s="41">
        <f t="shared" si="16"/>
        <v>1</v>
      </c>
      <c r="K230" s="39" t="s">
        <v>34</v>
      </c>
      <c r="L230" s="39" t="s">
        <v>4</v>
      </c>
      <c r="M230" s="42"/>
      <c r="N230" s="51"/>
      <c r="O230" s="51"/>
      <c r="P230" s="52"/>
      <c r="Q230" s="51"/>
      <c r="R230" s="51"/>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4">
        <f t="shared" si="17"/>
        <v>381.98</v>
      </c>
      <c r="BB230" s="53">
        <f t="shared" si="18"/>
        <v>381.98</v>
      </c>
      <c r="BC230" s="58" t="str">
        <f t="shared" si="19"/>
        <v>INR  Three Hundred &amp; Eighty One  and Paise Ninety Eight Only</v>
      </c>
      <c r="IA230" s="21">
        <v>13.07</v>
      </c>
      <c r="IB230" s="77" t="s">
        <v>259</v>
      </c>
      <c r="ID230" s="21">
        <v>5.5</v>
      </c>
      <c r="IE230" s="22" t="s">
        <v>273</v>
      </c>
      <c r="IF230" s="22"/>
      <c r="IG230" s="22"/>
      <c r="IH230" s="22"/>
      <c r="II230" s="22"/>
    </row>
    <row r="231" spans="1:243" s="21" customFormat="1" ht="157.5">
      <c r="A231" s="59">
        <v>13.08</v>
      </c>
      <c r="B231" s="60" t="s">
        <v>260</v>
      </c>
      <c r="C231" s="34"/>
      <c r="D231" s="34">
        <v>29</v>
      </c>
      <c r="E231" s="61" t="s">
        <v>272</v>
      </c>
      <c r="F231" s="76">
        <v>94.26</v>
      </c>
      <c r="G231" s="45"/>
      <c r="H231" s="39"/>
      <c r="I231" s="40" t="s">
        <v>33</v>
      </c>
      <c r="J231" s="41">
        <f t="shared" si="16"/>
        <v>1</v>
      </c>
      <c r="K231" s="39" t="s">
        <v>34</v>
      </c>
      <c r="L231" s="39" t="s">
        <v>4</v>
      </c>
      <c r="M231" s="42"/>
      <c r="N231" s="51"/>
      <c r="O231" s="51"/>
      <c r="P231" s="52"/>
      <c r="Q231" s="51"/>
      <c r="R231" s="51"/>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4">
        <f t="shared" si="17"/>
        <v>2733.54</v>
      </c>
      <c r="BB231" s="53">
        <f t="shared" si="18"/>
        <v>2733.54</v>
      </c>
      <c r="BC231" s="58" t="str">
        <f t="shared" si="19"/>
        <v>INR  Two Thousand Seven Hundred &amp; Thirty Three  and Paise Fifty Four Only</v>
      </c>
      <c r="IA231" s="21">
        <v>13.08</v>
      </c>
      <c r="IB231" s="21" t="s">
        <v>260</v>
      </c>
      <c r="ID231" s="21">
        <v>29</v>
      </c>
      <c r="IE231" s="22" t="s">
        <v>272</v>
      </c>
      <c r="IF231" s="22"/>
      <c r="IG231" s="22"/>
      <c r="IH231" s="22"/>
      <c r="II231" s="22"/>
    </row>
    <row r="232" spans="1:243" s="21" customFormat="1" ht="141.75" customHeight="1">
      <c r="A232" s="59">
        <v>13.09</v>
      </c>
      <c r="B232" s="60" t="s">
        <v>261</v>
      </c>
      <c r="C232" s="34"/>
      <c r="D232" s="34">
        <v>2.5</v>
      </c>
      <c r="E232" s="61" t="s">
        <v>272</v>
      </c>
      <c r="F232" s="76">
        <v>1930.73</v>
      </c>
      <c r="G232" s="45"/>
      <c r="H232" s="39"/>
      <c r="I232" s="40" t="s">
        <v>33</v>
      </c>
      <c r="J232" s="41">
        <f t="shared" si="16"/>
        <v>1</v>
      </c>
      <c r="K232" s="39" t="s">
        <v>34</v>
      </c>
      <c r="L232" s="39" t="s">
        <v>4</v>
      </c>
      <c r="M232" s="42"/>
      <c r="N232" s="51"/>
      <c r="O232" s="51"/>
      <c r="P232" s="52"/>
      <c r="Q232" s="51"/>
      <c r="R232" s="51"/>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4">
        <f t="shared" si="17"/>
        <v>4826.83</v>
      </c>
      <c r="BB232" s="53">
        <f t="shared" si="18"/>
        <v>4826.83</v>
      </c>
      <c r="BC232" s="58" t="str">
        <f t="shared" si="19"/>
        <v>INR  Four Thousand Eight Hundred &amp; Twenty Six  and Paise Eighty Three Only</v>
      </c>
      <c r="IA232" s="21">
        <v>13.09</v>
      </c>
      <c r="IB232" s="77" t="s">
        <v>261</v>
      </c>
      <c r="ID232" s="21">
        <v>2.5</v>
      </c>
      <c r="IE232" s="22" t="s">
        <v>272</v>
      </c>
      <c r="IF232" s="22"/>
      <c r="IG232" s="22"/>
      <c r="IH232" s="22"/>
      <c r="II232" s="22"/>
    </row>
    <row r="233" spans="1:243" s="21" customFormat="1" ht="78.75">
      <c r="A233" s="59">
        <v>13.1</v>
      </c>
      <c r="B233" s="60" t="s">
        <v>262</v>
      </c>
      <c r="C233" s="34"/>
      <c r="D233" s="34">
        <v>1</v>
      </c>
      <c r="E233" s="61" t="s">
        <v>272</v>
      </c>
      <c r="F233" s="76">
        <v>5392.37</v>
      </c>
      <c r="G233" s="45"/>
      <c r="H233" s="39"/>
      <c r="I233" s="40" t="s">
        <v>33</v>
      </c>
      <c r="J233" s="41">
        <f t="shared" si="16"/>
        <v>1</v>
      </c>
      <c r="K233" s="39" t="s">
        <v>34</v>
      </c>
      <c r="L233" s="39" t="s">
        <v>4</v>
      </c>
      <c r="M233" s="42"/>
      <c r="N233" s="51"/>
      <c r="O233" s="51"/>
      <c r="P233" s="52"/>
      <c r="Q233" s="51"/>
      <c r="R233" s="51"/>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4">
        <f t="shared" si="17"/>
        <v>5392.37</v>
      </c>
      <c r="BB233" s="53">
        <f t="shared" si="18"/>
        <v>5392.37</v>
      </c>
      <c r="BC233" s="58" t="str">
        <f t="shared" si="19"/>
        <v>INR  Five Thousand Three Hundred &amp; Ninety Two  and Paise Thirty Seven Only</v>
      </c>
      <c r="IA233" s="21">
        <v>13.1</v>
      </c>
      <c r="IB233" s="21" t="s">
        <v>262</v>
      </c>
      <c r="ID233" s="21">
        <v>1</v>
      </c>
      <c r="IE233" s="22" t="s">
        <v>272</v>
      </c>
      <c r="IF233" s="22"/>
      <c r="IG233" s="22"/>
      <c r="IH233" s="22"/>
      <c r="II233" s="22"/>
    </row>
    <row r="234" spans="1:243" s="21" customFormat="1" ht="82.5" customHeight="1">
      <c r="A234" s="59">
        <v>13.11</v>
      </c>
      <c r="B234" s="60" t="s">
        <v>263</v>
      </c>
      <c r="C234" s="34"/>
      <c r="D234" s="34">
        <v>5.5</v>
      </c>
      <c r="E234" s="61" t="s">
        <v>274</v>
      </c>
      <c r="F234" s="76">
        <v>155.2</v>
      </c>
      <c r="G234" s="45"/>
      <c r="H234" s="39"/>
      <c r="I234" s="40" t="s">
        <v>33</v>
      </c>
      <c r="J234" s="41">
        <f t="shared" si="16"/>
        <v>1</v>
      </c>
      <c r="K234" s="39" t="s">
        <v>34</v>
      </c>
      <c r="L234" s="39" t="s">
        <v>4</v>
      </c>
      <c r="M234" s="42"/>
      <c r="N234" s="51"/>
      <c r="O234" s="51"/>
      <c r="P234" s="52"/>
      <c r="Q234" s="51"/>
      <c r="R234" s="51"/>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4">
        <f t="shared" si="17"/>
        <v>853.6</v>
      </c>
      <c r="BB234" s="53">
        <f t="shared" si="18"/>
        <v>853.6</v>
      </c>
      <c r="BC234" s="58" t="str">
        <f t="shared" si="19"/>
        <v>INR  Eight Hundred &amp; Fifty Three  and Paise Sixty Only</v>
      </c>
      <c r="IA234" s="21">
        <v>13.11</v>
      </c>
      <c r="IB234" s="21" t="s">
        <v>263</v>
      </c>
      <c r="ID234" s="21">
        <v>5.5</v>
      </c>
      <c r="IE234" s="22" t="s">
        <v>274</v>
      </c>
      <c r="IF234" s="22"/>
      <c r="IG234" s="22"/>
      <c r="IH234" s="22"/>
      <c r="II234" s="22"/>
    </row>
    <row r="235" spans="1:243" s="21" customFormat="1" ht="94.5">
      <c r="A235" s="59">
        <v>13.12</v>
      </c>
      <c r="B235" s="60" t="s">
        <v>264</v>
      </c>
      <c r="C235" s="34"/>
      <c r="D235" s="34">
        <v>2</v>
      </c>
      <c r="E235" s="61" t="s">
        <v>275</v>
      </c>
      <c r="F235" s="76">
        <v>964.49</v>
      </c>
      <c r="G235" s="45"/>
      <c r="H235" s="39"/>
      <c r="I235" s="40" t="s">
        <v>33</v>
      </c>
      <c r="J235" s="41">
        <f t="shared" si="16"/>
        <v>1</v>
      </c>
      <c r="K235" s="39" t="s">
        <v>34</v>
      </c>
      <c r="L235" s="39" t="s">
        <v>4</v>
      </c>
      <c r="M235" s="42"/>
      <c r="N235" s="51"/>
      <c r="O235" s="51"/>
      <c r="P235" s="52"/>
      <c r="Q235" s="51"/>
      <c r="R235" s="51"/>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4">
        <f t="shared" si="17"/>
        <v>1928.98</v>
      </c>
      <c r="BB235" s="53">
        <f t="shared" si="18"/>
        <v>1928.98</v>
      </c>
      <c r="BC235" s="58" t="str">
        <f t="shared" si="19"/>
        <v>INR  One Thousand Nine Hundred &amp; Twenty Eight  and Paise Ninety Eight Only</v>
      </c>
      <c r="IA235" s="21">
        <v>13.12</v>
      </c>
      <c r="IB235" s="21" t="s">
        <v>264</v>
      </c>
      <c r="ID235" s="21">
        <v>2</v>
      </c>
      <c r="IE235" s="22" t="s">
        <v>275</v>
      </c>
      <c r="IF235" s="22"/>
      <c r="IG235" s="22"/>
      <c r="IH235" s="22"/>
      <c r="II235" s="22"/>
    </row>
    <row r="236" spans="1:243" s="21" customFormat="1" ht="157.5">
      <c r="A236" s="59">
        <v>13.13</v>
      </c>
      <c r="B236" s="60" t="s">
        <v>265</v>
      </c>
      <c r="C236" s="34"/>
      <c r="D236" s="34">
        <v>5.5</v>
      </c>
      <c r="E236" s="61" t="s">
        <v>276</v>
      </c>
      <c r="F236" s="76">
        <v>578.69</v>
      </c>
      <c r="G236" s="45"/>
      <c r="H236" s="39"/>
      <c r="I236" s="40" t="s">
        <v>33</v>
      </c>
      <c r="J236" s="41">
        <f t="shared" si="16"/>
        <v>1</v>
      </c>
      <c r="K236" s="39" t="s">
        <v>34</v>
      </c>
      <c r="L236" s="39" t="s">
        <v>4</v>
      </c>
      <c r="M236" s="42"/>
      <c r="N236" s="51"/>
      <c r="O236" s="51"/>
      <c r="P236" s="52"/>
      <c r="Q236" s="51"/>
      <c r="R236" s="51"/>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4">
        <f t="shared" si="17"/>
        <v>3182.8</v>
      </c>
      <c r="BB236" s="53">
        <f t="shared" si="18"/>
        <v>3182.8</v>
      </c>
      <c r="BC236" s="58" t="str">
        <f t="shared" si="19"/>
        <v>INR  Three Thousand One Hundred &amp; Eighty Two  and Paise Eighty Only</v>
      </c>
      <c r="IA236" s="21">
        <v>13.13</v>
      </c>
      <c r="IB236" s="21" t="s">
        <v>265</v>
      </c>
      <c r="ID236" s="21">
        <v>5.5</v>
      </c>
      <c r="IE236" s="22" t="s">
        <v>276</v>
      </c>
      <c r="IF236" s="22"/>
      <c r="IG236" s="22"/>
      <c r="IH236" s="22"/>
      <c r="II236" s="22"/>
    </row>
    <row r="237" spans="1:243" s="21" customFormat="1" ht="66.75" customHeight="1">
      <c r="A237" s="59">
        <v>13.14</v>
      </c>
      <c r="B237" s="60" t="s">
        <v>266</v>
      </c>
      <c r="C237" s="34"/>
      <c r="D237" s="34">
        <v>3</v>
      </c>
      <c r="E237" s="61" t="s">
        <v>275</v>
      </c>
      <c r="F237" s="76">
        <v>7174.92</v>
      </c>
      <c r="G237" s="45"/>
      <c r="H237" s="39"/>
      <c r="I237" s="40" t="s">
        <v>33</v>
      </c>
      <c r="J237" s="41">
        <f t="shared" si="16"/>
        <v>1</v>
      </c>
      <c r="K237" s="39" t="s">
        <v>34</v>
      </c>
      <c r="L237" s="39" t="s">
        <v>4</v>
      </c>
      <c r="M237" s="42"/>
      <c r="N237" s="51"/>
      <c r="O237" s="51"/>
      <c r="P237" s="52"/>
      <c r="Q237" s="51"/>
      <c r="R237" s="51"/>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4">
        <f t="shared" si="17"/>
        <v>21524.76</v>
      </c>
      <c r="BB237" s="53">
        <f t="shared" si="18"/>
        <v>21524.76</v>
      </c>
      <c r="BC237" s="58" t="str">
        <f t="shared" si="19"/>
        <v>INR  Twenty One Thousand Five Hundred &amp; Twenty Four  and Paise Seventy Six Only</v>
      </c>
      <c r="IA237" s="21">
        <v>13.14</v>
      </c>
      <c r="IB237" s="21" t="s">
        <v>266</v>
      </c>
      <c r="ID237" s="21">
        <v>3</v>
      </c>
      <c r="IE237" s="22" t="s">
        <v>275</v>
      </c>
      <c r="IF237" s="22"/>
      <c r="IG237" s="22"/>
      <c r="IH237" s="22"/>
      <c r="II237" s="22"/>
    </row>
    <row r="238" spans="1:55" ht="57">
      <c r="A238" s="46" t="s">
        <v>35</v>
      </c>
      <c r="B238" s="47"/>
      <c r="C238" s="48"/>
      <c r="D238" s="35"/>
      <c r="E238" s="35"/>
      <c r="F238" s="35"/>
      <c r="G238" s="35"/>
      <c r="H238" s="49"/>
      <c r="I238" s="49"/>
      <c r="J238" s="49"/>
      <c r="K238" s="49"/>
      <c r="L238" s="50"/>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57">
        <f>SUM(BA13:BA237)</f>
        <v>1327469.38</v>
      </c>
      <c r="BB238" s="57">
        <f>SUM(BB13:BB237)</f>
        <v>1327469.38</v>
      </c>
      <c r="BC238" s="62" t="str">
        <f>SpellNumber($E$2,BB238)</f>
        <v>INR  Thirteen Lakh Twenty Seven Thousand Four Hundred &amp; Sixty Nine  and Paise Thirty Eight Only</v>
      </c>
    </row>
    <row r="239" spans="1:55" ht="46.5" customHeight="1">
      <c r="A239" s="24" t="s">
        <v>36</v>
      </c>
      <c r="B239" s="25"/>
      <c r="C239" s="26"/>
      <c r="D239" s="27"/>
      <c r="E239" s="36" t="s">
        <v>45</v>
      </c>
      <c r="F239" s="74"/>
      <c r="G239" s="28"/>
      <c r="H239" s="29"/>
      <c r="I239" s="29"/>
      <c r="J239" s="29"/>
      <c r="K239" s="30"/>
      <c r="L239" s="31"/>
      <c r="M239" s="32"/>
      <c r="N239" s="33"/>
      <c r="O239" s="21"/>
      <c r="P239" s="21"/>
      <c r="Q239" s="21"/>
      <c r="R239" s="21"/>
      <c r="S239" s="21"/>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55">
        <f>IF(ISBLANK(F239),0,IF(E239="Excess (+)",ROUND(BA238+(BA238*F239),2),IF(E239="Less (-)",ROUND(BA238+(BA238*F239*(-1)),2),IF(E239="At Par",BA238,0))))</f>
        <v>0</v>
      </c>
      <c r="BB239" s="56">
        <f>ROUND(BA239,0)</f>
        <v>0</v>
      </c>
      <c r="BC239" s="38" t="str">
        <f>SpellNumber($E$2,BB239)</f>
        <v>INR Zero Only</v>
      </c>
    </row>
    <row r="240" spans="1:55" ht="45.75" customHeight="1">
      <c r="A240" s="23" t="s">
        <v>37</v>
      </c>
      <c r="B240" s="23"/>
      <c r="C240" s="63" t="str">
        <f>SpellNumber($E$2,BB239)</f>
        <v>INR Zero Only</v>
      </c>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1" ht="15"/>
    <row r="2352" ht="15"/>
    <row r="2353" ht="15"/>
    <row r="2354" ht="15"/>
    <row r="2355" ht="15"/>
    <row r="2356" ht="15"/>
    <row r="2357"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400" ht="15"/>
    <row r="2401" ht="15"/>
    <row r="2402" ht="15"/>
    <row r="2403" ht="15"/>
    <row r="2405" ht="15"/>
    <row r="2406" ht="15"/>
    <row r="2408" ht="15"/>
    <row r="2410" ht="15"/>
    <row r="2411" ht="15"/>
    <row r="2412" ht="15"/>
    <row r="2413" ht="15"/>
    <row r="2414" ht="15"/>
    <row r="2415" ht="15"/>
    <row r="2417" ht="15"/>
    <row r="2418" ht="15"/>
    <row r="2419" ht="15"/>
    <row r="2420" ht="15"/>
    <row r="2421" ht="15"/>
    <row r="2422" ht="15"/>
    <row r="2423" ht="15"/>
    <row r="2424" ht="15"/>
    <row r="2425" ht="15"/>
    <row r="2426" ht="15"/>
    <row r="2427" ht="15"/>
    <row r="2429" ht="15"/>
    <row r="2432" ht="15"/>
    <row r="2433" ht="15"/>
    <row r="2434" ht="15"/>
    <row r="2435" ht="15"/>
    <row r="2437" ht="15"/>
    <row r="2438" ht="15"/>
    <row r="2439" ht="15"/>
    <row r="2440" ht="15"/>
    <row r="2442" ht="15"/>
    <row r="2444" ht="15"/>
    <row r="2445" ht="15"/>
    <row r="2446" ht="15"/>
    <row r="2447" ht="15"/>
    <row r="2449" ht="15"/>
    <row r="2450" ht="15"/>
    <row r="2451" ht="15"/>
    <row r="2452" ht="15"/>
    <row r="2453" ht="15"/>
    <row r="2454" ht="15"/>
    <row r="2455" ht="15"/>
    <row r="2456" ht="15"/>
    <row r="2457" ht="15"/>
    <row r="2458" ht="15"/>
    <row r="2459" ht="15"/>
    <row r="2460" ht="15"/>
    <row r="2461" ht="15"/>
    <row r="2462" ht="15"/>
    <row r="2463" ht="15"/>
    <row r="2464" ht="15"/>
    <row r="2466" ht="15"/>
    <row r="2467" ht="15"/>
    <row r="2468" ht="15"/>
    <row r="2469" ht="15"/>
    <row r="2470" ht="15"/>
    <row r="2471" ht="15"/>
    <row r="2472" ht="15"/>
    <row r="2473" ht="15"/>
    <row r="2474" ht="15"/>
    <row r="2475" ht="15"/>
    <row r="2476" ht="15"/>
    <row r="2477" ht="15"/>
    <row r="2479" ht="15"/>
    <row r="2480" ht="15"/>
    <row r="2481" ht="15"/>
    <row r="2482" ht="15"/>
    <row r="2483" ht="15"/>
    <row r="2484" ht="15"/>
    <row r="2485" ht="15"/>
    <row r="2487" ht="15"/>
    <row r="2488" ht="15"/>
    <row r="2489" ht="15"/>
    <row r="2490" ht="15"/>
    <row r="2491" ht="15"/>
    <row r="2493" ht="15"/>
    <row r="2494" ht="15"/>
    <row r="2495" ht="15"/>
    <row r="2496" ht="15"/>
    <row r="2497" ht="15"/>
    <row r="2498" ht="15"/>
    <row r="2499" ht="15"/>
    <row r="2502" ht="15"/>
    <row r="2504" ht="15"/>
    <row r="2505" ht="15"/>
    <row r="2506" ht="15"/>
    <row r="2507" ht="15"/>
    <row r="2508" ht="15"/>
    <row r="2509" ht="15"/>
    <row r="2510" ht="15"/>
    <row r="2511" ht="15"/>
    <row r="2512" ht="15"/>
    <row r="2514" ht="15"/>
    <row r="2515" ht="15"/>
    <row r="2516" ht="15"/>
    <row r="2517" ht="15"/>
    <row r="2519" ht="15"/>
    <row r="2520" ht="15"/>
    <row r="2521" ht="15"/>
    <row r="2522" ht="15"/>
    <row r="2523" ht="15"/>
    <row r="2524" ht="15"/>
    <row r="2525" ht="15"/>
    <row r="2526" ht="15"/>
    <row r="2527" ht="15"/>
    <row r="2529" ht="15"/>
    <row r="2530" ht="15"/>
    <row r="2531" ht="15"/>
    <row r="2532"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4" ht="15"/>
    <row r="2555" ht="15"/>
    <row r="2556" ht="15"/>
    <row r="2557" ht="15"/>
    <row r="2558" ht="15"/>
    <row r="2559" ht="15"/>
    <row r="2560" ht="15"/>
    <row r="2561" ht="15"/>
    <row r="2562" ht="15"/>
    <row r="2563" ht="15"/>
    <row r="2564" ht="15"/>
    <row r="2565" ht="15"/>
    <row r="2566" ht="15"/>
    <row r="2567" ht="15"/>
    <row r="2569" ht="15"/>
    <row r="2571" ht="15"/>
    <row r="2572" ht="15"/>
    <row r="2573" ht="15"/>
    <row r="2574" ht="15"/>
    <row r="2575" ht="15"/>
    <row r="2576" ht="15"/>
    <row r="2578" ht="15"/>
    <row r="2579" ht="15"/>
    <row r="2580" ht="15"/>
    <row r="2581" ht="15"/>
    <row r="2582" ht="15"/>
    <row r="2583" ht="15"/>
    <row r="2584" ht="15"/>
    <row r="2585" ht="15"/>
    <row r="2586" ht="15"/>
    <row r="2587" ht="15"/>
    <row r="2588" ht="15"/>
    <row r="2589" ht="15"/>
    <row r="2590" ht="15"/>
    <row r="2591"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8" ht="15"/>
    <row r="2619" ht="15"/>
    <row r="2620" ht="15"/>
    <row r="2621" ht="15"/>
    <row r="2622" ht="15"/>
    <row r="2623" ht="15"/>
    <row r="2624" ht="15"/>
    <row r="2625" ht="15"/>
    <row r="2626" ht="15"/>
    <row r="2628" ht="15"/>
    <row r="2629" ht="15"/>
    <row r="2630" ht="15"/>
    <row r="2631" ht="15"/>
    <row r="2632" ht="15"/>
    <row r="2633" ht="15"/>
    <row r="2634" ht="15"/>
    <row r="2635" ht="15"/>
    <row r="2636" ht="15"/>
    <row r="2638" ht="15"/>
    <row r="2639" ht="15"/>
    <row r="2640" ht="15"/>
    <row r="2641" ht="15"/>
    <row r="2642" ht="15"/>
    <row r="2643" ht="15"/>
    <row r="2645"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5" ht="15"/>
    <row r="2686" ht="15"/>
    <row r="2687" ht="15"/>
    <row r="2688" ht="15"/>
    <row r="2689" ht="15"/>
    <row r="2690" ht="15"/>
    <row r="2691" ht="15"/>
    <row r="2692" ht="15"/>
    <row r="2693" ht="15"/>
    <row r="2694" ht="15"/>
    <row r="2695" ht="15"/>
    <row r="2696" ht="15"/>
    <row r="2697" ht="15"/>
    <row r="2698" ht="15"/>
    <row r="2699" ht="15"/>
    <row r="2700"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8" ht="15"/>
    <row r="2729" ht="15"/>
    <row r="2730" ht="15"/>
    <row r="2731"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9"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2" ht="15"/>
    <row r="2783" ht="15"/>
    <row r="2784" ht="15"/>
    <row r="2785" ht="15"/>
    <row r="2786" ht="15"/>
    <row r="2787" ht="15"/>
    <row r="2788" ht="15"/>
    <row r="2789" ht="15"/>
    <row r="2790" ht="15"/>
    <row r="2791" ht="15"/>
    <row r="2792" ht="15"/>
    <row r="2793" ht="15"/>
    <row r="2794" ht="15"/>
    <row r="2796" ht="15"/>
    <row r="2797" ht="15"/>
    <row r="2798" ht="15"/>
    <row r="2799" ht="15"/>
    <row r="2800" ht="15"/>
    <row r="2802" ht="15"/>
    <row r="2803" ht="15"/>
    <row r="2804" ht="15"/>
    <row r="2805" ht="15"/>
    <row r="2806" ht="15"/>
    <row r="2807" ht="15"/>
    <row r="2808" ht="15"/>
    <row r="2809" ht="15"/>
    <row r="2810" ht="15"/>
    <row r="2812" ht="15"/>
    <row r="2813" ht="15"/>
    <row r="2814" ht="15"/>
    <row r="2815" ht="15"/>
    <row r="2816" ht="15"/>
    <row r="2817" ht="15"/>
    <row r="2818" ht="15"/>
    <row r="2819" ht="15"/>
    <row r="2820" ht="15"/>
    <row r="2821" ht="15"/>
    <row r="2822" ht="15"/>
    <row r="2823" ht="15"/>
    <row r="2824" ht="15"/>
    <row r="2826" ht="15"/>
    <row r="2827" ht="15"/>
    <row r="2828" ht="15"/>
    <row r="2829" ht="15"/>
    <row r="2830" ht="15"/>
    <row r="2831" ht="15"/>
    <row r="2832" ht="15"/>
    <row r="2833" ht="15"/>
    <row r="2834" ht="15"/>
    <row r="2835" ht="15"/>
    <row r="2836" ht="15"/>
    <row r="2837" ht="15"/>
    <row r="2839" ht="15"/>
    <row r="2840" ht="15"/>
    <row r="2841"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8" ht="15"/>
    <row r="2869" ht="15"/>
    <row r="2870" ht="15"/>
    <row r="2871" ht="15"/>
    <row r="2872" ht="15"/>
    <row r="2873" ht="15"/>
    <row r="2874" ht="15"/>
    <row r="2876" ht="15"/>
    <row r="2877" ht="15"/>
    <row r="2878" ht="15"/>
    <row r="2879" ht="15"/>
    <row r="2880" ht="15"/>
    <row r="2881"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5" ht="15"/>
    <row r="2906" ht="15"/>
    <row r="2907" ht="15"/>
    <row r="2908" ht="15"/>
    <row r="2909" ht="15"/>
    <row r="2910" ht="15"/>
    <row r="2911" ht="15"/>
    <row r="2912" ht="15"/>
    <row r="2913" ht="15"/>
    <row r="2914" ht="15"/>
    <row r="2915" ht="15"/>
    <row r="2916" ht="15"/>
    <row r="2917" ht="15"/>
    <row r="2918" ht="15"/>
    <row r="2919" ht="15"/>
    <row r="2921" ht="15"/>
    <row r="2922" ht="15"/>
    <row r="2924" ht="15"/>
    <row r="2926" ht="15"/>
    <row r="2927" ht="15"/>
    <row r="2928" ht="15"/>
    <row r="2929" ht="15"/>
    <row r="2930" ht="15"/>
    <row r="2931" ht="15"/>
    <row r="2932" ht="15"/>
    <row r="2933" ht="15"/>
    <row r="2934" ht="15"/>
    <row r="2935" ht="15"/>
    <row r="2936" ht="15"/>
    <row r="2937" ht="15"/>
    <row r="2938" ht="15"/>
    <row r="2939" ht="15"/>
    <row r="2941" ht="15"/>
    <row r="2942" ht="15"/>
    <row r="2943" ht="15"/>
    <row r="2944" ht="15"/>
    <row r="2945" ht="15"/>
    <row r="2946" ht="15"/>
    <row r="2947" ht="15"/>
    <row r="2948" ht="15"/>
    <row r="2950" ht="15"/>
    <row r="2951" ht="15"/>
    <row r="2952" ht="15"/>
    <row r="2953" ht="15"/>
    <row r="2954" ht="15"/>
    <row r="2955" ht="15"/>
    <row r="2956" ht="15"/>
    <row r="2957" ht="15"/>
    <row r="2959" ht="15"/>
    <row r="2960" ht="15"/>
    <row r="2961" ht="15"/>
    <row r="2962" ht="15"/>
    <row r="2964" ht="15"/>
    <row r="2966"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7" ht="15"/>
    <row r="2988" ht="15"/>
    <row r="2989" ht="15"/>
    <row r="2990" ht="15"/>
    <row r="2991" ht="15"/>
    <row r="2992"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6" ht="15"/>
    <row r="3017" ht="15"/>
    <row r="3018" ht="15"/>
    <row r="3019" ht="15"/>
    <row r="3020" ht="15"/>
    <row r="3021" ht="15"/>
    <row r="3022" ht="15"/>
    <row r="3023" ht="15"/>
    <row r="3024" ht="15"/>
    <row r="3025" ht="15"/>
    <row r="3026" ht="15"/>
    <row r="3027" ht="15"/>
    <row r="3029" ht="15"/>
    <row r="3030" ht="15"/>
    <row r="3031" ht="15"/>
    <row r="3033" ht="15"/>
    <row r="3034" ht="15"/>
    <row r="3035" ht="15"/>
    <row r="3036" ht="15"/>
    <row r="3038" ht="15"/>
    <row r="3039" ht="15"/>
    <row r="3040" ht="15"/>
    <row r="3041" ht="15"/>
    <row r="3042" ht="15"/>
    <row r="3043" ht="15"/>
    <row r="3045" ht="15"/>
    <row r="3046" ht="15"/>
    <row r="3047" ht="15"/>
    <row r="3048" ht="15"/>
    <row r="3049" ht="15"/>
    <row r="3050" ht="15"/>
    <row r="3051" ht="15"/>
    <row r="3053" ht="15"/>
    <row r="3055" ht="15"/>
    <row r="3056" ht="15"/>
    <row r="3057" ht="15"/>
    <row r="3058" ht="15"/>
    <row r="3059" ht="15"/>
    <row r="3060" ht="15"/>
    <row r="3061" ht="15"/>
    <row r="3062" ht="15"/>
    <row r="3064" ht="15"/>
    <row r="3065" ht="15"/>
    <row r="3066" ht="15"/>
    <row r="3067" ht="15"/>
    <row r="3069" ht="15"/>
    <row r="3070" ht="15"/>
    <row r="3071" ht="15"/>
    <row r="3072" ht="15"/>
    <row r="3073" ht="15"/>
    <row r="3074" ht="15"/>
    <row r="3075" ht="15"/>
    <row r="3076" ht="15"/>
    <row r="3077" ht="15"/>
    <row r="3078" ht="15"/>
    <row r="3080" ht="15"/>
    <row r="3081" ht="15"/>
    <row r="3082" ht="15"/>
    <row r="3083" ht="15"/>
    <row r="3084" ht="15"/>
    <row r="3086" ht="15"/>
    <row r="3087" ht="15"/>
    <row r="3088" ht="15"/>
    <row r="3089" ht="15"/>
    <row r="3090" ht="15"/>
    <row r="3091" ht="15"/>
    <row r="3092" ht="15"/>
    <row r="3093" ht="15"/>
    <row r="3094" ht="15"/>
    <row r="3096" ht="15"/>
    <row r="3097" ht="15"/>
    <row r="3098" ht="15"/>
    <row r="3099" ht="15"/>
    <row r="3100" ht="15"/>
    <row r="3101" ht="15"/>
    <row r="3102" ht="15"/>
    <row r="3103" ht="15"/>
    <row r="3104" ht="15"/>
    <row r="3105" ht="15"/>
    <row r="3106" ht="15"/>
    <row r="3108" ht="15"/>
    <row r="3109" ht="15"/>
    <row r="3110" ht="15"/>
    <row r="3112" ht="15"/>
    <row r="3113" ht="15"/>
    <row r="3114" ht="15"/>
    <row r="3115" ht="15"/>
    <row r="3116" ht="15"/>
    <row r="3117" ht="15"/>
    <row r="3118" ht="15"/>
    <row r="3120" ht="15"/>
    <row r="3121" ht="15"/>
    <row r="3122" ht="15"/>
    <row r="3123" ht="15"/>
    <row r="3124" ht="15"/>
    <row r="3125" ht="15"/>
    <row r="3126" ht="15"/>
    <row r="3127" ht="15"/>
    <row r="3129" ht="15"/>
    <row r="3130" ht="15"/>
    <row r="3131" ht="15"/>
    <row r="3132" ht="15"/>
    <row r="3134" ht="15"/>
    <row r="3135" ht="15"/>
    <row r="3136" ht="15"/>
    <row r="3137" ht="15"/>
    <row r="3139" ht="15"/>
    <row r="3140" ht="15"/>
    <row r="3141" ht="15"/>
    <row r="3142" ht="15"/>
    <row r="3143" ht="15"/>
  </sheetData>
  <sheetProtection password="8F23" sheet="1"/>
  <mergeCells count="86">
    <mergeCell ref="D214:BC214"/>
    <mergeCell ref="D216:BC216"/>
    <mergeCell ref="D219:BC219"/>
    <mergeCell ref="D221:BC221"/>
    <mergeCell ref="D223:BC223"/>
    <mergeCell ref="D51:BC51"/>
    <mergeCell ref="D142:BC142"/>
    <mergeCell ref="D195:BC195"/>
    <mergeCell ref="D208:BC208"/>
    <mergeCell ref="D203:BC203"/>
    <mergeCell ref="D202:BC202"/>
    <mergeCell ref="D209:BC209"/>
    <mergeCell ref="D213:BC213"/>
    <mergeCell ref="D211:BC211"/>
    <mergeCell ref="D170:BC170"/>
    <mergeCell ref="D168:BC168"/>
    <mergeCell ref="D174:BC174"/>
    <mergeCell ref="D176:BC176"/>
    <mergeCell ref="D178:BC178"/>
    <mergeCell ref="D181:BC181"/>
    <mergeCell ref="D149:BC149"/>
    <mergeCell ref="D152:BC152"/>
    <mergeCell ref="D155:BC155"/>
    <mergeCell ref="D158:BC158"/>
    <mergeCell ref="D160:BC160"/>
    <mergeCell ref="D165:BC165"/>
    <mergeCell ref="D136:BC136"/>
    <mergeCell ref="D131:BC131"/>
    <mergeCell ref="D132:BC132"/>
    <mergeCell ref="D140:BC140"/>
    <mergeCell ref="D145:BC145"/>
    <mergeCell ref="D148:BC148"/>
    <mergeCell ref="D112:BC112"/>
    <mergeCell ref="D116:BC116"/>
    <mergeCell ref="D118:BC118"/>
    <mergeCell ref="D120:BC120"/>
    <mergeCell ref="D122:BC122"/>
    <mergeCell ref="D125:BC125"/>
    <mergeCell ref="D98:BC98"/>
    <mergeCell ref="D103:BC103"/>
    <mergeCell ref="D105:BC105"/>
    <mergeCell ref="D107:BC107"/>
    <mergeCell ref="D108:BC108"/>
    <mergeCell ref="D110:BC110"/>
    <mergeCell ref="D84:BC84"/>
    <mergeCell ref="D86:BC86"/>
    <mergeCell ref="D87:BC87"/>
    <mergeCell ref="D89:BC89"/>
    <mergeCell ref="D96:BC96"/>
    <mergeCell ref="D94:BC94"/>
    <mergeCell ref="D91:BC91"/>
    <mergeCell ref="D71:BC71"/>
    <mergeCell ref="D73:BC73"/>
    <mergeCell ref="D77:BC77"/>
    <mergeCell ref="D78:BC78"/>
    <mergeCell ref="D81:BC81"/>
    <mergeCell ref="D80:BC80"/>
    <mergeCell ref="D58:BC58"/>
    <mergeCell ref="D62:BC62"/>
    <mergeCell ref="D64:BC64"/>
    <mergeCell ref="D65:BC65"/>
    <mergeCell ref="D67:BC67"/>
    <mergeCell ref="D69:BC69"/>
    <mergeCell ref="D30:BC30"/>
    <mergeCell ref="D35:BC35"/>
    <mergeCell ref="D34:BC34"/>
    <mergeCell ref="D38:BC38"/>
    <mergeCell ref="D41:BC41"/>
    <mergeCell ref="D53:BC53"/>
    <mergeCell ref="D50:BC50"/>
    <mergeCell ref="D16:BC16"/>
    <mergeCell ref="D17:BC17"/>
    <mergeCell ref="D19:BC19"/>
    <mergeCell ref="D21:BC21"/>
    <mergeCell ref="D22:BC22"/>
    <mergeCell ref="D28:BC28"/>
    <mergeCell ref="C240:BC240"/>
    <mergeCell ref="A1:L1"/>
    <mergeCell ref="A4:BC4"/>
    <mergeCell ref="A5:BC5"/>
    <mergeCell ref="A6:BC6"/>
    <mergeCell ref="A7:BC7"/>
    <mergeCell ref="A9:BC9"/>
    <mergeCell ref="D13:BC13"/>
    <mergeCell ref="B8:BC8"/>
    <mergeCell ref="D14:BC14"/>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9">
      <formula1>IF(E239="Select",-1,IF(E239="At Par",0,0))</formula1>
      <formula2>IF(E239="Select",-1,IF(E239="At Par",0,0.99))</formula2>
    </dataValidation>
    <dataValidation type="list" allowBlank="1" showErrorMessage="1" sqref="E23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9">
      <formula1>0</formula1>
      <formula2>IF(#REF!&lt;&gt;"Select",99.9,0)</formula2>
    </dataValidation>
    <dataValidation type="list" allowBlank="1" showInputMessage="1" showErrorMessage="1" sqref="L234 L23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formula1>"INR"</formula1>
    </dataValidation>
    <dataValidation type="list" allowBlank="1" showInputMessage="1" showErrorMessage="1" sqref="L211 L212 L213 L214 L215 L216 L217 L218 L219 L220 L221 L222 L223 L224 L225 L226 L227 L228 L229 L230 L231 L232 L233 L237 L236">
      <formula1>"INR"</formula1>
    </dataValidation>
    <dataValidation allowBlank="1" showInputMessage="1" showErrorMessage="1" promptTitle="Units" prompt="Please enter Units in text" sqref="D15:E15 D18:E18 D20:E20 D23:E27 D29:E29 D31:E33 D36:E37 D39:E40 D224:E237 D54:E57 D59:E61 D63:E63 D66:E66 D68:E68 D70:E70 D72:E72 D74:E76 D79:E79 D82:E83 D85:E85 D88:E88 D92:E93 D95:E95 D90:E90 D97:E97 D99:E102 D104:E104 D106:E106 D109:E109 D111:E111 D113:E115 D117:E117 D119:E119 D121:E121 D123:E124 D133:E135 D126:E130 D137:E139 D42:E49 D146:E147 D150:E151 D153:E154 D156:E157 D159:E159 D161:E164 D169:E169 D166:E167 D171:E173 D175:E175 D177:E177 D179:E180 D182:E194 D196:E201 D204:E207 D212:E212 D210:E210 D215:E215 D217:E218 D220:E220 D222:E222 D52:E52 D141:E141 D143:E144">
      <formula1>0</formula1>
      <formula2>0</formula2>
    </dataValidation>
    <dataValidation type="decimal" allowBlank="1" showInputMessage="1" showErrorMessage="1" promptTitle="Quantity" prompt="Please enter the Quantity for this item. " errorTitle="Invalid Entry" error="Only Numeric Values are allowed. " sqref="F15 F18 F20 F23:F27 F29 F31:F33 F36:F37 F39:F40 F224:F237 F54:F57 F59:F61 F63 F66 F68 F70 F72 F74:F76 F79 F82:F83 F85 F88 F92:F93 F95 F90 F97 F99:F102 F104 F106 F109 F111 F113:F115 F117 F119 F121 F123:F124 F133:F135 F126:F130 F137:F139 F42:F49 F146:F147 F150:F151 F153:F154 F156:F157 F159 F161:F164 F169 F166:F167 F171:F173 F175 F177 F179:F180 F182:F194 F196:F201 F204:F207 F212 F210 F215 F217:F218 F220 F222 F52 F141 F143:F144">
      <formula1>0</formula1>
      <formula2>999999999999999</formula2>
    </dataValidation>
    <dataValidation type="list" allowBlank="1" showErrorMessage="1" sqref="D13:D14 K15 D16:D17 K18 D19 K20 D21:D22 K23:K27 D28 K29 D30 D34:D35 K31:K33 K36:K37 D38 K39:K40 D41 D223 D53 K54:K57 D58 K59:K61 D62 K63 D64:D65 K66 D67 K68 D69 K70 D71 K72 D73 K74:K76 D77:D78 D80:D81 K79 K82:K83 D84 K85 D86:D87 K88 D89 D96 D91 D94 K95 K90 K92:K93 K97 D98 K99:K102 D103 K104 D105 K106 D107:D108 K109 D110 K111 D112 K113:K115 D116 K117 D118 K119 D120 K121 D122 K123:K124 D125 D136 K133:K135 K126:K130 D131:D132 K137:K139 D140 K42:K49 D145 K146:K147 D148:D149 K150:K151 D152 K153:K154 D155 K156:K157 D158 K159 D160 K161:K164 D165 D170 D168 K166:K167 K169 K171:K173 D174 K175 D176 K177">
      <formula1>"Partial Conversion,Full Conversion"</formula1>
      <formula2>0</formula2>
    </dataValidation>
    <dataValidation type="list" allowBlank="1" showErrorMessage="1" sqref="D178 K179:K180 D181 K182:K194 D195 D208:D209 K196:K201 D202:D203 K204:K207 D213:D214 D211 K210 K212 K215 D216 K217:K218 D219 K220 D221 K222 K224:K237 D50:D51 K52 K141 K143:K144 D142">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7 G29:H29 G31:H33 G36:H37 G39:H40 G224:H237 G54:H57 G59:H61 G63:H63 G66:H66 G68:H68 G70:H70 G72:H72 G74:H76 G79:H79 G82:H83 G85:H85 G88:H88 G92:H93 G95:H95 G90:H90 G97:H97 G99:H102 G104:H104 G106:H106 G109:H109 G111:H111 G113:H115 G117:H117 G119:H119 G121:H121 G123:H124 G133:H135 G126:H130 G137:H139 G42:H49 G146:H147 G150:H151 G153:H154 G156:H157 G159:H159 G161:H164 G169:H169 G166:H167 G171:H173 G175:H175 G177:H177 G179:H180 G182:H194 G196:H201 G204:H207 G212:H212 G210:H210 G215:H215 G217:H218 G220:H220 G222:H222 G52:H52 G141:H141 G143:H144">
      <formula1>0</formula1>
      <formula2>999999999999999</formula2>
    </dataValidation>
    <dataValidation allowBlank="1" showInputMessage="1" showErrorMessage="1" promptTitle="Addition / Deduction" prompt="Please Choose the correct One" sqref="J15 J18 J20 J23:J27 J29 J31:J33 J36:J37 J39:J40 J224:J237 J54:J57 J59:J61 J63 J66 J68 J70 J72 J74:J76 J79 J82:J83 J85 J88 J92:J93 J95 J90 J97 J99:J102 J104 J106 J109 J111 J113:J115 J117 J119 J121 J123:J124 J133:J135 J126:J130 J137:J139 J42:J49 J146:J147 J150:J151 J153:J154 J156:J157 J159 J161:J164 J169 J166:J167 J171:J173 J175 J177 J179:J180 J182:J194 J196:J201 J204:J207 J212 J210 J215 J217:J218 J220 J222 J52 J141 J143:J144">
      <formula1>0</formula1>
      <formula2>0</formula2>
    </dataValidation>
    <dataValidation type="list" showErrorMessage="1" sqref="I15 I18 I20 I23:I27 I29 I31:I33 I36:I37 I39:I40 I224:I237 I54:I57 I59:I61 I63 I66 I68 I70 I72 I74:I76 I79 I82:I83 I85 I88 I92:I93 I95 I90 I97 I99:I102 I104 I106 I109 I111 I113:I115 I117 I119 I121 I123:I124 I133:I135 I126:I130 I137:I139 I42:I49 I146:I147 I150:I151 I153:I154 I156:I157 I159 I161:I164 I169 I166:I167 I171:I173 I175 I177 I179:I180 I182:I194 I196:I201 I204:I207 I212 I210 I215 I217:I218 I220 I222 I52 I141 I143:I14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7 N29:O29 N31:O33 N36:O37 N39:O40 N224:O237 N54:O57 N59:O61 N63:O63 N66:O66 N68:O68 N70:O70 N72:O72 N74:O76 N79:O79 N82:O83 N85:O85 N88:O88 N92:O93 N95:O95 N90:O90 N97:O97 N99:O102 N104:O104 N106:O106 N109:O109 N111:O111 N113:O115 N117:O117 N119:O119 N121:O121 N123:O124 N133:O135 N126:O130 N137:O139 N42:O49 N146:O147 N150:O151 N153:O154 N156:O157 N159:O159 N161:O164 N169:O169 N166:O167 N171:O173 N175:O175 N177:O177 N179:O180 N182:O194 N196:O201 N204:O207 N212:O212 N210:O210 N215:O215 N217:O218 N220:O220 N222:O222 N52:O52 N141:O141 N143:O1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R27 R29 R31:R33 R36:R37 R39:R40 R224:R237 R54:R57 R59:R61 R63 R66 R68 R70 R72 R74:R76 R79 R82:R83 R85 R88 R92:R93 R95 R90 R97 R99:R102 R104 R106 R109 R111 R113:R115 R117 R119 R121 R123:R124 R133:R135 R126:R130 R137:R139 R42:R49 R146:R147 R150:R151 R153:R154 R156:R157 R159 R161:R164 R169 R166:R167 R171:R173 R175 R177 R179:R180 R182:R194 R196:R201 R204:R207 R212 R210 R215 R217:R218 R220 R222 R52 R141 R143:R14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Q27 Q29 Q31:Q33 Q36:Q37 Q39:Q40 Q224:Q237 Q54:Q57 Q59:Q61 Q63 Q66 Q68 Q70 Q72 Q74:Q76 Q79 Q82:Q83 Q85 Q88 Q92:Q93 Q95 Q90 Q97 Q99:Q102 Q104 Q106 Q109 Q111 Q113:Q115 Q117 Q119 Q121 Q123:Q124 Q133:Q135 Q126:Q130 Q137:Q139 Q42:Q49 Q146:Q147 Q150:Q151 Q153:Q154 Q156:Q157 Q159 Q161:Q164 Q169 Q166:Q167 Q171:Q173 Q175 Q177 Q179:Q180 Q182:Q194 Q196:Q201 Q204:Q207 Q212 Q210 Q215 Q217:Q218 Q220 Q222 Q52 Q141 Q143:Q14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M27 M29 M31:M33 M36:M37 M39:M40 M224:M237 M54:M57 M59:M61 M63 M66 M68 M70 M72 M74:M76 M79 M82:M83 M85 M88 M92:M93 M95 M90 M97 M99:M102 M104 M106 M109 M111 M113:M115 M117 M119 M121 M123:M124 M133:M135 M126:M130 M137:M139 M42:M49 M146:M147 M150:M151 M153:M154 M156:M157 M159 M161:M164 M169 M166:M167 M171:M173 M175 M177 M179:M180 M182:M194 M196:M201 M204:M207 M212 M210 M215 M217:M218 M220 M222 M52 M141 M143:M144">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37">
      <formula1>0</formula1>
      <formula2>0</formula2>
    </dataValidation>
    <dataValidation type="decimal" allowBlank="1" showErrorMessage="1" errorTitle="Invalid Entry" error="Only Numeric Values are allowed. " sqref="A13:A237">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1" t="s">
        <v>38</v>
      </c>
      <c r="F6" s="71"/>
      <c r="G6" s="71"/>
      <c r="H6" s="71"/>
      <c r="I6" s="71"/>
      <c r="J6" s="71"/>
      <c r="K6" s="71"/>
    </row>
    <row r="7" spans="5:11" ht="14.25">
      <c r="E7" s="72"/>
      <c r="F7" s="72"/>
      <c r="G7" s="72"/>
      <c r="H7" s="72"/>
      <c r="I7" s="72"/>
      <c r="J7" s="72"/>
      <c r="K7" s="72"/>
    </row>
    <row r="8" spans="5:11" ht="14.25">
      <c r="E8" s="72"/>
      <c r="F8" s="72"/>
      <c r="G8" s="72"/>
      <c r="H8" s="72"/>
      <c r="I8" s="72"/>
      <c r="J8" s="72"/>
      <c r="K8" s="72"/>
    </row>
    <row r="9" spans="5:11" ht="14.25">
      <c r="E9" s="72"/>
      <c r="F9" s="72"/>
      <c r="G9" s="72"/>
      <c r="H9" s="72"/>
      <c r="I9" s="72"/>
      <c r="J9" s="72"/>
      <c r="K9" s="72"/>
    </row>
    <row r="10" spans="5:11" ht="14.25">
      <c r="E10" s="72"/>
      <c r="F10" s="72"/>
      <c r="G10" s="72"/>
      <c r="H10" s="72"/>
      <c r="I10" s="72"/>
      <c r="J10" s="72"/>
      <c r="K10" s="72"/>
    </row>
    <row r="11" spans="5:11" ht="14.25">
      <c r="E11" s="72"/>
      <c r="F11" s="72"/>
      <c r="G11" s="72"/>
      <c r="H11" s="72"/>
      <c r="I11" s="72"/>
      <c r="J11" s="72"/>
      <c r="K11" s="72"/>
    </row>
    <row r="12" spans="5:11" ht="14.25">
      <c r="E12" s="72"/>
      <c r="F12" s="72"/>
      <c r="G12" s="72"/>
      <c r="H12" s="72"/>
      <c r="I12" s="72"/>
      <c r="J12" s="72"/>
      <c r="K12" s="72"/>
    </row>
    <row r="13" spans="5:11" ht="14.25">
      <c r="E13" s="72"/>
      <c r="F13" s="72"/>
      <c r="G13" s="72"/>
      <c r="H13" s="72"/>
      <c r="I13" s="72"/>
      <c r="J13" s="72"/>
      <c r="K13" s="72"/>
    </row>
    <row r="14" spans="5:11" ht="14.2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2021-08-27T11:47:12Z</cp:lastPrinted>
  <dcterms:created xsi:type="dcterms:W3CDTF">2009-01-30T06:42:42Z</dcterms:created>
  <dcterms:modified xsi:type="dcterms:W3CDTF">2021-09-06T07:06:57Z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