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<sst xmlns="http://schemas.openxmlformats.org/spreadsheetml/2006/main" count="200" uniqueCount="85">
  <si>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</si>
  <si>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</si>
  <si>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</si>
  <si>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</si>
  <si>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</si>
  <si>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</si>
  <si>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</si>
  <si>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</si>
  <si>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</si>
  <si>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</si>
  <si>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</si>
  <si>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</si>
  <si>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</si>
  <si>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</si>
  <si>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</si>
  <si>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</si>
  <si>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</si>
  <si>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</si>
  <si>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</si>
  <si>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</si>
  <si>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</si>
  <si>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</si>
  <si>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</si>
  <si>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</si>
  <si>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</si>
  <si>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</si>
  <si>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</si>
  <si>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</si>
  <si>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</si>
  <si>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</si>
  <si>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</si>
  <si>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</si>
  <si>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</si>
  <si>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</si>
  <si>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</si>
  <si>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</si>
  <si>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</si>
  <si>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</si>
  <si>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</si>
  <si>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</si>
  <si>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</si>
  <si>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</si>
  <si>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</si>
  <si>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</si>
  <si>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</si>
  <si>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</si>
  <si>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</si>
  <si>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</si>
  <si>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</si>
  <si>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</si>
  <si>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</si>
  <si>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</si>
  <si>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</si>
  <si>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item no.1</t>
  </si>
  <si>
    <t>item no.2</t>
  </si>
  <si>
    <t>item no.3</t>
  </si>
  <si>
    <t>item no.5</t>
  </si>
  <si>
    <t>item no.8</t>
  </si>
  <si>
    <t>item no.10</t>
  </si>
  <si>
    <t>item no.18</t>
  </si>
  <si>
    <t>item no.25</t>
  </si>
  <si>
    <t>item no.26</t>
  </si>
  <si>
    <t>cum</t>
  </si>
  <si>
    <r>
      <t xml:space="preserve">TOTAL AMOUNT  
           in
     </t>
    </r>
    <r>
      <rPr>
        <b/>
        <sz val="11"/>
        <color indexed="10"/>
        <rFont val="Arial"/>
        <family val="2"/>
      </rPr>
      <t xml:space="preserve"> Rs.      P</t>
    </r>
  </si>
  <si>
    <t>Tender Inviting Authority: Superintending Engineer, IWD, IIT, Kanpur</t>
  </si>
  <si>
    <t>CARRIAGE OF MATERIALS</t>
  </si>
  <si>
    <t>By Mechanical Transport including loading,unloading and stacking</t>
  </si>
  <si>
    <t>DISMANTLING AND DEMOLISHING</t>
  </si>
  <si>
    <t>Earth Lead - 5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</si>
  <si>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</si>
  <si>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</si>
  <si>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</si>
  <si>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</si>
  <si>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</si>
  <si>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Demolishing brick work manually/ by mechanical means including stacking of serviceable material and disposal of unserviceable material within 50 metres lead as per direction of Engineer-in-charge.</t>
  </si>
  <si>
    <t>In cement mortar</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</si>
  <si>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</si>
  <si>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</si>
  <si>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</si>
  <si>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</si>
  <si>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</si>
  <si>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Cum</t>
  </si>
  <si>
    <t>Name of Work: Developing car parking area with interlocking paver block at front of Cyber Security Building ( size 60m X7M).</t>
  </si>
  <si>
    <t>Select</t>
  </si>
  <si>
    <t>Contract No:   09/Civil/Div-2/2021-22/02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</si>
</sst>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2" fontId="7" fillId="0" borderId="25" xfId="56" applyNumberFormat="1" applyFont="1" applyFill="1" applyBorder="1" applyAlignment="1" applyProtection="1">
      <alignment horizontal="center" vertical="top"/>
      <protection/>
    </xf>
    <xf numFmtId="2" fontId="7" fillId="0" borderId="26" xfId="56" applyNumberFormat="1" applyFont="1" applyFill="1" applyBorder="1" applyAlignment="1" applyProtection="1">
      <alignment horizontal="center" vertical="top"/>
      <protection/>
    </xf>
    <xf numFmtId="2" fontId="7" fillId="0" borderId="27"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zoomScale="85" zoomScaleNormal="85" zoomScalePageLayoutView="0" workbookViewId="0" topLeftCell="A1">
      <selection activeCell="BI12" sqref="BI12"/>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64</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82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84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63</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65</v>
      </c>
      <c r="C13" s="39"/>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65</v>
      </c>
      <c r="IE13" s="23"/>
      <c r="IF13" s="23" t="s">
        <v>34</v>
      </c>
      <c r="IG13" s="23" t="s">
        <v>35</v>
      </c>
      <c r="IH13" s="23">
        <v>10</v>
      </c>
      <c r="II13" s="23" t="s">
        <v>36</v>
      </c>
    </row>
    <row r="14" spans="1:243" s="22" customFormat="1" ht="36" customHeight="1">
      <c r="A14" s="59">
        <v>1.01</v>
      </c>
      <c r="B14" s="64" t="s">
        <v>66</v>
      </c>
      <c r="C14" s="39" t="s">
        <v>53</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66</v>
      </c>
      <c r="IC14" s="22" t="s">
        <v>53</v>
      </c>
      <c r="IE14" s="23"/>
      <c r="IF14" s="23" t="s">
        <v>40</v>
      </c>
      <c r="IG14" s="23" t="s">
        <v>35</v>
      </c>
      <c r="IH14" s="23">
        <v>123.223</v>
      </c>
      <c r="II14" s="23" t="s">
        <v>37</v>
      </c>
    </row>
    <row r="15" spans="1:243" s="22" customFormat="1" ht="21" customHeight="1">
      <c r="A15" s="59">
        <v>1.02</v>
      </c>
      <c r="B15" s="60" t="s">
        <v>68</v>
      </c>
      <c r="C15" s="39" t="s">
        <v>54</v>
      </c>
      <c r="D15" s="61">
        <v>42</v>
      </c>
      <c r="E15" s="62" t="s">
        <v>62</v>
      </c>
      <c r="F15" s="63">
        <v>216.77</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9104</v>
      </c>
      <c r="BB15" s="54">
        <f>BA15+SUM(N15:AZ15)</f>
        <v>9104</v>
      </c>
      <c r="BC15" s="50" t="str">
        <f>SpellNumber(L15,BB15)</f>
        <v>INR  Nine Thousand One Hundred &amp; Four  Only</v>
      </c>
      <c r="IA15" s="22">
        <v>1.02</v>
      </c>
      <c r="IB15" s="22" t="s">
        <v>68</v>
      </c>
      <c r="IC15" s="22" t="s">
        <v>54</v>
      </c>
      <c r="ID15" s="22">
        <v>42</v>
      </c>
      <c r="IE15" s="23" t="s">
        <v>62</v>
      </c>
      <c r="IF15" s="23" t="s">
        <v>41</v>
      </c>
      <c r="IG15" s="23" t="s">
        <v>42</v>
      </c>
      <c r="IH15" s="23">
        <v>213</v>
      </c>
      <c r="II15" s="23" t="s">
        <v>37</v>
      </c>
    </row>
    <row r="16" spans="1:243" s="22" customFormat="1" ht="19.5" customHeight="1">
      <c r="A16" s="59">
        <v>2</v>
      </c>
      <c r="B16" s="60" t="s">
        <v>69</v>
      </c>
      <c r="C16" s="39"/>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2</v>
      </c>
      <c r="IB16" s="22" t="s">
        <v>69</v>
      </c>
      <c r="IE16" s="23"/>
      <c r="IF16" s="23"/>
      <c r="IG16" s="23"/>
      <c r="IH16" s="23"/>
      <c r="II16" s="23"/>
    </row>
    <row r="17" spans="1:243" s="22" customFormat="1" ht="99.75">
      <c r="A17" s="59">
        <v>2.01</v>
      </c>
      <c r="B17" s="64" t="s">
        <v>70</v>
      </c>
      <c r="C17" s="39"/>
      <c r="D17" s="66"/>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A17" s="22">
        <v>2.01</v>
      </c>
      <c r="IB17" s="22" t="s">
        <v>70</v>
      </c>
      <c r="IE17" s="23"/>
      <c r="IF17" s="23"/>
      <c r="IG17" s="23"/>
      <c r="IH17" s="23"/>
      <c r="II17" s="23"/>
    </row>
    <row r="18" spans="1:243" s="22" customFormat="1" ht="28.5">
      <c r="A18" s="59">
        <v>2.02</v>
      </c>
      <c r="B18" s="60" t="s">
        <v>71</v>
      </c>
      <c r="C18" s="39"/>
      <c r="D18" s="61">
        <v>420</v>
      </c>
      <c r="E18" s="62" t="s">
        <v>52</v>
      </c>
      <c r="F18" s="63">
        <v>81.14</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34079</v>
      </c>
      <c r="BB18" s="54">
        <f>BA18+SUM(N18:AZ18)</f>
        <v>34079</v>
      </c>
      <c r="BC18" s="50" t="str">
        <f>SpellNumber(L18,BB18)</f>
        <v>INR  Thirty Four Thousand  &amp;Seventy Nine  Only</v>
      </c>
      <c r="IA18" s="22">
        <v>2.02</v>
      </c>
      <c r="IB18" s="22" t="s">
        <v>71</v>
      </c>
      <c r="ID18" s="22">
        <v>420</v>
      </c>
      <c r="IE18" s="23" t="s">
        <v>52</v>
      </c>
      <c r="IF18" s="23"/>
      <c r="IG18" s="23"/>
      <c r="IH18" s="23"/>
      <c r="II18" s="23"/>
    </row>
    <row r="19" spans="1:243" s="22" customFormat="1" ht="117" customHeight="1">
      <c r="A19" s="59">
        <v>2.03</v>
      </c>
      <c r="B19" s="60" t="s">
        <v>72</v>
      </c>
      <c r="C19" s="39"/>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22">
        <v>2.03</v>
      </c>
      <c r="IB19" s="22" t="s">
        <v>72</v>
      </c>
      <c r="IE19" s="23"/>
      <c r="IF19" s="23"/>
      <c r="IG19" s="23"/>
      <c r="IH19" s="23"/>
      <c r="II19" s="23"/>
    </row>
    <row r="20" spans="1:243" s="22" customFormat="1" ht="30" customHeight="1">
      <c r="A20" s="59">
        <v>2.04</v>
      </c>
      <c r="B20" s="60" t="s">
        <v>73</v>
      </c>
      <c r="C20" s="39" t="s">
        <v>55</v>
      </c>
      <c r="D20" s="61">
        <v>6.7</v>
      </c>
      <c r="E20" s="62" t="s">
        <v>62</v>
      </c>
      <c r="F20" s="63">
        <v>221.21</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1482</v>
      </c>
      <c r="BB20" s="54">
        <f>BA20+SUM(N20:AZ20)</f>
        <v>1482</v>
      </c>
      <c r="BC20" s="50" t="str">
        <f>SpellNumber(L20,BB20)</f>
        <v>INR  One Thousand Four Hundred &amp; Eighty Two  Only</v>
      </c>
      <c r="IA20" s="22">
        <v>2.04</v>
      </c>
      <c r="IB20" s="22" t="s">
        <v>73</v>
      </c>
      <c r="IC20" s="22" t="s">
        <v>55</v>
      </c>
      <c r="ID20" s="22">
        <v>6.7</v>
      </c>
      <c r="IE20" s="23" t="s">
        <v>62</v>
      </c>
      <c r="IF20" s="23" t="s">
        <v>34</v>
      </c>
      <c r="IG20" s="23" t="s">
        <v>43</v>
      </c>
      <c r="IH20" s="23">
        <v>10</v>
      </c>
      <c r="II20" s="23" t="s">
        <v>37</v>
      </c>
    </row>
    <row r="21" spans="1:243" s="22" customFormat="1" ht="15.75">
      <c r="A21" s="59">
        <v>3</v>
      </c>
      <c r="B21" s="60" t="s">
        <v>67</v>
      </c>
      <c r="C21" s="39"/>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IA21" s="22">
        <v>3</v>
      </c>
      <c r="IB21" s="22" t="s">
        <v>67</v>
      </c>
      <c r="IE21" s="23"/>
      <c r="IF21" s="23"/>
      <c r="IG21" s="23"/>
      <c r="IH21" s="23"/>
      <c r="II21" s="23"/>
    </row>
    <row r="22" spans="1:243" s="22" customFormat="1" ht="85.5">
      <c r="A22" s="59">
        <v>3.01</v>
      </c>
      <c r="B22" s="60" t="s">
        <v>74</v>
      </c>
      <c r="C22" s="39" t="s">
        <v>56</v>
      </c>
      <c r="D22" s="6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8"/>
      <c r="IA22" s="22">
        <v>3.01</v>
      </c>
      <c r="IB22" s="22" t="s">
        <v>74</v>
      </c>
      <c r="IC22" s="22" t="s">
        <v>56</v>
      </c>
      <c r="IE22" s="23"/>
      <c r="IF22" s="23" t="s">
        <v>40</v>
      </c>
      <c r="IG22" s="23" t="s">
        <v>35</v>
      </c>
      <c r="IH22" s="23">
        <v>123.223</v>
      </c>
      <c r="II22" s="23" t="s">
        <v>37</v>
      </c>
    </row>
    <row r="23" spans="1:243" s="22" customFormat="1" ht="28.5">
      <c r="A23" s="59">
        <v>3.02</v>
      </c>
      <c r="B23" s="60" t="s">
        <v>75</v>
      </c>
      <c r="C23" s="39" t="s">
        <v>57</v>
      </c>
      <c r="D23" s="61">
        <v>2.07</v>
      </c>
      <c r="E23" s="62" t="s">
        <v>62</v>
      </c>
      <c r="F23" s="63">
        <v>1288.82</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2668</v>
      </c>
      <c r="BB23" s="54">
        <f>BA23+SUM(N23:AZ23)</f>
        <v>2668</v>
      </c>
      <c r="BC23" s="50" t="str">
        <f>SpellNumber(L23,BB23)</f>
        <v>INR  Two Thousand Six Hundred &amp; Sixty Eight  Only</v>
      </c>
      <c r="IA23" s="22">
        <v>3.02</v>
      </c>
      <c r="IB23" s="22" t="s">
        <v>75</v>
      </c>
      <c r="IC23" s="22" t="s">
        <v>57</v>
      </c>
      <c r="ID23" s="22">
        <v>2.07</v>
      </c>
      <c r="IE23" s="23" t="s">
        <v>62</v>
      </c>
      <c r="IF23" s="23" t="s">
        <v>44</v>
      </c>
      <c r="IG23" s="23" t="s">
        <v>45</v>
      </c>
      <c r="IH23" s="23">
        <v>10</v>
      </c>
      <c r="II23" s="23" t="s">
        <v>37</v>
      </c>
    </row>
    <row r="24" spans="1:243" s="22" customFormat="1" ht="15.75">
      <c r="A24" s="59">
        <v>4</v>
      </c>
      <c r="B24" s="60" t="s">
        <v>76</v>
      </c>
      <c r="C24" s="39"/>
      <c r="D24" s="66"/>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8"/>
      <c r="IA24" s="22">
        <v>4</v>
      </c>
      <c r="IB24" s="22" t="s">
        <v>76</v>
      </c>
      <c r="IE24" s="23"/>
      <c r="IF24" s="23"/>
      <c r="IG24" s="23"/>
      <c r="IH24" s="23"/>
      <c r="II24" s="23"/>
    </row>
    <row r="25" spans="1:243" s="22" customFormat="1" ht="131.25" customHeight="1">
      <c r="A25" s="59">
        <v>4.01</v>
      </c>
      <c r="B25" s="60" t="s">
        <v>77</v>
      </c>
      <c r="C25" s="39" t="s">
        <v>58</v>
      </c>
      <c r="D25" s="61">
        <v>416</v>
      </c>
      <c r="E25" s="62" t="s">
        <v>52</v>
      </c>
      <c r="F25" s="63">
        <v>753.48</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ROUND(total_amount_ba($B$2,$D$2,D25,F25,J25,K25,M25),0)</f>
        <v>313448</v>
      </c>
      <c r="BB25" s="54">
        <f>BA25+SUM(N25:AZ25)</f>
        <v>313448</v>
      </c>
      <c r="BC25" s="50" t="str">
        <f>SpellNumber(L25,BB25)</f>
        <v>INR  Three Lakh Thirteen Thousand Four Hundred &amp; Forty Eight  Only</v>
      </c>
      <c r="IA25" s="22">
        <v>4.01</v>
      </c>
      <c r="IB25" s="22" t="s">
        <v>77</v>
      </c>
      <c r="IC25" s="22" t="s">
        <v>58</v>
      </c>
      <c r="ID25" s="22">
        <v>416</v>
      </c>
      <c r="IE25" s="23" t="s">
        <v>52</v>
      </c>
      <c r="IF25" s="23" t="s">
        <v>41</v>
      </c>
      <c r="IG25" s="23" t="s">
        <v>42</v>
      </c>
      <c r="IH25" s="23">
        <v>213</v>
      </c>
      <c r="II25" s="23" t="s">
        <v>37</v>
      </c>
    </row>
    <row r="26" spans="1:243" s="22" customFormat="1" ht="213.75">
      <c r="A26" s="59">
        <v>4.02</v>
      </c>
      <c r="B26" s="60" t="s">
        <v>78</v>
      </c>
      <c r="C26" s="39" t="s">
        <v>59</v>
      </c>
      <c r="D26" s="61">
        <v>3.4</v>
      </c>
      <c r="E26" s="62" t="s">
        <v>62</v>
      </c>
      <c r="F26" s="63">
        <v>7344.27</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24971</v>
      </c>
      <c r="BB26" s="54">
        <f>BA26+SUM(N26:AZ26)</f>
        <v>24971</v>
      </c>
      <c r="BC26" s="50" t="str">
        <f>SpellNumber(L26,BB26)</f>
        <v>INR  Twenty Four Thousand Nine Hundred &amp; Seventy One  Only</v>
      </c>
      <c r="IA26" s="22">
        <v>4.02</v>
      </c>
      <c r="IB26" s="22" t="s">
        <v>78</v>
      </c>
      <c r="IC26" s="22" t="s">
        <v>59</v>
      </c>
      <c r="ID26" s="22">
        <v>3.4</v>
      </c>
      <c r="IE26" s="23" t="s">
        <v>62</v>
      </c>
      <c r="IF26" s="23"/>
      <c r="IG26" s="23"/>
      <c r="IH26" s="23"/>
      <c r="II26" s="23"/>
    </row>
    <row r="27" spans="1:243" s="22" customFormat="1" ht="16.5" customHeight="1">
      <c r="A27" s="59">
        <v>5</v>
      </c>
      <c r="B27" s="60" t="s">
        <v>79</v>
      </c>
      <c r="C27" s="39" t="s">
        <v>60</v>
      </c>
      <c r="D27" s="66"/>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8"/>
      <c r="IA27" s="22">
        <v>5</v>
      </c>
      <c r="IB27" s="22" t="s">
        <v>79</v>
      </c>
      <c r="IC27" s="22" t="s">
        <v>60</v>
      </c>
      <c r="IE27" s="23"/>
      <c r="IF27" s="23"/>
      <c r="IG27" s="23"/>
      <c r="IH27" s="23"/>
      <c r="II27" s="23"/>
    </row>
    <row r="28" spans="1:243" s="22" customFormat="1" ht="41.25" customHeight="1">
      <c r="A28" s="59">
        <v>5.01</v>
      </c>
      <c r="B28" s="60" t="s">
        <v>80</v>
      </c>
      <c r="C28" s="39" t="s">
        <v>61</v>
      </c>
      <c r="D28" s="61">
        <v>2.25</v>
      </c>
      <c r="E28" s="62" t="s">
        <v>81</v>
      </c>
      <c r="F28" s="63">
        <v>3939.71</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8864</v>
      </c>
      <c r="BB28" s="54">
        <f>BA28+SUM(N28:AZ28)</f>
        <v>8864</v>
      </c>
      <c r="BC28" s="50" t="str">
        <f>SpellNumber(L28,BB28)</f>
        <v>INR  Eight Thousand Eight Hundred &amp; Sixty Four  Only</v>
      </c>
      <c r="IA28" s="22">
        <v>5.01</v>
      </c>
      <c r="IB28" s="65" t="s">
        <v>80</v>
      </c>
      <c r="IC28" s="22" t="s">
        <v>61</v>
      </c>
      <c r="ID28" s="22">
        <v>2.25</v>
      </c>
      <c r="IE28" s="23" t="s">
        <v>81</v>
      </c>
      <c r="IF28" s="23"/>
      <c r="IG28" s="23"/>
      <c r="IH28" s="23"/>
      <c r="II28" s="23"/>
    </row>
    <row r="29" spans="1:55" ht="42.75">
      <c r="A29" s="25" t="s">
        <v>46</v>
      </c>
      <c r="B29" s="26"/>
      <c r="C29" s="27"/>
      <c r="D29" s="43"/>
      <c r="E29" s="43"/>
      <c r="F29" s="43"/>
      <c r="G29" s="43"/>
      <c r="H29" s="55"/>
      <c r="I29" s="55"/>
      <c r="J29" s="55"/>
      <c r="K29" s="55"/>
      <c r="L29" s="56"/>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57">
        <f>SUM(BA13:BA28)</f>
        <v>394616</v>
      </c>
      <c r="BB29" s="58">
        <f>SUM(BB13:BB28)</f>
        <v>394616</v>
      </c>
      <c r="BC29" s="50" t="str">
        <f>SpellNumber(L29,BB29)</f>
        <v>  Three Lakh Ninety Four Thousand Six Hundred &amp; Sixteen  Only</v>
      </c>
    </row>
    <row r="30" spans="1:55" ht="18">
      <c r="A30" s="26" t="s">
        <v>47</v>
      </c>
      <c r="B30" s="28"/>
      <c r="C30" s="29"/>
      <c r="D30" s="30"/>
      <c r="E30" s="44" t="s">
        <v>83</v>
      </c>
      <c r="F30" s="45"/>
      <c r="G30" s="31"/>
      <c r="H30" s="32"/>
      <c r="I30" s="32"/>
      <c r="J30" s="32"/>
      <c r="K30" s="33"/>
      <c r="L30" s="34"/>
      <c r="M30" s="35"/>
      <c r="N30" s="36"/>
      <c r="O30" s="22"/>
      <c r="P30" s="22"/>
      <c r="Q30" s="22"/>
      <c r="R30" s="22"/>
      <c r="S30" s="22"/>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7">
        <f>IF(ISBLANK(F30),0,IF(E30="Excess (+)",ROUND(BA29+(BA29*F30),2),IF(E30="Less (-)",ROUND(BA29+(BA29*F30*(-1)),2),IF(E30="At Par",BA29,0))))</f>
        <v>0</v>
      </c>
      <c r="BB30" s="38">
        <f>ROUND(BA30,0)</f>
        <v>0</v>
      </c>
      <c r="BC30" s="21" t="str">
        <f>SpellNumber($E$2,BB30)</f>
        <v>INR Zero Only</v>
      </c>
    </row>
    <row r="31" spans="1:55" ht="18">
      <c r="A31" s="25" t="s">
        <v>48</v>
      </c>
      <c r="B31" s="25"/>
      <c r="C31" s="69" t="str">
        <f>SpellNumber($E$2,BB30)</f>
        <v>INR Zero Only</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1" ht="15"/>
    <row r="252" ht="15"/>
    <row r="253" ht="15"/>
    <row r="254" ht="15"/>
    <row r="255" ht="15"/>
    <row r="256"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sheetData>
  <sheetProtection password="9E83" sheet="1"/>
  <autoFilter ref="A11:BC31"/>
  <mergeCells count="17">
    <mergeCell ref="D14:BC14"/>
    <mergeCell ref="D13:BC13"/>
    <mergeCell ref="D16:BC16"/>
    <mergeCell ref="D19:BC19"/>
    <mergeCell ref="D22:BC22"/>
    <mergeCell ref="A9:BC9"/>
    <mergeCell ref="D17:BC17"/>
    <mergeCell ref="D27:BC27"/>
    <mergeCell ref="D21:BC21"/>
    <mergeCell ref="D24:BC24"/>
    <mergeCell ref="C31:BC31"/>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E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ErrorMessage="1" sqref="D13:D14 K15 D16:D17 K18 D19 K20 D21:D22 K23 D24 K25:K26 K28 D2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3 G25:H26 G28:H28">
      <formula1>0</formula1>
      <formula2>999999999999999</formula2>
    </dataValidation>
    <dataValidation allowBlank="1" showInputMessage="1" showErrorMessage="1" promptTitle="Addition / Deduction" prompt="Please Choose the correct One" sqref="J15 J18 J20 J23 J25:J26 J28">
      <formula1>0</formula1>
      <formula2>0</formula2>
    </dataValidation>
    <dataValidation type="list" showErrorMessage="1" sqref="I15 I18 I20 I23 I25:I26 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3 N25:O26 N28: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5:R26 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5:Q26 Q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5:M26 M2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 D25:D26 D28">
      <formula1>0</formula1>
      <formula2>999999999999999</formula2>
    </dataValidation>
    <dataValidation type="list" allowBlank="1" showInputMessage="1" showErrorMessage="1" sqref="L26 L13 L14 L15 L16 L17 L18 L19 L20 L21 L22 L23 L24 L25 L28 L27">
      <formula1>"INR"</formula1>
    </dataValidation>
    <dataValidation allowBlank="1" showInputMessage="1" showErrorMessage="1" promptTitle="Itemcode/Make" prompt="Please enter text" sqref="C13:C28">
      <formula1>0</formula1>
      <formula2>0</formula2>
    </dataValidation>
    <dataValidation type="decimal" allowBlank="1" showInputMessage="1" showErrorMessage="1" errorTitle="Invalid Entry" error="Only Numeric Values are allowed. " sqref="A13:A2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 F25:F26 F28">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8" t="s">
        <v>49</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2021-06-25T07:25:07Z</cp:lastPrinted>
  <dcterms:created xsi:type="dcterms:W3CDTF">2009-01-30T06:42:42Z</dcterms:created>
  <dcterms:modified xsi:type="dcterms:W3CDTF">2021-08-02T06:37:51Z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