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rRAKESH VERMA</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D117" authorId="1">
      <text>
        <r>
          <rPr>
            <b/>
            <sz val="10"/>
            <rFont val="Tahoma"/>
            <family val="0"/>
          </rPr>
          <t>rRAKESH VERMA:</t>
        </r>
        <r>
          <rPr>
            <sz val="10"/>
            <rFont val="Tahoma"/>
            <family val="0"/>
          </rPr>
          <t xml:space="preserve">
`</t>
        </r>
      </text>
    </comment>
  </commentList>
</comments>
</file>

<file path=xl/sharedStrings.xml><?xml version="1.0" encoding="utf-8"?>
<sst xmlns="http://schemas.openxmlformats.org/spreadsheetml/2006/main" count="1624" uniqueCount="346">
  <si>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</si>
  <si>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Laying of tiles will be done with the notch trowel, plier, wedge, clips of required thickness, leveling system and rubber mallet for placing the tiles gently and easily.</t>
  </si>
  <si>
    <t>Glazed Vitrified tiles Matt/Antiskid finish of size</t>
  </si>
  <si>
    <t>Size of Tile 800 x 800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</si>
  <si>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</si>
  <si>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800x800 mm</t>
  </si>
  <si>
    <t>ROOFING</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</si>
  <si>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</si>
  <si>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</si>
  <si>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</si>
  <si>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Providing and fixing on wall face unplasticised - PVC moulded fittings/ accessories for unplasticised Rigid PVC rain water pipes conforming to IS : 13592 Type A, including jointing with seal ring conforming to IS : 5382, leaving 10 mm gap for thermal expansion.</t>
  </si>
  <si>
    <t>Single pushfit Coupler</t>
  </si>
  <si>
    <t>Bend 87.5°</t>
  </si>
  <si>
    <t>110 mm bend</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</si>
  <si>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</si>
  <si>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FINISHING</t>
  </si>
  <si>
    <t>12 mm cement plaster of mix :</t>
  </si>
  <si>
    <t>15 mm cement plaster on rough side of single or half brick wall of mix:</t>
  </si>
  <si>
    <t>20 mm cement plaster of mix :</t>
  </si>
  <si>
    <t>6 mm cement plaster of mix :</t>
  </si>
  <si>
    <t>Neat cement punning.</t>
  </si>
  <si>
    <t>Pointing on brick work or brick flooring with cement mortar 1:3 (1 cement : 3 fine sand):</t>
  </si>
  <si>
    <t>Flush / Ruled/ Struck or weathered pointing</t>
  </si>
  <si>
    <t>Wall painting with acrylic emulsion paint, having VOC (Volatile Organic Compound ) content less than 50 grams/ litre, of approved brand and manufacture, including applying additional coats wherever required, to achieve even shade and colour.</t>
  </si>
  <si>
    <t>Two coats</t>
  </si>
  <si>
    <t>Removing white or colour wash by scrapping and sand papering and preparing the surface smooth including necessary repairs to scratches etc. complete</t>
  </si>
  <si>
    <t>Finishing walls with Premium Acrylic Smooth exterior paint with Silicone additives of required shade</t>
  </si>
  <si>
    <t>Old work (Two or more coats applied @ 1.43 ltr/ 10 sqm) over existing cement paint surface</t>
  </si>
  <si>
    <t>Old work (one or more coats applied @ 0.83 ltr/10 sqm).</t>
  </si>
  <si>
    <t>REPAIRS TO BUILDING</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</si>
  <si>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</si>
  <si>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DISMANTLING AND DEMOLISHING</t>
  </si>
  <si>
    <t>Demolishing cement concrete manually/ by mechanical means including disposal of material within 50 metres lead as per direction of Engineer - in -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</si>
  <si>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</si>
  <si>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</si>
  <si>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Of area beyond 3 sq. metres</t>
  </si>
  <si>
    <t>Dismantling tile work in floors and roofs laid in cement mortar including stacking material within 50 metres lead.</t>
  </si>
  <si>
    <t>For thickness of tiles 10 mm to 25 mm</t>
  </si>
  <si>
    <t>Demolishing brick tile covering in terracing including stacking of serviceable material and disposal of unserviceable material within 50 metres lead.</t>
  </si>
  <si>
    <t>ROAD WORK</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</si>
  <si>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</si>
  <si>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</si>
  <si>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</si>
  <si>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</si>
  <si>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Providing and fixing Stainless Steel A ISI 304 (18/8) kitchen sink as per IS:13983 with C.I. brackets and stainless steel plug 40 mm, including painting of fittings and brackets, cutting and making good the walls wherever required :</t>
  </si>
  <si>
    <t>510x1040 mm bowl depth 250 mm</t>
  </si>
  <si>
    <t>Providing and fixing CP Brass 32mm size Bottle Trap of approved quality &amp; make and as per the direction of Engineer-in-charge.</t>
  </si>
  <si>
    <t>Providing and fixing P.V.C. waste pipe for sink or wash basin including P.V.C. waste fittings complete.</t>
  </si>
  <si>
    <t>Flexible pipe</t>
  </si>
  <si>
    <t>Providing and fixing soil, waste and vent pipes :</t>
  </si>
  <si>
    <t>100 mm dia</t>
  </si>
  <si>
    <t>Centrifugally cast (spun) iron socket &amp; spigot (S&amp;S) pipe as per IS: 3989</t>
  </si>
  <si>
    <t>75 mm diameter :</t>
  </si>
  <si>
    <t>Centrifugally cast (spun) iron socketed pipe 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</si>
  <si>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</si>
  <si>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</si>
  <si>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</si>
  <si>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</si>
  <si>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</si>
  <si>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</si>
  <si>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Providing and fixing single equal plain invert branch of required degree :</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</si>
  <si>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</si>
  <si>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</si>
  <si>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</si>
  <si>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</si>
  <si>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</si>
  <si>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</si>
  <si>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</si>
  <si>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</si>
  <si>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cutting and making good the walls etc. Internal work - Exposed on wall</t>
  </si>
  <si>
    <t>15 mm dia nominal bore</t>
  </si>
  <si>
    <t>20 mm dia nominal bore</t>
  </si>
  <si>
    <t>25 mm dia nominal bore</t>
  </si>
  <si>
    <t>32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</si>
  <si>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</si>
  <si>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</si>
  <si>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</si>
  <si>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</si>
  <si>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</si>
  <si>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</si>
  <si>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</si>
  <si>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32 mm nominal bore.</t>
  </si>
  <si>
    <t>Providing and fixing ball valve (brass) of approved quality, High or low pressure, with plastic floats complete :</t>
  </si>
  <si>
    <t>15 mm nominal bore</t>
  </si>
  <si>
    <t>Providing and fixing uplasticised PVC connection pipe with brass unions :</t>
  </si>
  <si>
    <t>30 cm length</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</si>
  <si>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</si>
  <si>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</si>
  <si>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synthetic enamel white paint with two coats over a ready mixed priming coat, both of approved quality for new work :</t>
  </si>
  <si>
    <t>15 mm diameter pipe</t>
  </si>
  <si>
    <t>20 mm diameter pipe</t>
  </si>
  <si>
    <t>25 mm diameter pipe</t>
  </si>
  <si>
    <t>32 mm diameter pipe</t>
  </si>
  <si>
    <t>Providing and fixing G.I. Union in G.I. pipe including cutting and threading the pipe and making long screws etc. complete (New work)  :</t>
  </si>
  <si>
    <t>32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</si>
  <si>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</si>
  <si>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</si>
  <si>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</si>
  <si>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</si>
  <si>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</si>
  <si>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</si>
  <si>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</si>
  <si>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hole up to 20x20 cm and embedding pipes up to 150 mm diameter in masonry and filling with cement concrete 1:3:6 (1 cement : 3 coarse sand: 6 graded stone aggregate 20 mm nominal size) including disposal of malba.</t>
  </si>
  <si>
    <t>DRAINAGE</t>
  </si>
  <si>
    <t>Providing, laying and jointing glazed stoneware pipes class SP-1 with stiff mixture of cement mortar in the proportion of 1:1 (1 cement : 1 fine sand) including testing of joints etc. complete :</t>
  </si>
  <si>
    <t>150 mm diameter</t>
  </si>
  <si>
    <t>Providing and laying cement concrete 1:5:10 (1 cement : 5 coarse sand : 10 graded stone aggregate 40 mm nominal size) all-round S.W. pipes including bed concrete as per standard design :</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</si>
  <si>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</si>
  <si>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</si>
  <si>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150 x 100 mm size P type</t>
  </si>
  <si>
    <t>With common burnt clay F.P.S. (non modular) bricks of class designation 7.5</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</si>
  <si>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</si>
  <si>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</si>
  <si>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</si>
  <si>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</si>
  <si>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</si>
  <si>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</si>
  <si>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</si>
  <si>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</si>
  <si>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</si>
  <si>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</si>
  <si>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</si>
  <si>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</si>
  <si>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</si>
  <si>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</si>
  <si>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</si>
  <si>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Filling the gap in between aluminium frame &amp; adjacent RCC/ Brick/ Stone work by providing weather silicon sealant over backer rod of approved quality as per architectural drawings and direction of Engineer-in-charge complete.</t>
  </si>
  <si>
    <t>Upto 5mm depth and 5 mm width</t>
  </si>
  <si>
    <t>Extra for applying additional anodic coating AC 25 instead of AC 15 to aluminium extruded sections.</t>
  </si>
  <si>
    <t>For shutters of doors, windows &amp; ventilators</t>
  </si>
  <si>
    <t>Providing and fixing double glazed hermetically sealed glazing in aluminium windows, ventilators and partition etc. with 6 mm thick clear float glass both side, having 12 mm air gap, including providing EPDM gasket, perforated aluminium spacers, desiccants, sealant (Both primary and secondary sealant) etc. as per specifications, drawings and direction of Engineer-in-charge complete.</t>
  </si>
  <si>
    <t>Providing and fixing stainless steel (SS 304 grade) adjustable friction windows stays of approved quality with necessary stainless steel screws etc. to the side hung windows as per direction of Engineer-in-charge complete.</t>
  </si>
  <si>
    <t>255 X 19 mm</t>
  </si>
  <si>
    <t>355 X 19 mm</t>
  </si>
  <si>
    <t>510 X 19 mm</t>
  </si>
  <si>
    <t>Providing and fixing aluminium tubular handle bar 32 mm outer dia, 3.0 mm thick &amp; 2100 mm long with SS screws etc .complete as per direction of Engineer-in-Charge.</t>
  </si>
  <si>
    <t>Anodized (AC 15 ) aluminium tubular handle bar</t>
  </si>
  <si>
    <t>Providing and fixing Brass 100mm mortice latch and lock with 6 levers without pair of handles (best make of approved quality) for aluminium doors including necessary cutting and making good etc. complete.</t>
  </si>
  <si>
    <t>Providing and fixing anodised aluminium (anodised transparent or dyed to required shade according to IS: 1868. Minimum anodic coating of grade AC 15) sub frame work for windows and ventilators with extruded built up standard tubular sections of approved make conforming to IS: 733 and IS: 1285, fixed with dash fastener of required dia and size (Dash fastener to be paid for separately).</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</si>
  <si>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</si>
  <si>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</si>
  <si>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</si>
  <si>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SBR polymer (of approved make @ minimum 2% by wt. of cement used) modified plain/reinforced cement concrete for structural members having  minimum characteristic compressive strength [with ordinary portland cement, coarse sand and graded stone aggregate of 10mm maximum size in proportion as per design criteria] with specified average thickness.</t>
  </si>
  <si>
    <t>50mm thick in Grade M 25 with cement content not less than 330 kg per cum</t>
  </si>
  <si>
    <t xml:space="preserve">MINOR CIVIL MAINTENANCE WORK.
</t>
  </si>
  <si>
    <t xml:space="preserve">Providing and laying cement  concrete of specified grade i/c the cost of centring and shuttering, All work upto plinth level. (1 cement :5 coarse sand : 10 graded brick aggregate 40 mm nominal size).
</t>
  </si>
  <si>
    <t xml:space="preserve">Providing and fixing C.P brass swan neck pillar cock of L&amp;K or equivalent make.
</t>
  </si>
  <si>
    <t xml:space="preserve">P/F C.P. grating with or without hole for waste pipe for floor/ nahani trap 100 mm dia. weight not less than 100 grams.
</t>
  </si>
  <si>
    <t xml:space="preserve">Providing and fixing aluminium door sea 3 feet long with screws etc.
</t>
  </si>
  <si>
    <t xml:space="preserve">Providing and fixing SS  wire mess to using of average width of aperture 1.4 mm with wire of dia 0.63 mm grade 304.
</t>
  </si>
  <si>
    <t xml:space="preserve">P/F C. P. brass shower rose with 15 mm or 20 inlet 75 mm dia fancy type.
</t>
  </si>
  <si>
    <t xml:space="preserve">Providing and fixing white vitreous china oval type wash basin of size 550 x 480 with 15mm C.P brass pillar tap, 32mm C.P brass waste of standard patern.
</t>
  </si>
  <si>
    <t xml:space="preserve">Supplying and fixing of C.P jet with 1.5 mtr.long 15 mm nominal bore lead.
</t>
  </si>
  <si>
    <t xml:space="preserve">Providing and fixing C.P coat pin hanger.
</t>
  </si>
  <si>
    <t xml:space="preserve">Providing and fixing C.P brass pipe 32 mm for bottle trap.
</t>
  </si>
  <si>
    <t xml:space="preserve">Providing and fixing looking mirror of 5.5 mm thick superior glass of approved quality complete with 6 mm thick asbestos sheet and 12 mm thick of water type ply wood sheet ground 40 mm widex 12 mm thick 1st class teak wood beading frame of half round fixed to wooden cleats with C.P brass scerw and washer complete. teak wood beading finished with sprits polishing copmplete.
</t>
  </si>
  <si>
    <t xml:space="preserve">Providing and fixing 8 mm thick ply  ( Century make ) with screws etc. complete .
8 mm thick
.
</t>
  </si>
  <si>
    <t xml:space="preserve">P/F C.P Brass flange.
</t>
  </si>
  <si>
    <t xml:space="preserve">P/F towel rod complete with teo c.p. brass brackets fixed to wooden cleats with c.p. brass scews of approved make size 600x20mm.
</t>
  </si>
  <si>
    <t xml:space="preserve">Dismentling broken wash basin /kitchen sink with old worn out bracket and cleaning of waste water pipe up to trap.
</t>
  </si>
  <si>
    <t xml:space="preserve">Dismantling of C.I pipe with fittings and clamps i/c disposal of unserviceable material up to 50 mtr. lead and upto 150 mm dia. pipe.
</t>
  </si>
  <si>
    <t xml:space="preserve">Dismantling of G.I pipe i/c stacking pipes with in 50 mtr. lead (Internal work).
15 mm to 40 mm dia.
</t>
  </si>
  <si>
    <t xml:space="preserve">Providing and fixing c.p. brassMetro pole flush valve concealed body of (Jaguar make) code no1093 SQ
40 mm nominal bor
</t>
  </si>
  <si>
    <t xml:space="preserve">Providing and fixing chicken mess in plaster.
</t>
  </si>
  <si>
    <t xml:space="preserve">"Providing and fixing plain beading for doors and windows frame with screw plugs etc. complete.(a) II class teak wood.
(a.1) 20  x 6 mm.
"
</t>
  </si>
  <si>
    <t xml:space="preserve">Providing and fixing C.P.waste 40 mm dia for wash basin/Sink.L&amp;K make.
</t>
  </si>
  <si>
    <t xml:space="preserve">"""Providing and fixing 19 mm thick block board Centuru make complete with screws etc.
19 mm .
"
</t>
  </si>
  <si>
    <t>Providing and fixing ofHDPE pipe ( PE-100,10kgf/ sqcm ) complete in all respect i/c testing of joints complete as per direction of Engineer -in-charge.
( a) 160 mm dia.</t>
  </si>
  <si>
    <t xml:space="preserve">"Providing and fixing A.C.P.sheet.
"
</t>
  </si>
  <si>
    <t xml:space="preserve">"Providing and fixing chicken mess in plaster.
"
</t>
  </si>
  <si>
    <t xml:space="preserve">Extra for providing and fixing of 8mm to 9mm thick ceramic glazed wall tiles instead of 5mm thick ceramic glazed wall tiles.
</t>
  </si>
  <si>
    <t>quintal</t>
  </si>
  <si>
    <t>per litre</t>
  </si>
  <si>
    <t>Sqm</t>
  </si>
  <si>
    <t>Mtr</t>
  </si>
  <si>
    <t>Mtr.</t>
  </si>
  <si>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</si>
  <si>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</si>
  <si>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</si>
  <si>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</si>
  <si>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</si>
  <si>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</si>
  <si>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</si>
  <si>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</si>
  <si>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</si>
  <si>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</si>
  <si>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</si>
  <si>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</si>
  <si>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</si>
  <si>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</si>
  <si>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</si>
  <si>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</si>
  <si>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</si>
  <si>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</si>
  <si>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</si>
  <si>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</si>
  <si>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</si>
  <si>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</si>
  <si>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</si>
  <si>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</si>
  <si>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</si>
  <si>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</si>
  <si>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</si>
  <si>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</si>
  <si>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</si>
  <si>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</si>
  <si>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</si>
  <si>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</si>
  <si>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</si>
  <si>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</si>
  <si>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</si>
  <si>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</si>
  <si>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</si>
  <si>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</si>
  <si>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</si>
  <si>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</si>
  <si>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</si>
  <si>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</si>
  <si>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</si>
  <si>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</si>
  <si>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</si>
  <si>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</si>
  <si>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</si>
  <si>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</si>
  <si>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</si>
  <si>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Tender Inviting Authority: Superintending Engineer, IWD, IIT, Kanpur</t>
  </si>
  <si>
    <t>1:6 (1 cement: 6 coarse sand)</t>
  </si>
  <si>
    <t>Nominal concrete 1:3:6 or richer mix (i/c equivalent design mix)</t>
  </si>
  <si>
    <t>Demolishing R.C.C. work manually/ by mechanical means including stacking of steel bars and disposal of unserviceable material within 50 metres lead as per direction of Engineer - in- 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</si>
  <si>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</si>
  <si>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cum</t>
  </si>
  <si>
    <t>metre</t>
  </si>
  <si>
    <t>each</t>
  </si>
  <si>
    <t>CONCRETE WORK</t>
  </si>
  <si>
    <t>1:2:4 (1 cement : 2 coarse sand (zone-III) derived from natural sources: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</si>
  <si>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</si>
  <si>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Shelves (Cast in situ)</t>
  </si>
  <si>
    <t>Thermo-Mechanically Treated bars of grade Fe-500D or more.</t>
  </si>
  <si>
    <t>Cement mortar 1:6 (1 cement : 6 coarse sand)</t>
  </si>
  <si>
    <t>Cement mortar 1:4 (1 cement :4 coarse sand)</t>
  </si>
  <si>
    <t>Brick edging 7cm wide 11.4 cm deep to plinth protection with common burnt clay F.P.S. (non modular) bricks of class designation 7.5 including grouting with cement mortar 1:4 (1 cement : 4 fine sand).</t>
  </si>
  <si>
    <t>Area of slab over 0.50 sqm</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</si>
  <si>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</si>
  <si>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</si>
  <si>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</si>
  <si>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Second class teak wood</t>
  </si>
  <si>
    <t>250x16 mm</t>
  </si>
  <si>
    <t>200x10 mm</t>
  </si>
  <si>
    <t>150x10 mm</t>
  </si>
  <si>
    <t>125 mm</t>
  </si>
  <si>
    <t>100 mm</t>
  </si>
  <si>
    <t>Twin rubber stopper</t>
  </si>
  <si>
    <t>25 mm thick</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</si>
  <si>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</si>
  <si>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 mm diameter</t>
  </si>
  <si>
    <t>110 mm</t>
  </si>
  <si>
    <t>1:3 (1 cement : 3 fine sand)</t>
  </si>
  <si>
    <t>Providing and applying white cement based putty of average thickness 1 mm, of approved brand and manufacturer, over the plastered wall surface to prepare the surface even and smooth complete.</t>
  </si>
  <si>
    <t>Demolishing lime concrete manually/ by mechanical means and disposal of material within 50 metres lead as per direction of Engineer- in-charge.</t>
  </si>
  <si>
    <t>In cement mortar</t>
  </si>
  <si>
    <t>Of area 3 sq. metres and below</t>
  </si>
  <si>
    <t>Dismantling old plaster or skirting raking out joints and cleaning the surface for plaster including disposal of rubbish to the dumping ground within 50 metres lead.</t>
  </si>
  <si>
    <t>White Vitreous china Orissa pattern W.C. pan of size 580x440 mm with integral type foot rests</t>
  </si>
  <si>
    <t>W.C. pan with ISI marked white solid plastic seat and lid</t>
  </si>
  <si>
    <t>Kitchen sink with drain board</t>
  </si>
  <si>
    <t>Providing and fixing 8 mm dia C.P. / S.S. Jet with flexible tube upto 1 metre long with S.S. triangular plate to Eureopean type W.C. of quality and make as approved by Engineer - in - charge.</t>
  </si>
  <si>
    <t>32 mm dia</t>
  </si>
  <si>
    <t>kg</t>
  </si>
  <si>
    <t>Each</t>
  </si>
  <si>
    <t>Contract No:   19/C/D1/2020-21/01</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</si>
  <si>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</si>
  <si>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</si>
  <si>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</si>
  <si>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</si>
  <si>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</si>
  <si>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</si>
  <si>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</si>
  <si>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in-equalities not exceeding 15 cm deep and disposal of rubbish, lead up to 50 m and lift up to 1.5 m.</t>
  </si>
  <si>
    <t>Providing and laying in position cement concrete of specified grade excluding the cost of centering and shuttering - All work up to plinth level :</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</si>
  <si>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</si>
  <si>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</si>
  <si>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</si>
  <si>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Centering and shuttering including strutting, propping etc. and removal of form for</t>
  </si>
  <si>
    <t>Foundations, footings, bases of columns, etc. for mass concrete</t>
  </si>
  <si>
    <t>Lintels, beams, plinth beams, girders, bressumers and cantilevers</t>
  </si>
  <si>
    <t>Edges of slabs and breaks in floors and walls</t>
  </si>
  <si>
    <t>Under 20 cm wide</t>
  </si>
  <si>
    <t>Extra for additional height in centering, shuttering where ever required with adequate bracing, propping etc., including cost of de-shuttering and decentering at all levels, over a height of 3.5 m, for every additional height of 1 metre or part thereof (Plan area to be measured).</t>
  </si>
  <si>
    <t>Suspended floors, roofs, landing, beams and balconies (Plan area to be measured)</t>
  </si>
  <si>
    <t>Steel reinforcement for R.C.C. work including straightening, cutting, bending, placing in position and binding all complete above plinth level.</t>
  </si>
  <si>
    <t>Providing and fixing sheet covering over expansion joints with iron screws as per design.</t>
  </si>
  <si>
    <t>Aluminium fluted strips 3.15 mm thick.</t>
  </si>
  <si>
    <t>150 mm wide</t>
  </si>
  <si>
    <t>Add for plaster drip course/ groove in plastered surface or moulding to R.C.C. projections.</t>
  </si>
  <si>
    <t xml:space="preserve">Add for using extra cement in the items of design mix over and above the specified cement content therein. </t>
  </si>
  <si>
    <t>MASONRY WORK</t>
  </si>
  <si>
    <t>Brick work with common burnt clay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</si>
  <si>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</si>
  <si>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</si>
  <si>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</si>
  <si>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Tile brick masonry work 5 cm thick with common burnt clay F.P.S. (non modular) tile bricks of class designation 10 in cement mortar 1:3 (1 cement : 3 coarse sand) in superstructure above plinth and upto floor five level.</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</si>
  <si>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</si>
  <si>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</si>
  <si>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</si>
  <si>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</si>
  <si>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</si>
  <si>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Providing edge moulding to 18 mm thick marble stone counters, Vanities etc., including machine polishing to edge to give high gloss finish etc. complete as per design approved by Engineer-in-Charge.</t>
  </si>
  <si>
    <t>Granite work</t>
  </si>
  <si>
    <t>Mirror polishing on marble work/Granite work/stone work where ever required to give high gloss finish complete.</t>
  </si>
  <si>
    <t>Providing and fixing copper pins 7.5 cm long 6 mm diameter for securing adjacent stones in stone wall lining in cement mortar 1:2 (1 cement : 2 coarse sand), including making the necessary chases.</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</si>
  <si>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</si>
  <si>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</si>
  <si>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</si>
  <si>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</si>
  <si>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providing lipping with 2nd class teak wood battens 25 mm minimum depth on all edges of flush door shutters (over all area of door shutter to be measured).</t>
  </si>
  <si>
    <t>Providing and fixing wire gauge shutters using galvanized M.S. wire gauge of average width of aperture 1.4 mm in both directions with wire of dia 0.63 mm, for doors, windows and clerestory windows with hinges and necessary screws :</t>
  </si>
  <si>
    <t>35 mm thick shutters</t>
  </si>
  <si>
    <t>With ISI marked stainless steel butt hinges of required size</t>
  </si>
  <si>
    <t>Providing and fixing M.S. grills of required pattern in frames of windows etc. with M.S. flats, square or round bars etc. including priming coat with approved steel primer all complete.</t>
  </si>
  <si>
    <t>Fixed to steel windows by welding</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</si>
  <si>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</si>
  <si>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</si>
  <si>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</si>
  <si>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300x10 mm</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</si>
  <si>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</si>
  <si>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</si>
  <si>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</si>
  <si>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Providing and fixing magnetic catcher of approved quality in cupboard / ward robe shutters, including fixing with necessary screws etc. complete.</t>
  </si>
  <si>
    <t>Double strip (horizontal type)</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</si>
  <si>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</si>
  <si>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</si>
  <si>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stainless steel (SS-304 grade) friction hinges to the side/top hung uPVC windows, of approved quality, with necessary stainless steel screws etc. as per direction of Engineer-in-charge.</t>
  </si>
  <si>
    <t>250 x 19 x 1.9 mm</t>
  </si>
  <si>
    <t>300 x 19 x 1.9 mm</t>
  </si>
  <si>
    <t>350 x 19 x 1.9 mm</t>
  </si>
  <si>
    <t>Providing  and  fixing  stainless  steel  fancy  handle  of approved make fixed with SS screws etc. complete as per direction of Engineer-in-charge.</t>
  </si>
  <si>
    <t>200 mm</t>
  </si>
  <si>
    <t>STEEL WORK</t>
  </si>
  <si>
    <t>Structural steel work riveted, bolted or welded in built up sections, trusses and framed work, including cutting, hoisting, fixing in position and applying a priming coat of approved steel primer all complete.</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</si>
  <si>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</si>
  <si>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FLOORING</t>
  </si>
  <si>
    <t>Cement concrete pavement with 1:2:4 (1 cement : 2 coarse sand : 4 graded stone aggregate 20 mm nominal size), including finishing complete.</t>
  </si>
  <si>
    <t>Kota stone slab flooring over 20 mm (average) thick base laid over and jointed with grey cement slurry mixed with pigment to match the shade of the slab, including rubbing and polishing complete with base of cement mortar 1 : 4 (1 cement : 4 coarse sand) :</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</si>
  <si>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</si>
  <si>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Extra for Kota stone/ sand stone in treads of steps and risers using single length up to 1.05 metre.</t>
  </si>
  <si>
    <t xml:space="preserve">Name of Work: Renovation of VH kitchen and old dining hall </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</si>
</sst>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color indexed="8"/>
      <name val="Calibri"/>
      <family val="2"/>
    </font>
    <font>
      <sz val="8"/>
      <name val="Calibri"/>
      <family val="2"/>
    </font>
    <font>
      <sz val="10"/>
      <name val="Tahoma"/>
      <family val="0"/>
    </font>
    <font>
      <b/>
      <sz val="10"/>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3"/>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2">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0" fontId="23" fillId="0" borderId="15" xfId="0" applyFont="1" applyFill="1" applyBorder="1" applyAlignment="1">
      <alignment horizontal="left" vertical="top"/>
    </xf>
    <xf numFmtId="0" fontId="23" fillId="0" borderId="15" xfId="0" applyFont="1" applyFill="1" applyBorder="1" applyAlignment="1">
      <alignment horizontal="justify" vertical="top" wrapText="1"/>
    </xf>
    <xf numFmtId="0" fontId="23" fillId="0" borderId="15" xfId="0" applyFont="1" applyFill="1" applyBorder="1" applyAlignment="1">
      <alignment horizontal="right" vertical="top"/>
    </xf>
    <xf numFmtId="0" fontId="4" fillId="0" borderId="0" xfId="61" applyNumberFormat="1" applyFont="1" applyFill="1" applyBorder="1" applyAlignment="1">
      <alignment vertical="top"/>
      <protection/>
    </xf>
    <xf numFmtId="0" fontId="7" fillId="0" borderId="12" xfId="58" applyNumberFormat="1" applyFont="1" applyFill="1" applyBorder="1" applyAlignment="1">
      <alignment horizontal="center" vertical="top" wrapText="1"/>
      <protection/>
    </xf>
    <xf numFmtId="2" fontId="7" fillId="0" borderId="16" xfId="58" applyNumberFormat="1" applyFont="1" applyFill="1" applyBorder="1" applyAlignment="1" applyProtection="1">
      <alignment horizontal="right" vertical="top"/>
      <protection locked="0"/>
    </xf>
    <xf numFmtId="2" fontId="4" fillId="0" borderId="16" xfId="61" applyNumberFormat="1" applyFont="1" applyFill="1" applyBorder="1" applyAlignment="1">
      <alignment horizontal="right" vertical="top"/>
      <protection/>
    </xf>
    <xf numFmtId="2" fontId="4" fillId="0" borderId="16" xfId="58" applyNumberFormat="1" applyFont="1" applyFill="1" applyBorder="1" applyAlignment="1">
      <alignment horizontal="right" vertical="top"/>
      <protection/>
    </xf>
    <xf numFmtId="2" fontId="7" fillId="33" borderId="16" xfId="58" applyNumberFormat="1" applyFont="1" applyFill="1" applyBorder="1" applyAlignment="1" applyProtection="1">
      <alignment horizontal="right" vertical="top"/>
      <protection locked="0"/>
    </xf>
    <xf numFmtId="0" fontId="7" fillId="0" borderId="16" xfId="58" applyNumberFormat="1" applyFont="1" applyFill="1" applyBorder="1" applyAlignment="1">
      <alignment horizontal="center" vertical="top" wrapText="1"/>
      <protection/>
    </xf>
    <xf numFmtId="0" fontId="7" fillId="0" borderId="17" xfId="58" applyNumberFormat="1" applyFont="1" applyFill="1" applyBorder="1" applyAlignment="1">
      <alignment horizontal="center" vertical="top" wrapText="1"/>
      <protection/>
    </xf>
    <xf numFmtId="0" fontId="7" fillId="0" borderId="18" xfId="61" applyNumberFormat="1" applyFont="1" applyFill="1" applyBorder="1" applyAlignment="1">
      <alignment horizontal="left" vertical="top"/>
      <protection/>
    </xf>
    <xf numFmtId="0" fontId="7" fillId="0" borderId="19" xfId="61" applyNumberFormat="1" applyFont="1" applyFill="1" applyBorder="1" applyAlignment="1">
      <alignment horizontal="left" vertical="top"/>
      <protection/>
    </xf>
    <xf numFmtId="0" fontId="4" fillId="0" borderId="20" xfId="61" applyNumberFormat="1" applyFont="1" applyFill="1" applyBorder="1" applyAlignment="1">
      <alignment vertical="top"/>
      <protection/>
    </xf>
    <xf numFmtId="0" fontId="14" fillId="0" borderId="21" xfId="61" applyNumberFormat="1" applyFont="1" applyFill="1" applyBorder="1" applyAlignment="1">
      <alignment vertical="top"/>
      <protection/>
    </xf>
    <xf numFmtId="0" fontId="4" fillId="0" borderId="21" xfId="61" applyNumberFormat="1" applyFont="1" applyFill="1" applyBorder="1" applyAlignment="1">
      <alignment vertical="top"/>
      <protection/>
    </xf>
    <xf numFmtId="2" fontId="7" fillId="34" borderId="16" xfId="58" applyNumberFormat="1" applyFont="1" applyFill="1" applyBorder="1" applyAlignment="1" applyProtection="1">
      <alignment horizontal="right" vertical="top"/>
      <protection locked="0"/>
    </xf>
    <xf numFmtId="2" fontId="7" fillId="34" borderId="16" xfId="58" applyNumberFormat="1" applyFont="1" applyFill="1" applyBorder="1" applyAlignment="1" applyProtection="1">
      <alignment horizontal="right" vertical="top" wrapText="1"/>
      <protection locked="0"/>
    </xf>
    <xf numFmtId="2" fontId="7" fillId="0" borderId="22" xfId="60" applyNumberFormat="1" applyFont="1" applyFill="1" applyBorder="1" applyAlignment="1">
      <alignment horizontal="right" vertical="top"/>
      <protection/>
    </xf>
    <xf numFmtId="2" fontId="7" fillId="0" borderId="16" xfId="61" applyNumberFormat="1" applyFont="1" applyFill="1" applyBorder="1" applyAlignment="1">
      <alignment horizontal="right" vertical="top"/>
      <protection/>
    </xf>
    <xf numFmtId="0" fontId="16" fillId="0" borderId="23" xfId="61" applyNumberFormat="1" applyFont="1" applyFill="1" applyBorder="1" applyAlignment="1" applyProtection="1">
      <alignment vertical="center" wrapText="1"/>
      <protection locked="0"/>
    </xf>
    <xf numFmtId="0" fontId="17" fillId="33" borderId="23" xfId="61" applyNumberFormat="1" applyFont="1" applyFill="1" applyBorder="1" applyAlignment="1" applyProtection="1">
      <alignment vertical="center" wrapText="1"/>
      <protection locked="0"/>
    </xf>
    <xf numFmtId="10" fontId="18" fillId="33" borderId="23"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2" fontId="19" fillId="0" borderId="18" xfId="61" applyNumberFormat="1" applyFont="1" applyFill="1" applyBorder="1" applyAlignment="1">
      <alignment vertical="top"/>
      <protection/>
    </xf>
    <xf numFmtId="2" fontId="14" fillId="0" borderId="24" xfId="61" applyNumberFormat="1" applyFont="1" applyFill="1" applyBorder="1" applyAlignment="1">
      <alignment horizontal="right" vertical="top"/>
      <protection/>
    </xf>
    <xf numFmtId="2" fontId="1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0" fontId="4" fillId="0" borderId="0" xfId="58" applyNumberFormat="1" applyFont="1" applyFill="1" applyAlignment="1">
      <alignment vertical="top" wrapText="1"/>
      <protection/>
    </xf>
    <xf numFmtId="2" fontId="23" fillId="0" borderId="15" xfId="0" applyNumberFormat="1" applyFont="1" applyFill="1" applyBorder="1" applyAlignment="1">
      <alignment horizontal="left" vertical="top"/>
    </xf>
    <xf numFmtId="0" fontId="23" fillId="0" borderId="15" xfId="0" applyFont="1" applyFill="1" applyBorder="1" applyAlignment="1">
      <alignment horizontal="right"/>
    </xf>
    <xf numFmtId="0" fontId="23" fillId="0" borderId="15" xfId="0" applyFont="1" applyFill="1" applyBorder="1" applyAlignment="1">
      <alignment horizontal="center" wrapText="1"/>
    </xf>
    <xf numFmtId="2" fontId="23" fillId="0" borderId="15" xfId="0" applyNumberFormat="1" applyFont="1" applyFill="1" applyBorder="1" applyAlignment="1">
      <alignment horizontal="right"/>
    </xf>
    <xf numFmtId="0" fontId="23" fillId="0" borderId="15" xfId="0" applyFont="1" applyFill="1" applyBorder="1" applyAlignment="1">
      <alignment/>
    </xf>
    <xf numFmtId="2" fontId="23" fillId="0" borderId="15" xfId="0" applyNumberFormat="1" applyFont="1" applyFill="1" applyBorder="1" applyAlignment="1">
      <alignment/>
    </xf>
    <xf numFmtId="0" fontId="23" fillId="0" borderId="15" xfId="0" applyFont="1" applyFill="1" applyBorder="1" applyAlignment="1">
      <alignment horizontal="center" vertical="top" wrapText="1"/>
    </xf>
    <xf numFmtId="0" fontId="23" fillId="0" borderId="15" xfId="0" applyFont="1" applyFill="1" applyBorder="1" applyAlignment="1">
      <alignment vertical="top"/>
    </xf>
    <xf numFmtId="2" fontId="23" fillId="0" borderId="15" xfId="0" applyNumberFormat="1" applyFont="1" applyFill="1" applyBorder="1" applyAlignment="1">
      <alignment horizontal="right" vertical="top"/>
    </xf>
    <xf numFmtId="2" fontId="23" fillId="0" borderId="15" xfId="0" applyNumberFormat="1" applyFont="1" applyFill="1" applyBorder="1" applyAlignment="1">
      <alignment vertical="top"/>
    </xf>
    <xf numFmtId="0" fontId="7" fillId="0" borderId="15" xfId="58" applyNumberFormat="1" applyFont="1" applyFill="1" applyBorder="1" applyAlignment="1" applyProtection="1">
      <alignment horizontal="center" vertical="top"/>
      <protection/>
    </xf>
    <xf numFmtId="0" fontId="7" fillId="34" borderId="15"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10" fillId="0" borderId="21" xfId="58" applyNumberFormat="1" applyFont="1" applyFill="1" applyBorder="1" applyAlignment="1" applyProtection="1">
      <alignment horizontal="center" wrapText="1"/>
      <protection locked="0"/>
    </xf>
    <xf numFmtId="0" fontId="7" fillId="35" borderId="13" xfId="61" applyNumberFormat="1" applyFont="1" applyFill="1" applyBorder="1" applyAlignment="1" applyProtection="1">
      <alignment horizontal="left" vertical="top"/>
      <protection locked="0"/>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22"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26"/>
  <sheetViews>
    <sheetView showGridLines="0" view="pageBreakPreview" zoomScaleNormal="85" zoomScaleSheetLayoutView="100" zoomScalePageLayoutView="0" workbookViewId="0" topLeftCell="A1">
      <selection activeCell="D14" sqref="D14:BC14"/>
    </sheetView>
  </sheetViews>
  <sheetFormatPr defaultColWidth="9.140625" defaultRowHeight="15"/>
  <cols>
    <col min="1" max="1" width="11.57421875" style="1" customWidth="1"/>
    <col min="2" max="2" width="44.421875" style="1" customWidth="1"/>
    <col min="3" max="3" width="10.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4" customHeight="1">
      <c r="A1" s="78" t="str">
        <f>B2&amp;" BoQ"</f>
        <v>Percentage BoQ</v>
      </c>
      <c r="B1" s="78"/>
      <c r="C1" s="78"/>
      <c r="D1" s="78"/>
      <c r="E1" s="78"/>
      <c r="F1" s="78"/>
      <c r="G1" s="78"/>
      <c r="H1" s="78"/>
      <c r="I1" s="78"/>
      <c r="J1" s="78"/>
      <c r="K1" s="78"/>
      <c r="L1" s="78"/>
      <c r="O1" s="5"/>
      <c r="P1" s="5"/>
      <c r="Q1" s="6"/>
      <c r="IE1" s="6"/>
      <c r="IF1" s="6"/>
      <c r="IG1" s="6"/>
      <c r="IH1" s="6"/>
      <c r="II1" s="6"/>
    </row>
    <row r="2" spans="1:17" s="4" customFormat="1" ht="15.75" customHeight="1" hidden="1">
      <c r="A2" s="7" t="s">
        <v>176</v>
      </c>
      <c r="B2" s="7" t="s">
        <v>177</v>
      </c>
      <c r="C2" s="7" t="s">
        <v>178</v>
      </c>
      <c r="D2" s="7" t="s">
        <v>179</v>
      </c>
      <c r="E2" s="7" t="s">
        <v>180</v>
      </c>
      <c r="J2" s="8"/>
      <c r="K2" s="8"/>
      <c r="L2" s="8"/>
      <c r="O2" s="5"/>
      <c r="P2" s="5"/>
      <c r="Q2" s="6"/>
    </row>
    <row r="3" spans="1:243" s="4" customFormat="1" ht="21.75" customHeight="1" hidden="1">
      <c r="A3" s="4" t="s">
        <v>181</v>
      </c>
      <c r="C3" s="4" t="s">
        <v>182</v>
      </c>
      <c r="IE3" s="6"/>
      <c r="IF3" s="6"/>
      <c r="IG3" s="6"/>
      <c r="IH3" s="6"/>
      <c r="II3" s="6"/>
    </row>
    <row r="4" spans="1:243" s="9" customFormat="1" ht="30.75" customHeight="1">
      <c r="A4" s="79" t="s">
        <v>225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48" customHeight="1">
      <c r="A5" s="79" t="s">
        <v>345</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75" customHeight="1">
      <c r="A6" s="79" t="s">
        <v>269</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29.25" customHeight="1" hidden="1">
      <c r="A7" s="76" t="s">
        <v>183</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70.5" customHeight="1">
      <c r="A8" s="11" t="s">
        <v>218</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5" t="s">
        <v>223</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184</v>
      </c>
      <c r="B10" s="16" t="s">
        <v>185</v>
      </c>
      <c r="C10" s="16" t="s">
        <v>185</v>
      </c>
      <c r="D10" s="16" t="s">
        <v>184</v>
      </c>
      <c r="E10" s="16" t="s">
        <v>224</v>
      </c>
      <c r="F10" s="16" t="s">
        <v>186</v>
      </c>
      <c r="G10" s="16" t="s">
        <v>186</v>
      </c>
      <c r="H10" s="16" t="s">
        <v>187</v>
      </c>
      <c r="I10" s="16" t="s">
        <v>185</v>
      </c>
      <c r="J10" s="16" t="s">
        <v>184</v>
      </c>
      <c r="K10" s="16" t="s">
        <v>188</v>
      </c>
      <c r="L10" s="16" t="s">
        <v>185</v>
      </c>
      <c r="M10" s="16" t="s">
        <v>184</v>
      </c>
      <c r="N10" s="16" t="s">
        <v>186</v>
      </c>
      <c r="O10" s="16" t="s">
        <v>186</v>
      </c>
      <c r="P10" s="16" t="s">
        <v>186</v>
      </c>
      <c r="Q10" s="16" t="s">
        <v>186</v>
      </c>
      <c r="R10" s="16" t="s">
        <v>187</v>
      </c>
      <c r="S10" s="16" t="s">
        <v>187</v>
      </c>
      <c r="T10" s="16" t="s">
        <v>186</v>
      </c>
      <c r="U10" s="16" t="s">
        <v>186</v>
      </c>
      <c r="V10" s="16" t="s">
        <v>186</v>
      </c>
      <c r="W10" s="16" t="s">
        <v>186</v>
      </c>
      <c r="X10" s="16" t="s">
        <v>187</v>
      </c>
      <c r="Y10" s="16" t="s">
        <v>187</v>
      </c>
      <c r="Z10" s="16" t="s">
        <v>186</v>
      </c>
      <c r="AA10" s="16" t="s">
        <v>186</v>
      </c>
      <c r="AB10" s="16" t="s">
        <v>186</v>
      </c>
      <c r="AC10" s="16" t="s">
        <v>186</v>
      </c>
      <c r="AD10" s="16" t="s">
        <v>187</v>
      </c>
      <c r="AE10" s="16" t="s">
        <v>187</v>
      </c>
      <c r="AF10" s="16" t="s">
        <v>186</v>
      </c>
      <c r="AG10" s="16" t="s">
        <v>186</v>
      </c>
      <c r="AH10" s="16" t="s">
        <v>186</v>
      </c>
      <c r="AI10" s="16" t="s">
        <v>186</v>
      </c>
      <c r="AJ10" s="16" t="s">
        <v>187</v>
      </c>
      <c r="AK10" s="16" t="s">
        <v>187</v>
      </c>
      <c r="AL10" s="16" t="s">
        <v>186</v>
      </c>
      <c r="AM10" s="16" t="s">
        <v>186</v>
      </c>
      <c r="AN10" s="16" t="s">
        <v>186</v>
      </c>
      <c r="AO10" s="16" t="s">
        <v>186</v>
      </c>
      <c r="AP10" s="16" t="s">
        <v>187</v>
      </c>
      <c r="AQ10" s="16" t="s">
        <v>187</v>
      </c>
      <c r="AR10" s="16" t="s">
        <v>186</v>
      </c>
      <c r="AS10" s="16" t="s">
        <v>186</v>
      </c>
      <c r="AT10" s="16" t="s">
        <v>184</v>
      </c>
      <c r="AU10" s="16" t="s">
        <v>184</v>
      </c>
      <c r="AV10" s="16" t="s">
        <v>187</v>
      </c>
      <c r="AW10" s="16" t="s">
        <v>187</v>
      </c>
      <c r="AX10" s="16" t="s">
        <v>184</v>
      </c>
      <c r="AY10" s="16" t="s">
        <v>184</v>
      </c>
      <c r="AZ10" s="16" t="s">
        <v>189</v>
      </c>
      <c r="BA10" s="16" t="s">
        <v>184</v>
      </c>
      <c r="BB10" s="16" t="s">
        <v>184</v>
      </c>
      <c r="BC10" s="16" t="s">
        <v>185</v>
      </c>
      <c r="IE10" s="18"/>
      <c r="IF10" s="18"/>
      <c r="IG10" s="18"/>
      <c r="IH10" s="18"/>
      <c r="II10" s="18"/>
    </row>
    <row r="11" spans="1:243" s="17" customFormat="1" ht="60" customHeight="1">
      <c r="A11" s="16" t="s">
        <v>190</v>
      </c>
      <c r="B11" s="16" t="s">
        <v>191</v>
      </c>
      <c r="C11" s="16" t="s">
        <v>192</v>
      </c>
      <c r="D11" s="16" t="s">
        <v>193</v>
      </c>
      <c r="E11" s="16" t="s">
        <v>194</v>
      </c>
      <c r="F11" s="16" t="s">
        <v>220</v>
      </c>
      <c r="G11" s="16"/>
      <c r="H11" s="16"/>
      <c r="I11" s="16" t="s">
        <v>195</v>
      </c>
      <c r="J11" s="16" t="s">
        <v>196</v>
      </c>
      <c r="K11" s="16" t="s">
        <v>197</v>
      </c>
      <c r="L11" s="16" t="s">
        <v>198</v>
      </c>
      <c r="M11" s="19" t="s">
        <v>199</v>
      </c>
      <c r="N11" s="16" t="s">
        <v>200</v>
      </c>
      <c r="O11" s="16" t="s">
        <v>201</v>
      </c>
      <c r="P11" s="16" t="s">
        <v>202</v>
      </c>
      <c r="Q11" s="16" t="s">
        <v>203</v>
      </c>
      <c r="R11" s="16"/>
      <c r="S11" s="16"/>
      <c r="T11" s="16" t="s">
        <v>204</v>
      </c>
      <c r="U11" s="16" t="s">
        <v>205</v>
      </c>
      <c r="V11" s="16" t="s">
        <v>206</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219</v>
      </c>
      <c r="BB11" s="20" t="s">
        <v>207</v>
      </c>
      <c r="BC11" s="20" t="s">
        <v>208</v>
      </c>
      <c r="IE11" s="18"/>
      <c r="IF11" s="18"/>
      <c r="IG11" s="18"/>
      <c r="IH11" s="18"/>
      <c r="II11" s="18"/>
    </row>
    <row r="12" spans="1:243" s="17" customFormat="1" ht="15">
      <c r="A12" s="16">
        <v>1</v>
      </c>
      <c r="B12" s="16">
        <v>2</v>
      </c>
      <c r="C12" s="37">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7</v>
      </c>
      <c r="BB12" s="43">
        <v>54</v>
      </c>
      <c r="BC12" s="16">
        <v>8</v>
      </c>
      <c r="IE12" s="18"/>
      <c r="IF12" s="18"/>
      <c r="IG12" s="18"/>
      <c r="IH12" s="18"/>
      <c r="II12" s="18"/>
    </row>
    <row r="13" spans="1:243" s="21" customFormat="1" ht="16.5" customHeight="1">
      <c r="A13" s="33">
        <v>1</v>
      </c>
      <c r="B13" s="34" t="s">
        <v>270</v>
      </c>
      <c r="C13" s="35"/>
      <c r="D13" s="72"/>
      <c r="E13" s="72"/>
      <c r="F13" s="72"/>
      <c r="G13" s="72"/>
      <c r="H13" s="72"/>
      <c r="I13" s="72"/>
      <c r="J13" s="72"/>
      <c r="K13" s="72"/>
      <c r="L13" s="72"/>
      <c r="M13" s="72"/>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IA13" s="21">
        <v>1</v>
      </c>
      <c r="IB13" s="21" t="s">
        <v>270</v>
      </c>
      <c r="IE13" s="22"/>
      <c r="IF13" s="22" t="s">
        <v>209</v>
      </c>
      <c r="IG13" s="22" t="s">
        <v>210</v>
      </c>
      <c r="IH13" s="22">
        <v>10</v>
      </c>
      <c r="II13" s="22" t="s">
        <v>211</v>
      </c>
    </row>
    <row r="14" spans="1:243" s="21" customFormat="1" ht="126" customHeight="1">
      <c r="A14" s="33">
        <v>1.01</v>
      </c>
      <c r="B14" s="34" t="s">
        <v>271</v>
      </c>
      <c r="C14" s="35"/>
      <c r="D14" s="72"/>
      <c r="E14" s="72"/>
      <c r="F14" s="72"/>
      <c r="G14" s="72"/>
      <c r="H14" s="72"/>
      <c r="I14" s="72"/>
      <c r="J14" s="72"/>
      <c r="K14" s="72"/>
      <c r="L14" s="72"/>
      <c r="M14" s="72"/>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IA14" s="21">
        <v>1.01</v>
      </c>
      <c r="IB14" s="21" t="s">
        <v>271</v>
      </c>
      <c r="IE14" s="22"/>
      <c r="IF14" s="22"/>
      <c r="IG14" s="22"/>
      <c r="IH14" s="22"/>
      <c r="II14" s="22"/>
    </row>
    <row r="15" spans="1:243" s="21" customFormat="1" ht="42.75">
      <c r="A15" s="33">
        <v>1.02</v>
      </c>
      <c r="B15" s="34" t="s">
        <v>272</v>
      </c>
      <c r="C15" s="35"/>
      <c r="D15" s="35">
        <v>20.18</v>
      </c>
      <c r="E15" s="68" t="s">
        <v>230</v>
      </c>
      <c r="F15" s="69">
        <v>221.22</v>
      </c>
      <c r="G15" s="65">
        <v>5091</v>
      </c>
      <c r="H15" s="67">
        <f>SUM(F15*100/114.05)</f>
        <v>193.97</v>
      </c>
      <c r="I15" s="39" t="s">
        <v>212</v>
      </c>
      <c r="J15" s="40">
        <f aca="true" t="shared" si="0" ref="J15:J43">IF(I15="Less(-)",-1,1)</f>
        <v>1</v>
      </c>
      <c r="K15" s="38" t="s">
        <v>213</v>
      </c>
      <c r="L15" s="38" t="s">
        <v>180</v>
      </c>
      <c r="M15" s="41"/>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 aca="true" t="shared" si="1" ref="BA15:BA43">total_amount_ba($B$2,$D$2,D15,F15,J15,K15,M15)</f>
        <v>4464.22</v>
      </c>
      <c r="BB15" s="51">
        <f aca="true" t="shared" si="2" ref="BB15:BB43">BA15+SUM(N15:AZ15)</f>
        <v>4464.22</v>
      </c>
      <c r="BC15" s="60" t="str">
        <f aca="true" t="shared" si="3" ref="BC15:BC43">SpellNumber(L15,BB15)</f>
        <v>INR  Four Thousand Four Hundred &amp; Sixty Four  and Paise Twenty Two Only</v>
      </c>
      <c r="IA15" s="21">
        <v>1.02</v>
      </c>
      <c r="IB15" s="21" t="s">
        <v>272</v>
      </c>
      <c r="ID15" s="21">
        <v>20.18</v>
      </c>
      <c r="IE15" s="22" t="s">
        <v>230</v>
      </c>
      <c r="IF15" s="22"/>
      <c r="IG15" s="22"/>
      <c r="IH15" s="22"/>
      <c r="II15" s="22"/>
    </row>
    <row r="16" spans="1:243" s="21" customFormat="1" ht="159.75" customHeight="1">
      <c r="A16" s="33">
        <v>1.03</v>
      </c>
      <c r="B16" s="34" t="s">
        <v>273</v>
      </c>
      <c r="C16" s="35"/>
      <c r="D16" s="72"/>
      <c r="E16" s="72"/>
      <c r="F16" s="72"/>
      <c r="G16" s="72"/>
      <c r="H16" s="72"/>
      <c r="I16" s="72"/>
      <c r="J16" s="72"/>
      <c r="K16" s="72"/>
      <c r="L16" s="72"/>
      <c r="M16" s="72"/>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IA16" s="21">
        <v>1.03</v>
      </c>
      <c r="IB16" s="21" t="s">
        <v>273</v>
      </c>
      <c r="IE16" s="22"/>
      <c r="IF16" s="22"/>
      <c r="IG16" s="22"/>
      <c r="IH16" s="22"/>
      <c r="II16" s="22"/>
    </row>
    <row r="17" spans="1:243" s="21" customFormat="1" ht="31.5" customHeight="1">
      <c r="A17" s="33">
        <v>1.04</v>
      </c>
      <c r="B17" s="34" t="s">
        <v>274</v>
      </c>
      <c r="C17" s="35"/>
      <c r="D17" s="72"/>
      <c r="E17" s="72"/>
      <c r="F17" s="72"/>
      <c r="G17" s="72"/>
      <c r="H17" s="72"/>
      <c r="I17" s="72"/>
      <c r="J17" s="72"/>
      <c r="K17" s="72"/>
      <c r="L17" s="72"/>
      <c r="M17" s="72"/>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A17" s="21">
        <v>1.04</v>
      </c>
      <c r="IB17" s="21" t="s">
        <v>274</v>
      </c>
      <c r="IE17" s="22"/>
      <c r="IF17" s="22"/>
      <c r="IG17" s="22"/>
      <c r="IH17" s="22"/>
      <c r="II17" s="22"/>
    </row>
    <row r="18" spans="1:243" s="21" customFormat="1" ht="42.75">
      <c r="A18" s="33">
        <v>1.05</v>
      </c>
      <c r="B18" s="34" t="s">
        <v>275</v>
      </c>
      <c r="C18" s="35"/>
      <c r="D18" s="35">
        <v>25</v>
      </c>
      <c r="E18" s="68" t="s">
        <v>231</v>
      </c>
      <c r="F18" s="69">
        <v>319.33</v>
      </c>
      <c r="G18" s="65">
        <v>9105</v>
      </c>
      <c r="H18" s="67">
        <f aca="true" t="shared" si="4" ref="H18:H78">SUM(F18*100/114.05)</f>
        <v>279.99</v>
      </c>
      <c r="I18" s="39" t="s">
        <v>212</v>
      </c>
      <c r="J18" s="40">
        <f t="shared" si="0"/>
        <v>1</v>
      </c>
      <c r="K18" s="38" t="s">
        <v>213</v>
      </c>
      <c r="L18" s="38" t="s">
        <v>180</v>
      </c>
      <c r="M18" s="41"/>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t="shared" si="1"/>
        <v>7983.25</v>
      </c>
      <c r="BB18" s="51">
        <f t="shared" si="2"/>
        <v>7983.25</v>
      </c>
      <c r="BC18" s="60" t="str">
        <f t="shared" si="3"/>
        <v>INR  Seven Thousand Nine Hundred &amp; Eighty Three  and Paise Twenty Five Only</v>
      </c>
      <c r="IA18" s="21">
        <v>1.05</v>
      </c>
      <c r="IB18" s="21" t="s">
        <v>275</v>
      </c>
      <c r="ID18" s="21">
        <v>25</v>
      </c>
      <c r="IE18" s="22" t="s">
        <v>231</v>
      </c>
      <c r="IF18" s="22"/>
      <c r="IG18" s="22"/>
      <c r="IH18" s="22"/>
      <c r="II18" s="22"/>
    </row>
    <row r="19" spans="1:243" s="21" customFormat="1" ht="110.25">
      <c r="A19" s="33">
        <v>1.06</v>
      </c>
      <c r="B19" s="34" t="s">
        <v>276</v>
      </c>
      <c r="C19" s="35"/>
      <c r="D19" s="35">
        <v>5</v>
      </c>
      <c r="E19" s="68" t="s">
        <v>230</v>
      </c>
      <c r="F19" s="69">
        <v>192.59</v>
      </c>
      <c r="G19" s="65">
        <v>1098</v>
      </c>
      <c r="H19" s="67">
        <f t="shared" si="4"/>
        <v>168.86</v>
      </c>
      <c r="I19" s="39" t="s">
        <v>212</v>
      </c>
      <c r="J19" s="40">
        <f t="shared" si="0"/>
        <v>1</v>
      </c>
      <c r="K19" s="38" t="s">
        <v>213</v>
      </c>
      <c r="L19" s="38" t="s">
        <v>180</v>
      </c>
      <c r="M19" s="41"/>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t="shared" si="1"/>
        <v>962.95</v>
      </c>
      <c r="BB19" s="51">
        <f t="shared" si="2"/>
        <v>962.95</v>
      </c>
      <c r="BC19" s="60" t="str">
        <f t="shared" si="3"/>
        <v>INR  Nine Hundred &amp; Sixty Two  and Paise Ninety Five Only</v>
      </c>
      <c r="IA19" s="21">
        <v>1.06</v>
      </c>
      <c r="IB19" s="21" t="s">
        <v>276</v>
      </c>
      <c r="ID19" s="21">
        <v>5</v>
      </c>
      <c r="IE19" s="22" t="s">
        <v>230</v>
      </c>
      <c r="IF19" s="22"/>
      <c r="IG19" s="22"/>
      <c r="IH19" s="22"/>
      <c r="II19" s="22"/>
    </row>
    <row r="20" spans="1:243" s="21" customFormat="1" ht="78.75">
      <c r="A20" s="33">
        <v>1.07</v>
      </c>
      <c r="B20" s="34" t="s">
        <v>277</v>
      </c>
      <c r="C20" s="35"/>
      <c r="D20" s="72"/>
      <c r="E20" s="72"/>
      <c r="F20" s="72"/>
      <c r="G20" s="72"/>
      <c r="H20" s="72"/>
      <c r="I20" s="72"/>
      <c r="J20" s="72"/>
      <c r="K20" s="72"/>
      <c r="L20" s="72"/>
      <c r="M20" s="72"/>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IA20" s="21">
        <v>1.07</v>
      </c>
      <c r="IB20" s="21" t="s">
        <v>277</v>
      </c>
      <c r="IE20" s="22"/>
      <c r="IF20" s="22"/>
      <c r="IG20" s="22"/>
      <c r="IH20" s="22"/>
      <c r="II20" s="22"/>
    </row>
    <row r="21" spans="1:243" s="21" customFormat="1" ht="30.75" customHeight="1">
      <c r="A21" s="33">
        <v>1.08</v>
      </c>
      <c r="B21" s="34" t="s">
        <v>274</v>
      </c>
      <c r="C21" s="35"/>
      <c r="D21" s="35">
        <v>400</v>
      </c>
      <c r="E21" s="68" t="s">
        <v>221</v>
      </c>
      <c r="F21" s="69">
        <v>21.35</v>
      </c>
      <c r="G21" s="65">
        <v>9740</v>
      </c>
      <c r="H21" s="67">
        <f t="shared" si="4"/>
        <v>18.72</v>
      </c>
      <c r="I21" s="39" t="s">
        <v>212</v>
      </c>
      <c r="J21" s="40">
        <f t="shared" si="0"/>
        <v>1</v>
      </c>
      <c r="K21" s="38" t="s">
        <v>213</v>
      </c>
      <c r="L21" s="38" t="s">
        <v>180</v>
      </c>
      <c r="M21" s="41"/>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8540</v>
      </c>
      <c r="BB21" s="51">
        <f t="shared" si="2"/>
        <v>8540</v>
      </c>
      <c r="BC21" s="60" t="str">
        <f t="shared" si="3"/>
        <v>INR  Eight Thousand Five Hundred &amp; Forty  Only</v>
      </c>
      <c r="IA21" s="21">
        <v>1.08</v>
      </c>
      <c r="IB21" s="21" t="s">
        <v>274</v>
      </c>
      <c r="ID21" s="21">
        <v>400</v>
      </c>
      <c r="IE21" s="22" t="s">
        <v>221</v>
      </c>
      <c r="IF21" s="22"/>
      <c r="IG21" s="22"/>
      <c r="IH21" s="22"/>
      <c r="II21" s="22"/>
    </row>
    <row r="22" spans="1:243" s="21" customFormat="1" ht="15.75">
      <c r="A22" s="33">
        <v>2</v>
      </c>
      <c r="B22" s="34" t="s">
        <v>233</v>
      </c>
      <c r="C22" s="35"/>
      <c r="D22" s="72"/>
      <c r="E22" s="72"/>
      <c r="F22" s="72"/>
      <c r="G22" s="72"/>
      <c r="H22" s="72"/>
      <c r="I22" s="72"/>
      <c r="J22" s="72"/>
      <c r="K22" s="72"/>
      <c r="L22" s="72"/>
      <c r="M22" s="72"/>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IA22" s="21">
        <v>2</v>
      </c>
      <c r="IB22" s="21" t="s">
        <v>233</v>
      </c>
      <c r="IE22" s="22"/>
      <c r="IF22" s="22"/>
      <c r="IG22" s="22"/>
      <c r="IH22" s="22"/>
      <c r="II22" s="22"/>
    </row>
    <row r="23" spans="1:243" s="21" customFormat="1" ht="78.75">
      <c r="A23" s="33">
        <v>2.01</v>
      </c>
      <c r="B23" s="34" t="s">
        <v>278</v>
      </c>
      <c r="C23" s="35"/>
      <c r="D23" s="72"/>
      <c r="E23" s="72"/>
      <c r="F23" s="72"/>
      <c r="G23" s="72"/>
      <c r="H23" s="72"/>
      <c r="I23" s="72"/>
      <c r="J23" s="72"/>
      <c r="K23" s="72"/>
      <c r="L23" s="72"/>
      <c r="M23" s="72"/>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IA23" s="21">
        <v>2.01</v>
      </c>
      <c r="IB23" s="21" t="s">
        <v>278</v>
      </c>
      <c r="IE23" s="22"/>
      <c r="IF23" s="22"/>
      <c r="IG23" s="22"/>
      <c r="IH23" s="22"/>
      <c r="II23" s="22"/>
    </row>
    <row r="24" spans="1:243" s="21" customFormat="1" ht="33" customHeight="1">
      <c r="A24" s="33">
        <v>2.02</v>
      </c>
      <c r="B24" s="34" t="s">
        <v>234</v>
      </c>
      <c r="C24" s="35"/>
      <c r="D24" s="35">
        <v>12.91</v>
      </c>
      <c r="E24" s="68" t="s">
        <v>230</v>
      </c>
      <c r="F24" s="69">
        <v>5952.3</v>
      </c>
      <c r="G24" s="65">
        <v>87641</v>
      </c>
      <c r="H24" s="67">
        <f t="shared" si="4"/>
        <v>5219.03</v>
      </c>
      <c r="I24" s="39" t="s">
        <v>212</v>
      </c>
      <c r="J24" s="40">
        <f t="shared" si="0"/>
        <v>1</v>
      </c>
      <c r="K24" s="38" t="s">
        <v>213</v>
      </c>
      <c r="L24" s="38" t="s">
        <v>180</v>
      </c>
      <c r="M24" s="41"/>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t="shared" si="1"/>
        <v>76844.19</v>
      </c>
      <c r="BB24" s="51">
        <f t="shared" si="2"/>
        <v>76844.19</v>
      </c>
      <c r="BC24" s="60" t="str">
        <f t="shared" si="3"/>
        <v>INR  Seventy Six Thousand Eight Hundred &amp; Forty Four  and Paise Nineteen Only</v>
      </c>
      <c r="IA24" s="21">
        <v>2.02</v>
      </c>
      <c r="IB24" s="21" t="s">
        <v>234</v>
      </c>
      <c r="ID24" s="21">
        <v>12.91</v>
      </c>
      <c r="IE24" s="22" t="s">
        <v>230</v>
      </c>
      <c r="IF24" s="22"/>
      <c r="IG24" s="22"/>
      <c r="IH24" s="22"/>
      <c r="II24" s="22"/>
    </row>
    <row r="25" spans="1:243" s="21" customFormat="1" ht="267.75">
      <c r="A25" s="33">
        <v>2.03</v>
      </c>
      <c r="B25" s="34" t="s">
        <v>235</v>
      </c>
      <c r="C25" s="35"/>
      <c r="D25" s="35">
        <v>30</v>
      </c>
      <c r="E25" s="68" t="s">
        <v>221</v>
      </c>
      <c r="F25" s="69">
        <v>538.4</v>
      </c>
      <c r="G25" s="65">
        <v>18422</v>
      </c>
      <c r="H25" s="67">
        <f t="shared" si="4"/>
        <v>472.07</v>
      </c>
      <c r="I25" s="39" t="s">
        <v>212</v>
      </c>
      <c r="J25" s="40">
        <f t="shared" si="0"/>
        <v>1</v>
      </c>
      <c r="K25" s="38" t="s">
        <v>213</v>
      </c>
      <c r="L25" s="38" t="s">
        <v>180</v>
      </c>
      <c r="M25" s="41"/>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t="shared" si="1"/>
        <v>16152</v>
      </c>
      <c r="BB25" s="51">
        <f t="shared" si="2"/>
        <v>16152</v>
      </c>
      <c r="BC25" s="60" t="str">
        <f t="shared" si="3"/>
        <v>INR  Sixteen Thousand One Hundred &amp; Fifty Two  Only</v>
      </c>
      <c r="IA25" s="21">
        <v>2.03</v>
      </c>
      <c r="IB25" s="21" t="s">
        <v>235</v>
      </c>
      <c r="ID25" s="21">
        <v>30</v>
      </c>
      <c r="IE25" s="22" t="s">
        <v>221</v>
      </c>
      <c r="IF25" s="22"/>
      <c r="IG25" s="22"/>
      <c r="IH25" s="22"/>
      <c r="II25" s="22"/>
    </row>
    <row r="26" spans="1:243" s="21" customFormat="1" ht="15.75">
      <c r="A26" s="33">
        <v>3</v>
      </c>
      <c r="B26" s="34" t="s">
        <v>279</v>
      </c>
      <c r="C26" s="35"/>
      <c r="D26" s="72"/>
      <c r="E26" s="72"/>
      <c r="F26" s="72"/>
      <c r="G26" s="72"/>
      <c r="H26" s="72"/>
      <c r="I26" s="72"/>
      <c r="J26" s="72"/>
      <c r="K26" s="72"/>
      <c r="L26" s="72"/>
      <c r="M26" s="72"/>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IA26" s="21">
        <v>3</v>
      </c>
      <c r="IB26" s="21" t="s">
        <v>279</v>
      </c>
      <c r="IE26" s="22"/>
      <c r="IF26" s="22"/>
      <c r="IG26" s="22"/>
      <c r="IH26" s="22"/>
      <c r="II26" s="22"/>
    </row>
    <row r="27" spans="1:243" s="21" customFormat="1" ht="141.75">
      <c r="A27" s="33">
        <v>3.01</v>
      </c>
      <c r="B27" s="34" t="s">
        <v>280</v>
      </c>
      <c r="C27" s="35"/>
      <c r="D27" s="72"/>
      <c r="E27" s="72"/>
      <c r="F27" s="72"/>
      <c r="G27" s="72"/>
      <c r="H27" s="72"/>
      <c r="I27" s="72"/>
      <c r="J27" s="72"/>
      <c r="K27" s="72"/>
      <c r="L27" s="72"/>
      <c r="M27" s="72"/>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IA27" s="21">
        <v>3.01</v>
      </c>
      <c r="IB27" s="21" t="s">
        <v>280</v>
      </c>
      <c r="IE27" s="22"/>
      <c r="IF27" s="22"/>
      <c r="IG27" s="22"/>
      <c r="IH27" s="22"/>
      <c r="II27" s="22"/>
    </row>
    <row r="28" spans="1:243" s="21" customFormat="1" ht="78.75">
      <c r="A28" s="33">
        <v>3.02</v>
      </c>
      <c r="B28" s="34" t="s">
        <v>281</v>
      </c>
      <c r="C28" s="35"/>
      <c r="D28" s="35">
        <v>1.14</v>
      </c>
      <c r="E28" s="68" t="s">
        <v>230</v>
      </c>
      <c r="F28" s="69">
        <v>8159.58</v>
      </c>
      <c r="G28" s="65">
        <v>10609</v>
      </c>
      <c r="H28" s="67">
        <f t="shared" si="4"/>
        <v>7154.39</v>
      </c>
      <c r="I28" s="39" t="s">
        <v>212</v>
      </c>
      <c r="J28" s="40">
        <f t="shared" si="0"/>
        <v>1</v>
      </c>
      <c r="K28" s="38" t="s">
        <v>213</v>
      </c>
      <c r="L28" s="38" t="s">
        <v>180</v>
      </c>
      <c r="M28" s="41"/>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1"/>
        <v>9301.92</v>
      </c>
      <c r="BB28" s="51">
        <f t="shared" si="2"/>
        <v>9301.92</v>
      </c>
      <c r="BC28" s="60" t="str">
        <f t="shared" si="3"/>
        <v>INR  Nine Thousand Three Hundred &amp; One  and Paise Ninety Two Only</v>
      </c>
      <c r="IA28" s="21">
        <v>3.02</v>
      </c>
      <c r="IB28" s="21" t="s">
        <v>281</v>
      </c>
      <c r="ID28" s="21">
        <v>1.14</v>
      </c>
      <c r="IE28" s="22" t="s">
        <v>230</v>
      </c>
      <c r="IF28" s="22"/>
      <c r="IG28" s="22"/>
      <c r="IH28" s="22"/>
      <c r="II28" s="22"/>
    </row>
    <row r="29" spans="1:243" s="21" customFormat="1" ht="47.25">
      <c r="A29" s="33">
        <v>3.03</v>
      </c>
      <c r="B29" s="34" t="s">
        <v>282</v>
      </c>
      <c r="C29" s="35"/>
      <c r="D29" s="72"/>
      <c r="E29" s="72"/>
      <c r="F29" s="72"/>
      <c r="G29" s="72"/>
      <c r="H29" s="72"/>
      <c r="I29" s="72"/>
      <c r="J29" s="72"/>
      <c r="K29" s="72"/>
      <c r="L29" s="72"/>
      <c r="M29" s="72"/>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IA29" s="21">
        <v>3.03</v>
      </c>
      <c r="IB29" s="21" t="s">
        <v>282</v>
      </c>
      <c r="IE29" s="22"/>
      <c r="IF29" s="22"/>
      <c r="IG29" s="22"/>
      <c r="IH29" s="22"/>
      <c r="II29" s="22"/>
    </row>
    <row r="30" spans="1:243" s="21" customFormat="1" ht="31.5">
      <c r="A30" s="33">
        <v>3.04</v>
      </c>
      <c r="B30" s="34" t="s">
        <v>283</v>
      </c>
      <c r="C30" s="35"/>
      <c r="D30" s="35">
        <v>2</v>
      </c>
      <c r="E30" s="68" t="s">
        <v>221</v>
      </c>
      <c r="F30" s="69">
        <v>249.76</v>
      </c>
      <c r="G30" s="65">
        <v>570</v>
      </c>
      <c r="H30" s="67">
        <f t="shared" si="4"/>
        <v>218.99</v>
      </c>
      <c r="I30" s="39" t="s">
        <v>212</v>
      </c>
      <c r="J30" s="40">
        <f t="shared" si="0"/>
        <v>1</v>
      </c>
      <c r="K30" s="38" t="s">
        <v>213</v>
      </c>
      <c r="L30" s="38" t="s">
        <v>180</v>
      </c>
      <c r="M30" s="41"/>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1"/>
        <v>499.52</v>
      </c>
      <c r="BB30" s="51">
        <f t="shared" si="2"/>
        <v>499.52</v>
      </c>
      <c r="BC30" s="60" t="str">
        <f t="shared" si="3"/>
        <v>INR  Four Hundred &amp; Ninety Nine  and Paise Fifty Two Only</v>
      </c>
      <c r="IA30" s="21">
        <v>3.04</v>
      </c>
      <c r="IB30" s="21" t="s">
        <v>283</v>
      </c>
      <c r="ID30" s="21">
        <v>2</v>
      </c>
      <c r="IE30" s="22" t="s">
        <v>221</v>
      </c>
      <c r="IF30" s="22"/>
      <c r="IG30" s="22"/>
      <c r="IH30" s="22"/>
      <c r="II30" s="22"/>
    </row>
    <row r="31" spans="1:243" s="21" customFormat="1" ht="42.75">
      <c r="A31" s="33">
        <v>3.05</v>
      </c>
      <c r="B31" s="34" t="s">
        <v>236</v>
      </c>
      <c r="C31" s="35"/>
      <c r="D31" s="35">
        <v>2</v>
      </c>
      <c r="E31" s="68" t="s">
        <v>221</v>
      </c>
      <c r="F31" s="69">
        <v>607.67</v>
      </c>
      <c r="G31" s="65">
        <v>1386</v>
      </c>
      <c r="H31" s="67">
        <f t="shared" si="4"/>
        <v>532.81</v>
      </c>
      <c r="I31" s="39" t="s">
        <v>212</v>
      </c>
      <c r="J31" s="40">
        <f t="shared" si="0"/>
        <v>1</v>
      </c>
      <c r="K31" s="38" t="s">
        <v>213</v>
      </c>
      <c r="L31" s="38" t="s">
        <v>180</v>
      </c>
      <c r="M31" s="41"/>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1"/>
        <v>1215.34</v>
      </c>
      <c r="BB31" s="51">
        <f t="shared" si="2"/>
        <v>1215.34</v>
      </c>
      <c r="BC31" s="60" t="str">
        <f t="shared" si="3"/>
        <v>INR  One Thousand Two Hundred &amp; Fifteen  and Paise Thirty Four Only</v>
      </c>
      <c r="IA31" s="21">
        <v>3.05</v>
      </c>
      <c r="IB31" s="21" t="s">
        <v>236</v>
      </c>
      <c r="ID31" s="21">
        <v>2</v>
      </c>
      <c r="IE31" s="22" t="s">
        <v>221</v>
      </c>
      <c r="IF31" s="22"/>
      <c r="IG31" s="22"/>
      <c r="IH31" s="22"/>
      <c r="II31" s="22"/>
    </row>
    <row r="32" spans="1:243" s="21" customFormat="1" ht="42.75">
      <c r="A32" s="33">
        <v>3.06</v>
      </c>
      <c r="B32" s="34" t="s">
        <v>284</v>
      </c>
      <c r="C32" s="35"/>
      <c r="D32" s="35">
        <v>6.53</v>
      </c>
      <c r="E32" s="68" t="s">
        <v>221</v>
      </c>
      <c r="F32" s="69">
        <v>484.04</v>
      </c>
      <c r="G32" s="65">
        <v>3605</v>
      </c>
      <c r="H32" s="67">
        <f t="shared" si="4"/>
        <v>424.41</v>
      </c>
      <c r="I32" s="39" t="s">
        <v>212</v>
      </c>
      <c r="J32" s="40">
        <f t="shared" si="0"/>
        <v>1</v>
      </c>
      <c r="K32" s="38" t="s">
        <v>213</v>
      </c>
      <c r="L32" s="38" t="s">
        <v>180</v>
      </c>
      <c r="M32" s="41"/>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1"/>
        <v>3160.78</v>
      </c>
      <c r="BB32" s="51">
        <f t="shared" si="2"/>
        <v>3160.78</v>
      </c>
      <c r="BC32" s="60" t="str">
        <f t="shared" si="3"/>
        <v>INR  Three Thousand One Hundred &amp; Sixty  and Paise Seventy Eight Only</v>
      </c>
      <c r="IA32" s="21">
        <v>3.06</v>
      </c>
      <c r="IB32" s="21" t="s">
        <v>284</v>
      </c>
      <c r="ID32" s="21">
        <v>6.53</v>
      </c>
      <c r="IE32" s="22" t="s">
        <v>221</v>
      </c>
      <c r="IF32" s="22"/>
      <c r="IG32" s="22"/>
      <c r="IH32" s="22"/>
      <c r="II32" s="22"/>
    </row>
    <row r="33" spans="1:243" s="21" customFormat="1" ht="31.5">
      <c r="A33" s="33">
        <v>3.07</v>
      </c>
      <c r="B33" s="34" t="s">
        <v>285</v>
      </c>
      <c r="C33" s="35"/>
      <c r="D33" s="72"/>
      <c r="E33" s="72"/>
      <c r="F33" s="72"/>
      <c r="G33" s="72"/>
      <c r="H33" s="72"/>
      <c r="I33" s="72"/>
      <c r="J33" s="72"/>
      <c r="K33" s="72"/>
      <c r="L33" s="72"/>
      <c r="M33" s="72"/>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IA33" s="21">
        <v>3.07</v>
      </c>
      <c r="IB33" s="21" t="s">
        <v>285</v>
      </c>
      <c r="IE33" s="22"/>
      <c r="IF33" s="22"/>
      <c r="IG33" s="22"/>
      <c r="IH33" s="22"/>
      <c r="II33" s="22"/>
    </row>
    <row r="34" spans="1:243" s="21" customFormat="1" ht="42.75">
      <c r="A34" s="33">
        <v>3.08</v>
      </c>
      <c r="B34" s="34" t="s">
        <v>286</v>
      </c>
      <c r="C34" s="35"/>
      <c r="D34" s="35">
        <v>25</v>
      </c>
      <c r="E34" s="68" t="s">
        <v>231</v>
      </c>
      <c r="F34" s="69">
        <v>151.91</v>
      </c>
      <c r="G34" s="65">
        <v>4331</v>
      </c>
      <c r="H34" s="67">
        <f t="shared" si="4"/>
        <v>133.2</v>
      </c>
      <c r="I34" s="39" t="s">
        <v>212</v>
      </c>
      <c r="J34" s="40">
        <f t="shared" si="0"/>
        <v>1</v>
      </c>
      <c r="K34" s="38" t="s">
        <v>213</v>
      </c>
      <c r="L34" s="38" t="s">
        <v>180</v>
      </c>
      <c r="M34" s="41"/>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1"/>
        <v>3797.75</v>
      </c>
      <c r="BB34" s="51">
        <f t="shared" si="2"/>
        <v>3797.75</v>
      </c>
      <c r="BC34" s="60" t="str">
        <f t="shared" si="3"/>
        <v>INR  Three Thousand Seven Hundred &amp; Ninety Seven  and Paise Seventy Five Only</v>
      </c>
      <c r="IA34" s="21">
        <v>3.08</v>
      </c>
      <c r="IB34" s="21" t="s">
        <v>286</v>
      </c>
      <c r="ID34" s="21">
        <v>25</v>
      </c>
      <c r="IE34" s="22" t="s">
        <v>231</v>
      </c>
      <c r="IF34" s="22"/>
      <c r="IG34" s="22"/>
      <c r="IH34" s="22"/>
      <c r="II34" s="22"/>
    </row>
    <row r="35" spans="1:243" s="21" customFormat="1" ht="141.75">
      <c r="A35" s="33">
        <v>3.09</v>
      </c>
      <c r="B35" s="34" t="s">
        <v>287</v>
      </c>
      <c r="C35" s="35"/>
      <c r="D35" s="72"/>
      <c r="E35" s="72"/>
      <c r="F35" s="72"/>
      <c r="G35" s="72"/>
      <c r="H35" s="72"/>
      <c r="I35" s="72"/>
      <c r="J35" s="72"/>
      <c r="K35" s="72"/>
      <c r="L35" s="72"/>
      <c r="M35" s="72"/>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IA35" s="21">
        <v>3.09</v>
      </c>
      <c r="IB35" s="21" t="s">
        <v>287</v>
      </c>
      <c r="IE35" s="22"/>
      <c r="IF35" s="22"/>
      <c r="IG35" s="22"/>
      <c r="IH35" s="22"/>
      <c r="II35" s="22"/>
    </row>
    <row r="36" spans="1:243" s="21" customFormat="1" ht="30.75" customHeight="1">
      <c r="A36" s="62">
        <v>3.1</v>
      </c>
      <c r="B36" s="34" t="s">
        <v>288</v>
      </c>
      <c r="C36" s="35"/>
      <c r="D36" s="35">
        <v>58</v>
      </c>
      <c r="E36" s="68" t="s">
        <v>221</v>
      </c>
      <c r="F36" s="69">
        <v>252.08</v>
      </c>
      <c r="G36" s="65">
        <v>16675</v>
      </c>
      <c r="H36" s="67">
        <f t="shared" si="4"/>
        <v>221.03</v>
      </c>
      <c r="I36" s="39" t="s">
        <v>212</v>
      </c>
      <c r="J36" s="40">
        <f t="shared" si="0"/>
        <v>1</v>
      </c>
      <c r="K36" s="38" t="s">
        <v>213</v>
      </c>
      <c r="L36" s="38" t="s">
        <v>180</v>
      </c>
      <c r="M36" s="41"/>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2">
        <f t="shared" si="1"/>
        <v>14620.64</v>
      </c>
      <c r="BB36" s="51">
        <f t="shared" si="2"/>
        <v>14620.64</v>
      </c>
      <c r="BC36" s="60" t="str">
        <f t="shared" si="3"/>
        <v>INR  Fourteen Thousand Six Hundred &amp; Twenty  and Paise Sixty Four Only</v>
      </c>
      <c r="IA36" s="21">
        <v>3.1</v>
      </c>
      <c r="IB36" s="21" t="s">
        <v>288</v>
      </c>
      <c r="ID36" s="21">
        <v>58</v>
      </c>
      <c r="IE36" s="22" t="s">
        <v>221</v>
      </c>
      <c r="IF36" s="22"/>
      <c r="IG36" s="22"/>
      <c r="IH36" s="22"/>
      <c r="II36" s="22"/>
    </row>
    <row r="37" spans="1:243" s="21" customFormat="1" ht="78.75">
      <c r="A37" s="33">
        <v>3.11</v>
      </c>
      <c r="B37" s="34" t="s">
        <v>289</v>
      </c>
      <c r="C37" s="35"/>
      <c r="D37" s="72"/>
      <c r="E37" s="72"/>
      <c r="F37" s="72"/>
      <c r="G37" s="72"/>
      <c r="H37" s="72"/>
      <c r="I37" s="72"/>
      <c r="J37" s="72"/>
      <c r="K37" s="72"/>
      <c r="L37" s="72"/>
      <c r="M37" s="72"/>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IA37" s="21">
        <v>3.11</v>
      </c>
      <c r="IB37" s="21" t="s">
        <v>289</v>
      </c>
      <c r="IE37" s="22"/>
      <c r="IF37" s="22"/>
      <c r="IG37" s="22"/>
      <c r="IH37" s="22"/>
      <c r="II37" s="22"/>
    </row>
    <row r="38" spans="1:243" s="21" customFormat="1" ht="33.75" customHeight="1">
      <c r="A38" s="33">
        <v>3.12</v>
      </c>
      <c r="B38" s="34" t="s">
        <v>237</v>
      </c>
      <c r="C38" s="35"/>
      <c r="D38" s="35">
        <v>121.66</v>
      </c>
      <c r="E38" s="68" t="s">
        <v>267</v>
      </c>
      <c r="F38" s="69">
        <v>73.21</v>
      </c>
      <c r="G38" s="65">
        <v>10159</v>
      </c>
      <c r="H38" s="67">
        <f t="shared" si="4"/>
        <v>64.19</v>
      </c>
      <c r="I38" s="39" t="s">
        <v>212</v>
      </c>
      <c r="J38" s="40">
        <f t="shared" si="0"/>
        <v>1</v>
      </c>
      <c r="K38" s="38" t="s">
        <v>213</v>
      </c>
      <c r="L38" s="38" t="s">
        <v>180</v>
      </c>
      <c r="M38" s="41"/>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1"/>
        <v>8906.73</v>
      </c>
      <c r="BB38" s="51">
        <f t="shared" si="2"/>
        <v>8906.73</v>
      </c>
      <c r="BC38" s="60" t="str">
        <f t="shared" si="3"/>
        <v>INR  Eight Thousand Nine Hundred &amp; Six  and Paise Seventy Three Only</v>
      </c>
      <c r="IA38" s="21">
        <v>3.12</v>
      </c>
      <c r="IB38" s="21" t="s">
        <v>237</v>
      </c>
      <c r="ID38" s="21">
        <v>121.66</v>
      </c>
      <c r="IE38" s="22" t="s">
        <v>267</v>
      </c>
      <c r="IF38" s="22"/>
      <c r="IG38" s="22"/>
      <c r="IH38" s="22"/>
      <c r="II38" s="22"/>
    </row>
    <row r="39" spans="1:243" s="21" customFormat="1" ht="31.5" customHeight="1">
      <c r="A39" s="33">
        <v>3.13</v>
      </c>
      <c r="B39" s="34" t="s">
        <v>290</v>
      </c>
      <c r="C39" s="35"/>
      <c r="D39" s="72"/>
      <c r="E39" s="72"/>
      <c r="F39" s="72"/>
      <c r="G39" s="72"/>
      <c r="H39" s="72"/>
      <c r="I39" s="72"/>
      <c r="J39" s="72"/>
      <c r="K39" s="72"/>
      <c r="L39" s="72"/>
      <c r="M39" s="72"/>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IA39" s="21">
        <v>3.13</v>
      </c>
      <c r="IB39" s="21" t="s">
        <v>290</v>
      </c>
      <c r="IE39" s="22"/>
      <c r="IF39" s="22"/>
      <c r="IG39" s="22"/>
      <c r="IH39" s="22"/>
      <c r="II39" s="22"/>
    </row>
    <row r="40" spans="1:243" s="21" customFormat="1" ht="32.25" customHeight="1">
      <c r="A40" s="33">
        <v>3.14</v>
      </c>
      <c r="B40" s="34" t="s">
        <v>291</v>
      </c>
      <c r="C40" s="35"/>
      <c r="D40" s="72"/>
      <c r="E40" s="72"/>
      <c r="F40" s="72"/>
      <c r="G40" s="72"/>
      <c r="H40" s="72"/>
      <c r="I40" s="72"/>
      <c r="J40" s="72"/>
      <c r="K40" s="72"/>
      <c r="L40" s="72"/>
      <c r="M40" s="72"/>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IA40" s="21">
        <v>3.14</v>
      </c>
      <c r="IB40" s="21" t="s">
        <v>291</v>
      </c>
      <c r="IE40" s="22"/>
      <c r="IF40" s="22"/>
      <c r="IG40" s="22"/>
      <c r="IH40" s="22"/>
      <c r="II40" s="22"/>
    </row>
    <row r="41" spans="1:243" s="21" customFormat="1" ht="28.5">
      <c r="A41" s="33">
        <v>3.15</v>
      </c>
      <c r="B41" s="34" t="s">
        <v>292</v>
      </c>
      <c r="C41" s="35"/>
      <c r="D41" s="35">
        <v>2.5</v>
      </c>
      <c r="E41" s="68" t="s">
        <v>231</v>
      </c>
      <c r="F41" s="69">
        <v>432.62</v>
      </c>
      <c r="G41" s="65">
        <v>1234</v>
      </c>
      <c r="H41" s="67">
        <f t="shared" si="4"/>
        <v>379.32</v>
      </c>
      <c r="I41" s="39" t="s">
        <v>212</v>
      </c>
      <c r="J41" s="40">
        <f t="shared" si="0"/>
        <v>1</v>
      </c>
      <c r="K41" s="38" t="s">
        <v>213</v>
      </c>
      <c r="L41" s="38" t="s">
        <v>180</v>
      </c>
      <c r="M41" s="41"/>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 t="shared" si="1"/>
        <v>1081.55</v>
      </c>
      <c r="BB41" s="51">
        <f t="shared" si="2"/>
        <v>1081.55</v>
      </c>
      <c r="BC41" s="60" t="str">
        <f t="shared" si="3"/>
        <v>INR  One Thousand  &amp;Eighty One  and Paise Fifty Five Only</v>
      </c>
      <c r="IA41" s="21">
        <v>3.15</v>
      </c>
      <c r="IB41" s="21" t="s">
        <v>292</v>
      </c>
      <c r="ID41" s="21">
        <v>2.5</v>
      </c>
      <c r="IE41" s="22" t="s">
        <v>231</v>
      </c>
      <c r="IF41" s="22"/>
      <c r="IG41" s="22"/>
      <c r="IH41" s="22"/>
      <c r="II41" s="22"/>
    </row>
    <row r="42" spans="1:243" s="21" customFormat="1" ht="47.25">
      <c r="A42" s="33">
        <v>3.16</v>
      </c>
      <c r="B42" s="34" t="s">
        <v>293</v>
      </c>
      <c r="C42" s="35"/>
      <c r="D42" s="35">
        <v>15</v>
      </c>
      <c r="E42" s="68" t="s">
        <v>231</v>
      </c>
      <c r="F42" s="69">
        <v>51.64</v>
      </c>
      <c r="G42" s="65">
        <v>884</v>
      </c>
      <c r="H42" s="67">
        <f t="shared" si="4"/>
        <v>45.28</v>
      </c>
      <c r="I42" s="39" t="s">
        <v>212</v>
      </c>
      <c r="J42" s="40">
        <f t="shared" si="0"/>
        <v>1</v>
      </c>
      <c r="K42" s="38" t="s">
        <v>213</v>
      </c>
      <c r="L42" s="38" t="s">
        <v>180</v>
      </c>
      <c r="M42" s="41"/>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1"/>
        <v>774.6</v>
      </c>
      <c r="BB42" s="51">
        <f t="shared" si="2"/>
        <v>774.6</v>
      </c>
      <c r="BC42" s="60" t="str">
        <f t="shared" si="3"/>
        <v>INR  Seven Hundred &amp; Seventy Four  and Paise Sixty Only</v>
      </c>
      <c r="IA42" s="21">
        <v>3.16</v>
      </c>
      <c r="IB42" s="21" t="s">
        <v>293</v>
      </c>
      <c r="ID42" s="21">
        <v>15</v>
      </c>
      <c r="IE42" s="22" t="s">
        <v>231</v>
      </c>
      <c r="IF42" s="22"/>
      <c r="IG42" s="22"/>
      <c r="IH42" s="22"/>
      <c r="II42" s="22"/>
    </row>
    <row r="43" spans="1:243" s="21" customFormat="1" ht="50.25" customHeight="1">
      <c r="A43" s="33">
        <v>3.17</v>
      </c>
      <c r="B43" s="34" t="s">
        <v>294</v>
      </c>
      <c r="C43" s="35"/>
      <c r="D43" s="35">
        <v>10</v>
      </c>
      <c r="E43" s="68" t="s">
        <v>171</v>
      </c>
      <c r="F43" s="69">
        <v>590.36</v>
      </c>
      <c r="G43" s="65">
        <v>6733</v>
      </c>
      <c r="H43" s="67">
        <f t="shared" si="4"/>
        <v>517.63</v>
      </c>
      <c r="I43" s="39" t="s">
        <v>212</v>
      </c>
      <c r="J43" s="40">
        <f t="shared" si="0"/>
        <v>1</v>
      </c>
      <c r="K43" s="38" t="s">
        <v>213</v>
      </c>
      <c r="L43" s="38" t="s">
        <v>180</v>
      </c>
      <c r="M43" s="41"/>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1"/>
        <v>5903.6</v>
      </c>
      <c r="BB43" s="51">
        <f t="shared" si="2"/>
        <v>5903.6</v>
      </c>
      <c r="BC43" s="60" t="str">
        <f t="shared" si="3"/>
        <v>INR  Five Thousand Nine Hundred &amp; Three  and Paise Sixty Only</v>
      </c>
      <c r="IA43" s="21">
        <v>3.17</v>
      </c>
      <c r="IB43" s="21" t="s">
        <v>294</v>
      </c>
      <c r="ID43" s="21">
        <v>10</v>
      </c>
      <c r="IE43" s="22" t="s">
        <v>171</v>
      </c>
      <c r="IF43" s="22"/>
      <c r="IG43" s="22"/>
      <c r="IH43" s="22"/>
      <c r="II43" s="22"/>
    </row>
    <row r="44" spans="1:243" s="21" customFormat="1" ht="15.75">
      <c r="A44" s="33">
        <v>4</v>
      </c>
      <c r="B44" s="34" t="s">
        <v>295</v>
      </c>
      <c r="C44" s="35"/>
      <c r="D44" s="72"/>
      <c r="E44" s="72"/>
      <c r="F44" s="72"/>
      <c r="G44" s="72"/>
      <c r="H44" s="72"/>
      <c r="I44" s="72"/>
      <c r="J44" s="72"/>
      <c r="K44" s="72"/>
      <c r="L44" s="72"/>
      <c r="M44" s="72"/>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IA44" s="21">
        <v>4</v>
      </c>
      <c r="IB44" s="21" t="s">
        <v>295</v>
      </c>
      <c r="IE44" s="22"/>
      <c r="IF44" s="22"/>
      <c r="IG44" s="22"/>
      <c r="IH44" s="22"/>
      <c r="II44" s="22"/>
    </row>
    <row r="45" spans="1:243" s="21" customFormat="1" ht="47.25">
      <c r="A45" s="33">
        <v>4.01</v>
      </c>
      <c r="B45" s="34" t="s">
        <v>296</v>
      </c>
      <c r="C45" s="35"/>
      <c r="D45" s="72"/>
      <c r="E45" s="72"/>
      <c r="F45" s="72"/>
      <c r="G45" s="72"/>
      <c r="H45" s="72"/>
      <c r="I45" s="72"/>
      <c r="J45" s="72"/>
      <c r="K45" s="72"/>
      <c r="L45" s="72"/>
      <c r="M45" s="72"/>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IA45" s="21">
        <v>4.01</v>
      </c>
      <c r="IB45" s="21" t="s">
        <v>296</v>
      </c>
      <c r="IE45" s="22"/>
      <c r="IF45" s="22"/>
      <c r="IG45" s="22"/>
      <c r="IH45" s="22"/>
      <c r="II45" s="22"/>
    </row>
    <row r="46" spans="1:243" s="21" customFormat="1" ht="32.25" customHeight="1">
      <c r="A46" s="33">
        <v>4.02</v>
      </c>
      <c r="B46" s="34" t="s">
        <v>297</v>
      </c>
      <c r="C46" s="35"/>
      <c r="D46" s="35">
        <v>10</v>
      </c>
      <c r="E46" s="68" t="s">
        <v>230</v>
      </c>
      <c r="F46" s="69">
        <v>4649.36</v>
      </c>
      <c r="G46" s="65">
        <v>53026</v>
      </c>
      <c r="H46" s="67">
        <f t="shared" si="4"/>
        <v>4076.6</v>
      </c>
      <c r="I46" s="39" t="s">
        <v>212</v>
      </c>
      <c r="J46" s="40">
        <f aca="true" t="shared" si="5" ref="J46:J78">IF(I46="Less(-)",-1,1)</f>
        <v>1</v>
      </c>
      <c r="K46" s="38" t="s">
        <v>213</v>
      </c>
      <c r="L46" s="38" t="s">
        <v>180</v>
      </c>
      <c r="M46" s="41"/>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aca="true" t="shared" si="6" ref="BA46:BA78">total_amount_ba($B$2,$D$2,D46,F46,J46,K46,M46)</f>
        <v>46493.6</v>
      </c>
      <c r="BB46" s="51">
        <f aca="true" t="shared" si="7" ref="BB46:BB78">BA46+SUM(N46:AZ46)</f>
        <v>46493.6</v>
      </c>
      <c r="BC46" s="60" t="str">
        <f aca="true" t="shared" si="8" ref="BC46:BC78">SpellNumber(L46,BB46)</f>
        <v>INR  Forty Six Thousand Four Hundred &amp; Ninety Three  and Paise Sixty Only</v>
      </c>
      <c r="IA46" s="21">
        <v>4.02</v>
      </c>
      <c r="IB46" s="21" t="s">
        <v>297</v>
      </c>
      <c r="ID46" s="21">
        <v>10</v>
      </c>
      <c r="IE46" s="22" t="s">
        <v>230</v>
      </c>
      <c r="IF46" s="22"/>
      <c r="IG46" s="22"/>
      <c r="IH46" s="22"/>
      <c r="II46" s="22"/>
    </row>
    <row r="47" spans="1:243" s="21" customFormat="1" ht="78.75">
      <c r="A47" s="33">
        <v>4.03</v>
      </c>
      <c r="B47" s="34" t="s">
        <v>298</v>
      </c>
      <c r="C47" s="35"/>
      <c r="D47" s="72"/>
      <c r="E47" s="72"/>
      <c r="F47" s="72"/>
      <c r="G47" s="72"/>
      <c r="H47" s="72"/>
      <c r="I47" s="72"/>
      <c r="J47" s="72"/>
      <c r="K47" s="72"/>
      <c r="L47" s="72"/>
      <c r="M47" s="72"/>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IA47" s="21">
        <v>4.03</v>
      </c>
      <c r="IB47" s="21" t="s">
        <v>298</v>
      </c>
      <c r="IE47" s="22"/>
      <c r="IF47" s="22"/>
      <c r="IG47" s="22"/>
      <c r="IH47" s="22"/>
      <c r="II47" s="22"/>
    </row>
    <row r="48" spans="1:243" s="21" customFormat="1" ht="42.75">
      <c r="A48" s="33">
        <v>4.05</v>
      </c>
      <c r="B48" s="34" t="s">
        <v>238</v>
      </c>
      <c r="C48" s="35"/>
      <c r="D48" s="35">
        <v>6</v>
      </c>
      <c r="E48" s="68" t="s">
        <v>230</v>
      </c>
      <c r="F48" s="69">
        <v>6655.37</v>
      </c>
      <c r="G48" s="65">
        <v>45543</v>
      </c>
      <c r="H48" s="67">
        <f t="shared" si="4"/>
        <v>5835.48</v>
      </c>
      <c r="I48" s="39" t="s">
        <v>212</v>
      </c>
      <c r="J48" s="40">
        <f t="shared" si="5"/>
        <v>1</v>
      </c>
      <c r="K48" s="38" t="s">
        <v>213</v>
      </c>
      <c r="L48" s="38" t="s">
        <v>180</v>
      </c>
      <c r="M48" s="41"/>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6"/>
        <v>39932.22</v>
      </c>
      <c r="BB48" s="51">
        <f t="shared" si="7"/>
        <v>39932.22</v>
      </c>
      <c r="BC48" s="60" t="str">
        <f t="shared" si="8"/>
        <v>INR  Thirty Nine Thousand Nine Hundred &amp; Thirty Two  and Paise Twenty Two Only</v>
      </c>
      <c r="IA48" s="21">
        <v>4.05</v>
      </c>
      <c r="IB48" s="21" t="s">
        <v>238</v>
      </c>
      <c r="ID48" s="21">
        <v>6</v>
      </c>
      <c r="IE48" s="22" t="s">
        <v>230</v>
      </c>
      <c r="IF48" s="22"/>
      <c r="IG48" s="22"/>
      <c r="IH48" s="22"/>
      <c r="II48" s="22"/>
    </row>
    <row r="49" spans="1:243" s="21" customFormat="1" ht="78.75">
      <c r="A49" s="33">
        <v>4.06</v>
      </c>
      <c r="B49" s="34" t="s">
        <v>299</v>
      </c>
      <c r="C49" s="35"/>
      <c r="D49" s="72"/>
      <c r="E49" s="72"/>
      <c r="F49" s="72"/>
      <c r="G49" s="72"/>
      <c r="H49" s="72"/>
      <c r="I49" s="72"/>
      <c r="J49" s="72"/>
      <c r="K49" s="72"/>
      <c r="L49" s="72"/>
      <c r="M49" s="72"/>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IA49" s="21">
        <v>4.06</v>
      </c>
      <c r="IB49" s="21" t="s">
        <v>299</v>
      </c>
      <c r="IE49" s="22"/>
      <c r="IF49" s="22"/>
      <c r="IG49" s="22"/>
      <c r="IH49" s="22"/>
      <c r="II49" s="22"/>
    </row>
    <row r="50" spans="1:243" s="21" customFormat="1" ht="31.5">
      <c r="A50" s="33">
        <v>4.07</v>
      </c>
      <c r="B50" s="34" t="s">
        <v>239</v>
      </c>
      <c r="C50" s="35"/>
      <c r="D50" s="35">
        <v>5</v>
      </c>
      <c r="E50" s="68" t="s">
        <v>221</v>
      </c>
      <c r="F50" s="69">
        <v>817.27</v>
      </c>
      <c r="G50" s="65">
        <v>4661</v>
      </c>
      <c r="H50" s="67">
        <f t="shared" si="4"/>
        <v>716.59</v>
      </c>
      <c r="I50" s="39" t="s">
        <v>212</v>
      </c>
      <c r="J50" s="40">
        <f t="shared" si="5"/>
        <v>1</v>
      </c>
      <c r="K50" s="38" t="s">
        <v>213</v>
      </c>
      <c r="L50" s="38" t="s">
        <v>180</v>
      </c>
      <c r="M50" s="41"/>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6"/>
        <v>4086.35</v>
      </c>
      <c r="BB50" s="51">
        <f t="shared" si="7"/>
        <v>4086.35</v>
      </c>
      <c r="BC50" s="60" t="str">
        <f t="shared" si="8"/>
        <v>INR  Four Thousand  &amp;Eighty Six  and Paise Thirty Five Only</v>
      </c>
      <c r="IA50" s="21">
        <v>4.07</v>
      </c>
      <c r="IB50" s="21" t="s">
        <v>239</v>
      </c>
      <c r="ID50" s="21">
        <v>5</v>
      </c>
      <c r="IE50" s="22" t="s">
        <v>221</v>
      </c>
      <c r="IF50" s="22"/>
      <c r="IG50" s="22"/>
      <c r="IH50" s="22"/>
      <c r="II50" s="22"/>
    </row>
    <row r="51" spans="1:243" s="21" customFormat="1" ht="110.25">
      <c r="A51" s="33">
        <v>4.08</v>
      </c>
      <c r="B51" s="34" t="s">
        <v>300</v>
      </c>
      <c r="C51" s="35"/>
      <c r="D51" s="35">
        <v>7.36</v>
      </c>
      <c r="E51" s="68" t="s">
        <v>221</v>
      </c>
      <c r="F51" s="69">
        <v>677.99</v>
      </c>
      <c r="G51" s="65">
        <v>5691</v>
      </c>
      <c r="H51" s="67">
        <f t="shared" si="4"/>
        <v>594.47</v>
      </c>
      <c r="I51" s="39" t="s">
        <v>212</v>
      </c>
      <c r="J51" s="40">
        <f t="shared" si="5"/>
        <v>1</v>
      </c>
      <c r="K51" s="38" t="s">
        <v>213</v>
      </c>
      <c r="L51" s="38" t="s">
        <v>180</v>
      </c>
      <c r="M51" s="41"/>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 t="shared" si="6"/>
        <v>4990.01</v>
      </c>
      <c r="BB51" s="51">
        <f t="shared" si="7"/>
        <v>4990.01</v>
      </c>
      <c r="BC51" s="60" t="str">
        <f t="shared" si="8"/>
        <v>INR  Four Thousand Nine Hundred &amp; Ninety  and Paise One Only</v>
      </c>
      <c r="IA51" s="21">
        <v>4.08</v>
      </c>
      <c r="IB51" s="21" t="s">
        <v>300</v>
      </c>
      <c r="ID51" s="21">
        <v>7.36</v>
      </c>
      <c r="IE51" s="22" t="s">
        <v>221</v>
      </c>
      <c r="IF51" s="22"/>
      <c r="IG51" s="22"/>
      <c r="IH51" s="22"/>
      <c r="II51" s="22"/>
    </row>
    <row r="52" spans="1:243" s="21" customFormat="1" ht="99" customHeight="1">
      <c r="A52" s="33">
        <v>4.09</v>
      </c>
      <c r="B52" s="34" t="s">
        <v>301</v>
      </c>
      <c r="C52" s="35"/>
      <c r="D52" s="72"/>
      <c r="E52" s="72"/>
      <c r="F52" s="72"/>
      <c r="G52" s="72"/>
      <c r="H52" s="72"/>
      <c r="I52" s="72"/>
      <c r="J52" s="72"/>
      <c r="K52" s="72"/>
      <c r="L52" s="72"/>
      <c r="M52" s="72"/>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IA52" s="21">
        <v>4.09</v>
      </c>
      <c r="IB52" s="21" t="s">
        <v>301</v>
      </c>
      <c r="IE52" s="22"/>
      <c r="IF52" s="22"/>
      <c r="IG52" s="22"/>
      <c r="IH52" s="22"/>
      <c r="II52" s="22"/>
    </row>
    <row r="53" spans="1:243" s="21" customFormat="1" ht="42.75">
      <c r="A53" s="62">
        <v>4.1</v>
      </c>
      <c r="B53" s="34" t="s">
        <v>302</v>
      </c>
      <c r="C53" s="35"/>
      <c r="D53" s="35">
        <v>1.1</v>
      </c>
      <c r="E53" s="68" t="s">
        <v>230</v>
      </c>
      <c r="F53" s="69">
        <v>6867.16</v>
      </c>
      <c r="G53" s="65">
        <v>8615</v>
      </c>
      <c r="H53" s="67">
        <f t="shared" si="4"/>
        <v>6021.18</v>
      </c>
      <c r="I53" s="39" t="s">
        <v>212</v>
      </c>
      <c r="J53" s="40">
        <f t="shared" si="5"/>
        <v>1</v>
      </c>
      <c r="K53" s="38" t="s">
        <v>213</v>
      </c>
      <c r="L53" s="38" t="s">
        <v>180</v>
      </c>
      <c r="M53" s="41"/>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 t="shared" si="6"/>
        <v>7553.88</v>
      </c>
      <c r="BB53" s="51">
        <f t="shared" si="7"/>
        <v>7553.88</v>
      </c>
      <c r="BC53" s="60" t="str">
        <f t="shared" si="8"/>
        <v>INR  Seven Thousand Five Hundred &amp; Fifty Three  and Paise Eighty Eight Only</v>
      </c>
      <c r="IA53" s="21">
        <v>4.1</v>
      </c>
      <c r="IB53" s="21" t="s">
        <v>302</v>
      </c>
      <c r="ID53" s="21">
        <v>1.1</v>
      </c>
      <c r="IE53" s="22" t="s">
        <v>230</v>
      </c>
      <c r="IF53" s="22"/>
      <c r="IG53" s="22"/>
      <c r="IH53" s="22"/>
      <c r="II53" s="22"/>
    </row>
    <row r="54" spans="1:243" s="21" customFormat="1" ht="94.5">
      <c r="A54" s="33">
        <v>4.11</v>
      </c>
      <c r="B54" s="34" t="s">
        <v>240</v>
      </c>
      <c r="C54" s="35"/>
      <c r="D54" s="35">
        <v>22</v>
      </c>
      <c r="E54" s="68" t="s">
        <v>231</v>
      </c>
      <c r="F54" s="69">
        <v>45.59</v>
      </c>
      <c r="G54" s="65">
        <v>1144</v>
      </c>
      <c r="H54" s="67">
        <f t="shared" si="4"/>
        <v>39.97</v>
      </c>
      <c r="I54" s="39" t="s">
        <v>212</v>
      </c>
      <c r="J54" s="40">
        <f t="shared" si="5"/>
        <v>1</v>
      </c>
      <c r="K54" s="38" t="s">
        <v>213</v>
      </c>
      <c r="L54" s="38" t="s">
        <v>180</v>
      </c>
      <c r="M54" s="41"/>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6"/>
        <v>1002.98</v>
      </c>
      <c r="BB54" s="51">
        <f t="shared" si="7"/>
        <v>1002.98</v>
      </c>
      <c r="BC54" s="60" t="str">
        <f t="shared" si="8"/>
        <v>INR  One Thousand  &amp;Two  and Paise Ninety Eight Only</v>
      </c>
      <c r="IA54" s="21">
        <v>4.11</v>
      </c>
      <c r="IB54" s="21" t="s">
        <v>240</v>
      </c>
      <c r="ID54" s="21">
        <v>22</v>
      </c>
      <c r="IE54" s="22" t="s">
        <v>231</v>
      </c>
      <c r="IF54" s="22"/>
      <c r="IG54" s="22"/>
      <c r="IH54" s="22"/>
      <c r="II54" s="22"/>
    </row>
    <row r="55" spans="1:243" s="21" customFormat="1" ht="15.75">
      <c r="A55" s="33">
        <v>5</v>
      </c>
      <c r="B55" s="34" t="s">
        <v>303</v>
      </c>
      <c r="C55" s="35"/>
      <c r="D55" s="72"/>
      <c r="E55" s="72"/>
      <c r="F55" s="72"/>
      <c r="G55" s="72"/>
      <c r="H55" s="72"/>
      <c r="I55" s="72"/>
      <c r="J55" s="72"/>
      <c r="K55" s="72"/>
      <c r="L55" s="72"/>
      <c r="M55" s="72"/>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IA55" s="21">
        <v>5</v>
      </c>
      <c r="IB55" s="21" t="s">
        <v>303</v>
      </c>
      <c r="IE55" s="22"/>
      <c r="IF55" s="22"/>
      <c r="IG55" s="22"/>
      <c r="IH55" s="22"/>
      <c r="II55" s="22"/>
    </row>
    <row r="56" spans="1:243" s="21" customFormat="1" ht="236.25">
      <c r="A56" s="33">
        <v>5.01</v>
      </c>
      <c r="B56" s="34" t="s">
        <v>304</v>
      </c>
      <c r="C56" s="35"/>
      <c r="D56" s="72"/>
      <c r="E56" s="72"/>
      <c r="F56" s="72"/>
      <c r="G56" s="72"/>
      <c r="H56" s="72"/>
      <c r="I56" s="72"/>
      <c r="J56" s="72"/>
      <c r="K56" s="72"/>
      <c r="L56" s="72"/>
      <c r="M56" s="72"/>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IA56" s="21">
        <v>5.01</v>
      </c>
      <c r="IB56" s="21" t="s">
        <v>304</v>
      </c>
      <c r="IE56" s="22"/>
      <c r="IF56" s="22"/>
      <c r="IG56" s="22"/>
      <c r="IH56" s="22"/>
      <c r="II56" s="22"/>
    </row>
    <row r="57" spans="1:243" s="21" customFormat="1" ht="15.75">
      <c r="A57" s="33">
        <v>5.02</v>
      </c>
      <c r="B57" s="34" t="s">
        <v>305</v>
      </c>
      <c r="C57" s="35"/>
      <c r="D57" s="72"/>
      <c r="E57" s="72"/>
      <c r="F57" s="72"/>
      <c r="G57" s="72"/>
      <c r="H57" s="72"/>
      <c r="I57" s="72"/>
      <c r="J57" s="72"/>
      <c r="K57" s="72"/>
      <c r="L57" s="72"/>
      <c r="M57" s="72"/>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IA57" s="21">
        <v>5.02</v>
      </c>
      <c r="IB57" s="21" t="s">
        <v>305</v>
      </c>
      <c r="IE57" s="22"/>
      <c r="IF57" s="22"/>
      <c r="IG57" s="22"/>
      <c r="IH57" s="22"/>
      <c r="II57" s="22"/>
    </row>
    <row r="58" spans="1:243" s="21" customFormat="1" ht="33.75" customHeight="1">
      <c r="A58" s="33">
        <v>5.03</v>
      </c>
      <c r="B58" s="34" t="s">
        <v>241</v>
      </c>
      <c r="C58" s="35"/>
      <c r="D58" s="35">
        <v>8</v>
      </c>
      <c r="E58" s="68" t="s">
        <v>221</v>
      </c>
      <c r="F58" s="69">
        <v>3513.94</v>
      </c>
      <c r="G58" s="65">
        <v>32061</v>
      </c>
      <c r="H58" s="67">
        <f t="shared" si="4"/>
        <v>3081.05</v>
      </c>
      <c r="I58" s="39" t="s">
        <v>212</v>
      </c>
      <c r="J58" s="40">
        <f t="shared" si="5"/>
        <v>1</v>
      </c>
      <c r="K58" s="38" t="s">
        <v>213</v>
      </c>
      <c r="L58" s="38" t="s">
        <v>180</v>
      </c>
      <c r="M58" s="41"/>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6"/>
        <v>28111.52</v>
      </c>
      <c r="BB58" s="51">
        <f t="shared" si="7"/>
        <v>28111.52</v>
      </c>
      <c r="BC58" s="60" t="str">
        <f t="shared" si="8"/>
        <v>INR  Twenty Eight Thousand One Hundred &amp; Eleven  and Paise Fifty Two Only</v>
      </c>
      <c r="IA58" s="21">
        <v>5.03</v>
      </c>
      <c r="IB58" s="21" t="s">
        <v>241</v>
      </c>
      <c r="ID58" s="21">
        <v>8</v>
      </c>
      <c r="IE58" s="22" t="s">
        <v>221</v>
      </c>
      <c r="IF58" s="22"/>
      <c r="IG58" s="22"/>
      <c r="IH58" s="22"/>
      <c r="II58" s="22"/>
    </row>
    <row r="59" spans="1:243" s="21" customFormat="1" ht="94.5">
      <c r="A59" s="33">
        <v>5.04</v>
      </c>
      <c r="B59" s="34" t="s">
        <v>306</v>
      </c>
      <c r="C59" s="35"/>
      <c r="D59" s="72"/>
      <c r="E59" s="72"/>
      <c r="F59" s="72"/>
      <c r="G59" s="72"/>
      <c r="H59" s="72"/>
      <c r="I59" s="72"/>
      <c r="J59" s="72"/>
      <c r="K59" s="72"/>
      <c r="L59" s="72"/>
      <c r="M59" s="72"/>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IA59" s="21">
        <v>5.04</v>
      </c>
      <c r="IB59" s="21" t="s">
        <v>306</v>
      </c>
      <c r="IE59" s="22"/>
      <c r="IF59" s="22"/>
      <c r="IG59" s="22"/>
      <c r="IH59" s="22"/>
      <c r="II59" s="22"/>
    </row>
    <row r="60" spans="1:243" s="21" customFormat="1" ht="28.5">
      <c r="A60" s="33">
        <v>5.05</v>
      </c>
      <c r="B60" s="34" t="s">
        <v>242</v>
      </c>
      <c r="C60" s="35"/>
      <c r="D60" s="35">
        <v>200</v>
      </c>
      <c r="E60" s="68" t="s">
        <v>231</v>
      </c>
      <c r="F60" s="69">
        <v>193.2</v>
      </c>
      <c r="G60" s="65">
        <v>44070</v>
      </c>
      <c r="H60" s="67">
        <f t="shared" si="4"/>
        <v>169.4</v>
      </c>
      <c r="I60" s="39" t="s">
        <v>212</v>
      </c>
      <c r="J60" s="40">
        <f t="shared" si="5"/>
        <v>1</v>
      </c>
      <c r="K60" s="38" t="s">
        <v>213</v>
      </c>
      <c r="L60" s="38" t="s">
        <v>180</v>
      </c>
      <c r="M60" s="41"/>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 t="shared" si="6"/>
        <v>38640</v>
      </c>
      <c r="BB60" s="51">
        <f t="shared" si="7"/>
        <v>38640</v>
      </c>
      <c r="BC60" s="60" t="str">
        <f t="shared" si="8"/>
        <v>INR  Thirty Eight Thousand Six Hundred &amp; Forty  Only</v>
      </c>
      <c r="IA60" s="21">
        <v>5.05</v>
      </c>
      <c r="IB60" s="21" t="s">
        <v>242</v>
      </c>
      <c r="ID60" s="21">
        <v>200</v>
      </c>
      <c r="IE60" s="22" t="s">
        <v>231</v>
      </c>
      <c r="IF60" s="22"/>
      <c r="IG60" s="22"/>
      <c r="IH60" s="22"/>
      <c r="II60" s="22"/>
    </row>
    <row r="61" spans="1:243" s="21" customFormat="1" ht="42.75">
      <c r="A61" s="33">
        <v>5.06</v>
      </c>
      <c r="B61" s="34" t="s">
        <v>307</v>
      </c>
      <c r="C61" s="35"/>
      <c r="D61" s="35">
        <v>5</v>
      </c>
      <c r="E61" s="68" t="s">
        <v>231</v>
      </c>
      <c r="F61" s="69">
        <v>329.9</v>
      </c>
      <c r="G61" s="65">
        <v>1881</v>
      </c>
      <c r="H61" s="67">
        <f t="shared" si="4"/>
        <v>289.26</v>
      </c>
      <c r="I61" s="39" t="s">
        <v>212</v>
      </c>
      <c r="J61" s="40">
        <f t="shared" si="5"/>
        <v>1</v>
      </c>
      <c r="K61" s="38" t="s">
        <v>213</v>
      </c>
      <c r="L61" s="38" t="s">
        <v>180</v>
      </c>
      <c r="M61" s="41"/>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6"/>
        <v>1649.5</v>
      </c>
      <c r="BB61" s="51">
        <f t="shared" si="7"/>
        <v>1649.5</v>
      </c>
      <c r="BC61" s="60" t="str">
        <f t="shared" si="8"/>
        <v>INR  One Thousand Six Hundred &amp; Forty Nine  and Paise Fifty Only</v>
      </c>
      <c r="IA61" s="21">
        <v>5.06</v>
      </c>
      <c r="IB61" s="21" t="s">
        <v>307</v>
      </c>
      <c r="ID61" s="21">
        <v>5</v>
      </c>
      <c r="IE61" s="22" t="s">
        <v>231</v>
      </c>
      <c r="IF61" s="22"/>
      <c r="IG61" s="22"/>
      <c r="IH61" s="22"/>
      <c r="II61" s="22"/>
    </row>
    <row r="62" spans="1:243" s="21" customFormat="1" ht="141.75">
      <c r="A62" s="33">
        <v>5.07</v>
      </c>
      <c r="B62" s="34" t="s">
        <v>243</v>
      </c>
      <c r="C62" s="35"/>
      <c r="D62" s="35">
        <v>4</v>
      </c>
      <c r="E62" s="68" t="s">
        <v>232</v>
      </c>
      <c r="F62" s="69">
        <v>644.06</v>
      </c>
      <c r="G62" s="65">
        <v>2938</v>
      </c>
      <c r="H62" s="67">
        <f t="shared" si="4"/>
        <v>564.72</v>
      </c>
      <c r="I62" s="39" t="s">
        <v>212</v>
      </c>
      <c r="J62" s="40">
        <f t="shared" si="5"/>
        <v>1</v>
      </c>
      <c r="K62" s="38" t="s">
        <v>213</v>
      </c>
      <c r="L62" s="38" t="s">
        <v>180</v>
      </c>
      <c r="M62" s="41"/>
      <c r="N62" s="49"/>
      <c r="O62" s="49"/>
      <c r="P62" s="50"/>
      <c r="Q62" s="49"/>
      <c r="R62" s="49"/>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2">
        <f t="shared" si="6"/>
        <v>2576.24</v>
      </c>
      <c r="BB62" s="51">
        <f t="shared" si="7"/>
        <v>2576.24</v>
      </c>
      <c r="BC62" s="60" t="str">
        <f t="shared" si="8"/>
        <v>INR  Two Thousand Five Hundred &amp; Seventy Six  and Paise Twenty Four Only</v>
      </c>
      <c r="IA62" s="21">
        <v>5.07</v>
      </c>
      <c r="IB62" s="21" t="s">
        <v>243</v>
      </c>
      <c r="ID62" s="21">
        <v>4</v>
      </c>
      <c r="IE62" s="22" t="s">
        <v>232</v>
      </c>
      <c r="IF62" s="22"/>
      <c r="IG62" s="22"/>
      <c r="IH62" s="22"/>
      <c r="II62" s="22"/>
    </row>
    <row r="63" spans="1:243" s="21" customFormat="1" ht="30.75" customHeight="1">
      <c r="A63" s="33">
        <v>5.08</v>
      </c>
      <c r="B63" s="34" t="s">
        <v>308</v>
      </c>
      <c r="C63" s="35"/>
      <c r="D63" s="35">
        <v>437.35</v>
      </c>
      <c r="E63" s="68" t="s">
        <v>221</v>
      </c>
      <c r="F63" s="69">
        <v>322.67</v>
      </c>
      <c r="G63" s="65">
        <v>160945</v>
      </c>
      <c r="H63" s="67">
        <f t="shared" si="4"/>
        <v>282.92</v>
      </c>
      <c r="I63" s="39" t="s">
        <v>212</v>
      </c>
      <c r="J63" s="40">
        <f t="shared" si="5"/>
        <v>1</v>
      </c>
      <c r="K63" s="38" t="s">
        <v>213</v>
      </c>
      <c r="L63" s="38" t="s">
        <v>180</v>
      </c>
      <c r="M63" s="41"/>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 t="shared" si="6"/>
        <v>141119.72</v>
      </c>
      <c r="BB63" s="51">
        <f t="shared" si="7"/>
        <v>141119.72</v>
      </c>
      <c r="BC63" s="60" t="str">
        <f t="shared" si="8"/>
        <v>INR  One Lakh Forty One Thousand One Hundred &amp; Nineteen  and Paise Seventy Two Only</v>
      </c>
      <c r="IA63" s="21">
        <v>5.08</v>
      </c>
      <c r="IB63" s="21" t="s">
        <v>308</v>
      </c>
      <c r="ID63" s="21">
        <v>437.35</v>
      </c>
      <c r="IE63" s="22" t="s">
        <v>221</v>
      </c>
      <c r="IF63" s="22"/>
      <c r="IG63" s="22"/>
      <c r="IH63" s="22"/>
      <c r="II63" s="22"/>
    </row>
    <row r="64" spans="1:243" s="21" customFormat="1" ht="94.5">
      <c r="A64" s="33">
        <v>5.09</v>
      </c>
      <c r="B64" s="34" t="s">
        <v>309</v>
      </c>
      <c r="C64" s="35"/>
      <c r="D64" s="35">
        <v>200</v>
      </c>
      <c r="E64" s="68" t="s">
        <v>232</v>
      </c>
      <c r="F64" s="69">
        <v>31.74</v>
      </c>
      <c r="G64" s="65">
        <v>7240</v>
      </c>
      <c r="H64" s="67">
        <f t="shared" si="4"/>
        <v>27.83</v>
      </c>
      <c r="I64" s="39" t="s">
        <v>212</v>
      </c>
      <c r="J64" s="40">
        <f t="shared" si="5"/>
        <v>1</v>
      </c>
      <c r="K64" s="38" t="s">
        <v>213</v>
      </c>
      <c r="L64" s="38" t="s">
        <v>180</v>
      </c>
      <c r="M64" s="41"/>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6"/>
        <v>6348</v>
      </c>
      <c r="BB64" s="51">
        <f t="shared" si="7"/>
        <v>6348</v>
      </c>
      <c r="BC64" s="60" t="str">
        <f t="shared" si="8"/>
        <v>INR  Six Thousand Three Hundred &amp; Forty Eight  Only</v>
      </c>
      <c r="IA64" s="21">
        <v>5.09</v>
      </c>
      <c r="IB64" s="21" t="s">
        <v>309</v>
      </c>
      <c r="ID64" s="21">
        <v>200</v>
      </c>
      <c r="IE64" s="22" t="s">
        <v>232</v>
      </c>
      <c r="IF64" s="22"/>
      <c r="IG64" s="22"/>
      <c r="IH64" s="22"/>
      <c r="II64" s="22"/>
    </row>
    <row r="65" spans="1:243" s="21" customFormat="1" ht="176.25" customHeight="1">
      <c r="A65" s="62">
        <v>5.1</v>
      </c>
      <c r="B65" s="34" t="s">
        <v>244</v>
      </c>
      <c r="C65" s="35"/>
      <c r="D65" s="35">
        <v>348.4</v>
      </c>
      <c r="E65" s="68" t="s">
        <v>221</v>
      </c>
      <c r="F65" s="69">
        <v>903.38</v>
      </c>
      <c r="G65" s="65">
        <v>358957</v>
      </c>
      <c r="H65" s="67">
        <f t="shared" si="4"/>
        <v>792.09</v>
      </c>
      <c r="I65" s="39" t="s">
        <v>212</v>
      </c>
      <c r="J65" s="40">
        <f t="shared" si="5"/>
        <v>1</v>
      </c>
      <c r="K65" s="38" t="s">
        <v>213</v>
      </c>
      <c r="L65" s="38" t="s">
        <v>180</v>
      </c>
      <c r="M65" s="41"/>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 t="shared" si="6"/>
        <v>314737.59</v>
      </c>
      <c r="BB65" s="51">
        <f t="shared" si="7"/>
        <v>314737.59</v>
      </c>
      <c r="BC65" s="60" t="str">
        <f t="shared" si="8"/>
        <v>INR  Three Lakh Fourteen Thousand Seven Hundred &amp; Thirty Seven  and Paise Fifty Nine Only</v>
      </c>
      <c r="IA65" s="21">
        <v>5.1</v>
      </c>
      <c r="IB65" s="21" t="s">
        <v>244</v>
      </c>
      <c r="ID65" s="21">
        <v>348.4</v>
      </c>
      <c r="IE65" s="22" t="s">
        <v>221</v>
      </c>
      <c r="IF65" s="22"/>
      <c r="IG65" s="22"/>
      <c r="IH65" s="22"/>
      <c r="II65" s="22"/>
    </row>
    <row r="66" spans="1:243" s="21" customFormat="1" ht="15.75">
      <c r="A66" s="33">
        <v>6</v>
      </c>
      <c r="B66" s="34" t="s">
        <v>310</v>
      </c>
      <c r="C66" s="35"/>
      <c r="D66" s="72"/>
      <c r="E66" s="72"/>
      <c r="F66" s="72"/>
      <c r="G66" s="72"/>
      <c r="H66" s="72"/>
      <c r="I66" s="72"/>
      <c r="J66" s="72"/>
      <c r="K66" s="72"/>
      <c r="L66" s="72"/>
      <c r="M66" s="72"/>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IA66" s="21">
        <v>6</v>
      </c>
      <c r="IB66" s="21" t="s">
        <v>310</v>
      </c>
      <c r="IE66" s="22"/>
      <c r="IF66" s="22"/>
      <c r="IG66" s="22"/>
      <c r="IH66" s="22"/>
      <c r="II66" s="22"/>
    </row>
    <row r="67" spans="1:243" s="21" customFormat="1" ht="126">
      <c r="A67" s="33">
        <v>6.01</v>
      </c>
      <c r="B67" s="34" t="s">
        <v>311</v>
      </c>
      <c r="C67" s="35"/>
      <c r="D67" s="72"/>
      <c r="E67" s="72"/>
      <c r="F67" s="72"/>
      <c r="G67" s="72"/>
      <c r="H67" s="72"/>
      <c r="I67" s="72"/>
      <c r="J67" s="72"/>
      <c r="K67" s="72"/>
      <c r="L67" s="72"/>
      <c r="M67" s="72"/>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IA67" s="21">
        <v>6.01</v>
      </c>
      <c r="IB67" s="21" t="s">
        <v>311</v>
      </c>
      <c r="IE67" s="22"/>
      <c r="IF67" s="22"/>
      <c r="IG67" s="22"/>
      <c r="IH67" s="22"/>
      <c r="II67" s="22"/>
    </row>
    <row r="68" spans="1:243" s="21" customFormat="1" ht="32.25" customHeight="1">
      <c r="A68" s="33">
        <v>6.02</v>
      </c>
      <c r="B68" s="34" t="s">
        <v>245</v>
      </c>
      <c r="C68" s="35"/>
      <c r="D68" s="35">
        <v>0.05</v>
      </c>
      <c r="E68" s="68" t="s">
        <v>230</v>
      </c>
      <c r="F68" s="69">
        <v>114145.59</v>
      </c>
      <c r="G68" s="65">
        <v>6509</v>
      </c>
      <c r="H68" s="67">
        <f t="shared" si="4"/>
        <v>100083.81</v>
      </c>
      <c r="I68" s="39" t="s">
        <v>212</v>
      </c>
      <c r="J68" s="40">
        <f t="shared" si="5"/>
        <v>1</v>
      </c>
      <c r="K68" s="38" t="s">
        <v>213</v>
      </c>
      <c r="L68" s="38" t="s">
        <v>180</v>
      </c>
      <c r="M68" s="41"/>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 t="shared" si="6"/>
        <v>5707.28</v>
      </c>
      <c r="BB68" s="51">
        <f t="shared" si="7"/>
        <v>5707.28</v>
      </c>
      <c r="BC68" s="60" t="str">
        <f t="shared" si="8"/>
        <v>INR  Five Thousand Seven Hundred &amp; Seven  and Paise Twenty Eight Only</v>
      </c>
      <c r="IA68" s="21">
        <v>6.02</v>
      </c>
      <c r="IB68" s="21" t="s">
        <v>245</v>
      </c>
      <c r="ID68" s="21">
        <v>0.05</v>
      </c>
      <c r="IE68" s="22" t="s">
        <v>230</v>
      </c>
      <c r="IF68" s="22"/>
      <c r="IG68" s="22"/>
      <c r="IH68" s="22"/>
      <c r="II68" s="22"/>
    </row>
    <row r="69" spans="1:243" s="21" customFormat="1" ht="141.75">
      <c r="A69" s="33">
        <v>6.03</v>
      </c>
      <c r="B69" s="34" t="s">
        <v>312</v>
      </c>
      <c r="C69" s="35"/>
      <c r="D69" s="72"/>
      <c r="E69" s="72"/>
      <c r="F69" s="72"/>
      <c r="G69" s="72"/>
      <c r="H69" s="72"/>
      <c r="I69" s="72"/>
      <c r="J69" s="72"/>
      <c r="K69" s="72"/>
      <c r="L69" s="72"/>
      <c r="M69" s="72"/>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IA69" s="21">
        <v>6.03</v>
      </c>
      <c r="IB69" s="21" t="s">
        <v>312</v>
      </c>
      <c r="IE69" s="22"/>
      <c r="IF69" s="22"/>
      <c r="IG69" s="22"/>
      <c r="IH69" s="22"/>
      <c r="II69" s="22"/>
    </row>
    <row r="70" spans="1:243" s="21" customFormat="1" ht="47.25">
      <c r="A70" s="33">
        <v>6.04</v>
      </c>
      <c r="B70" s="34" t="s">
        <v>313</v>
      </c>
      <c r="C70" s="35"/>
      <c r="D70" s="35">
        <v>9</v>
      </c>
      <c r="E70" s="68" t="s">
        <v>221</v>
      </c>
      <c r="F70" s="69">
        <v>1654.27</v>
      </c>
      <c r="G70" s="65">
        <v>16980</v>
      </c>
      <c r="H70" s="67">
        <f t="shared" si="4"/>
        <v>1450.48</v>
      </c>
      <c r="I70" s="39" t="s">
        <v>212</v>
      </c>
      <c r="J70" s="40">
        <f t="shared" si="5"/>
        <v>1</v>
      </c>
      <c r="K70" s="38" t="s">
        <v>213</v>
      </c>
      <c r="L70" s="38" t="s">
        <v>180</v>
      </c>
      <c r="M70" s="41"/>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2">
        <f t="shared" si="6"/>
        <v>14888.43</v>
      </c>
      <c r="BB70" s="51">
        <f t="shared" si="7"/>
        <v>14888.43</v>
      </c>
      <c r="BC70" s="60" t="str">
        <f t="shared" si="8"/>
        <v>INR  Fourteen Thousand Eight Hundred &amp; Eighty Eight  and Paise Forty Three Only</v>
      </c>
      <c r="IA70" s="21">
        <v>6.04</v>
      </c>
      <c r="IB70" s="21" t="s">
        <v>313</v>
      </c>
      <c r="ID70" s="21">
        <v>9</v>
      </c>
      <c r="IE70" s="22" t="s">
        <v>221</v>
      </c>
      <c r="IF70" s="22"/>
      <c r="IG70" s="22"/>
      <c r="IH70" s="22"/>
      <c r="II70" s="22"/>
    </row>
    <row r="71" spans="1:243" s="21" customFormat="1" ht="78.75">
      <c r="A71" s="33">
        <v>6.05</v>
      </c>
      <c r="B71" s="34" t="s">
        <v>314</v>
      </c>
      <c r="C71" s="35"/>
      <c r="D71" s="35">
        <v>8</v>
      </c>
      <c r="E71" s="68" t="s">
        <v>221</v>
      </c>
      <c r="F71" s="69">
        <v>351.95</v>
      </c>
      <c r="G71" s="65">
        <v>3211</v>
      </c>
      <c r="H71" s="67">
        <f t="shared" si="4"/>
        <v>308.59</v>
      </c>
      <c r="I71" s="39" t="s">
        <v>212</v>
      </c>
      <c r="J71" s="40">
        <f t="shared" si="5"/>
        <v>1</v>
      </c>
      <c r="K71" s="38" t="s">
        <v>213</v>
      </c>
      <c r="L71" s="38" t="s">
        <v>180</v>
      </c>
      <c r="M71" s="41"/>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6"/>
        <v>2815.6</v>
      </c>
      <c r="BB71" s="51">
        <f t="shared" si="7"/>
        <v>2815.6</v>
      </c>
      <c r="BC71" s="60" t="str">
        <f t="shared" si="8"/>
        <v>INR  Two Thousand Eight Hundred &amp; Fifteen  and Paise Sixty Only</v>
      </c>
      <c r="IA71" s="21">
        <v>6.05</v>
      </c>
      <c r="IB71" s="21" t="s">
        <v>314</v>
      </c>
      <c r="ID71" s="21">
        <v>8</v>
      </c>
      <c r="IE71" s="22" t="s">
        <v>221</v>
      </c>
      <c r="IF71" s="22"/>
      <c r="IG71" s="22"/>
      <c r="IH71" s="22"/>
      <c r="II71" s="22"/>
    </row>
    <row r="72" spans="1:243" s="21" customFormat="1" ht="110.25">
      <c r="A72" s="33">
        <v>6.06</v>
      </c>
      <c r="B72" s="34" t="s">
        <v>315</v>
      </c>
      <c r="C72" s="35"/>
      <c r="D72" s="72"/>
      <c r="E72" s="72"/>
      <c r="F72" s="72"/>
      <c r="G72" s="72"/>
      <c r="H72" s="72"/>
      <c r="I72" s="72"/>
      <c r="J72" s="72"/>
      <c r="K72" s="72"/>
      <c r="L72" s="72"/>
      <c r="M72" s="72"/>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IA72" s="21">
        <v>6.06</v>
      </c>
      <c r="IB72" s="21" t="s">
        <v>315</v>
      </c>
      <c r="IE72" s="22"/>
      <c r="IF72" s="22"/>
      <c r="IG72" s="22"/>
      <c r="IH72" s="22"/>
      <c r="II72" s="22"/>
    </row>
    <row r="73" spans="1:243" s="21" customFormat="1" ht="15.75">
      <c r="A73" s="33">
        <v>6.07</v>
      </c>
      <c r="B73" s="34" t="s">
        <v>316</v>
      </c>
      <c r="C73" s="35"/>
      <c r="D73" s="72"/>
      <c r="E73" s="72"/>
      <c r="F73" s="72"/>
      <c r="G73" s="72"/>
      <c r="H73" s="72"/>
      <c r="I73" s="72"/>
      <c r="J73" s="72"/>
      <c r="K73" s="72"/>
      <c r="L73" s="72"/>
      <c r="M73" s="72"/>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IA73" s="21">
        <v>6.07</v>
      </c>
      <c r="IB73" s="21" t="s">
        <v>316</v>
      </c>
      <c r="IE73" s="22"/>
      <c r="IF73" s="22"/>
      <c r="IG73" s="22"/>
      <c r="IH73" s="22"/>
      <c r="II73" s="22"/>
    </row>
    <row r="74" spans="1:243" s="21" customFormat="1" ht="31.5">
      <c r="A74" s="33">
        <v>6.08</v>
      </c>
      <c r="B74" s="34" t="s">
        <v>317</v>
      </c>
      <c r="C74" s="35"/>
      <c r="D74" s="72"/>
      <c r="E74" s="72"/>
      <c r="F74" s="72"/>
      <c r="G74" s="72"/>
      <c r="H74" s="72"/>
      <c r="I74" s="72"/>
      <c r="J74" s="72"/>
      <c r="K74" s="72"/>
      <c r="L74" s="72"/>
      <c r="M74" s="72"/>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IA74" s="21">
        <v>6.08</v>
      </c>
      <c r="IB74" s="21" t="s">
        <v>317</v>
      </c>
      <c r="IE74" s="22"/>
      <c r="IF74" s="22"/>
      <c r="IG74" s="22"/>
      <c r="IH74" s="22"/>
      <c r="II74" s="22"/>
    </row>
    <row r="75" spans="1:243" s="21" customFormat="1" ht="42.75">
      <c r="A75" s="33">
        <v>6.09</v>
      </c>
      <c r="B75" s="34" t="s">
        <v>245</v>
      </c>
      <c r="C75" s="35"/>
      <c r="D75" s="35">
        <v>2.5</v>
      </c>
      <c r="E75" s="68" t="s">
        <v>221</v>
      </c>
      <c r="F75" s="69">
        <v>3812.1</v>
      </c>
      <c r="G75" s="65">
        <v>10869</v>
      </c>
      <c r="H75" s="67">
        <f t="shared" si="4"/>
        <v>3342.48</v>
      </c>
      <c r="I75" s="39" t="s">
        <v>212</v>
      </c>
      <c r="J75" s="40">
        <f t="shared" si="5"/>
        <v>1</v>
      </c>
      <c r="K75" s="38" t="s">
        <v>213</v>
      </c>
      <c r="L75" s="38" t="s">
        <v>180</v>
      </c>
      <c r="M75" s="41"/>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 t="shared" si="6"/>
        <v>9530.25</v>
      </c>
      <c r="BB75" s="51">
        <f t="shared" si="7"/>
        <v>9530.25</v>
      </c>
      <c r="BC75" s="60" t="str">
        <f t="shared" si="8"/>
        <v>INR  Nine Thousand Five Hundred &amp; Thirty  and Paise Twenty Five Only</v>
      </c>
      <c r="IA75" s="21">
        <v>6.09</v>
      </c>
      <c r="IB75" s="21" t="s">
        <v>245</v>
      </c>
      <c r="ID75" s="21">
        <v>2.5</v>
      </c>
      <c r="IE75" s="22" t="s">
        <v>221</v>
      </c>
      <c r="IF75" s="22"/>
      <c r="IG75" s="22"/>
      <c r="IH75" s="22"/>
      <c r="II75" s="22"/>
    </row>
    <row r="76" spans="1:243" s="21" customFormat="1" ht="30.75" customHeight="1">
      <c r="A76" s="62">
        <v>6.1</v>
      </c>
      <c r="B76" s="34" t="s">
        <v>318</v>
      </c>
      <c r="C76" s="35"/>
      <c r="D76" s="72"/>
      <c r="E76" s="72"/>
      <c r="F76" s="72"/>
      <c r="G76" s="72"/>
      <c r="H76" s="72"/>
      <c r="I76" s="72"/>
      <c r="J76" s="72"/>
      <c r="K76" s="72"/>
      <c r="L76" s="72"/>
      <c r="M76" s="72"/>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IA76" s="21">
        <v>6.1</v>
      </c>
      <c r="IB76" s="21" t="s">
        <v>318</v>
      </c>
      <c r="IE76" s="22"/>
      <c r="IF76" s="22"/>
      <c r="IG76" s="22"/>
      <c r="IH76" s="22"/>
      <c r="II76" s="22"/>
    </row>
    <row r="77" spans="1:243" s="21" customFormat="1" ht="42.75">
      <c r="A77" s="33">
        <v>6.11</v>
      </c>
      <c r="B77" s="34" t="s">
        <v>319</v>
      </c>
      <c r="C77" s="35"/>
      <c r="D77" s="35">
        <v>10</v>
      </c>
      <c r="E77" s="68" t="s">
        <v>267</v>
      </c>
      <c r="F77" s="69">
        <v>144.94</v>
      </c>
      <c r="G77" s="65">
        <v>1653</v>
      </c>
      <c r="H77" s="67">
        <f t="shared" si="4"/>
        <v>127.08</v>
      </c>
      <c r="I77" s="39" t="s">
        <v>212</v>
      </c>
      <c r="J77" s="40">
        <f t="shared" si="5"/>
        <v>1</v>
      </c>
      <c r="K77" s="38" t="s">
        <v>213</v>
      </c>
      <c r="L77" s="38" t="s">
        <v>180</v>
      </c>
      <c r="M77" s="41"/>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 t="shared" si="6"/>
        <v>1449.4</v>
      </c>
      <c r="BB77" s="51">
        <f t="shared" si="7"/>
        <v>1449.4</v>
      </c>
      <c r="BC77" s="60" t="str">
        <f t="shared" si="8"/>
        <v>INR  One Thousand Four Hundred &amp; Forty Nine  and Paise Forty Only</v>
      </c>
      <c r="IA77" s="21">
        <v>6.11</v>
      </c>
      <c r="IB77" s="21" t="s">
        <v>319</v>
      </c>
      <c r="ID77" s="21">
        <v>10</v>
      </c>
      <c r="IE77" s="22" t="s">
        <v>267</v>
      </c>
      <c r="IF77" s="22"/>
      <c r="IG77" s="22"/>
      <c r="IH77" s="22"/>
      <c r="II77" s="22"/>
    </row>
    <row r="78" spans="1:243" s="21" customFormat="1" ht="96.75" customHeight="1">
      <c r="A78" s="33">
        <v>6.12</v>
      </c>
      <c r="B78" s="34" t="s">
        <v>320</v>
      </c>
      <c r="C78" s="35"/>
      <c r="D78" s="35">
        <v>9</v>
      </c>
      <c r="E78" s="68" t="s">
        <v>232</v>
      </c>
      <c r="F78" s="69">
        <v>879.88</v>
      </c>
      <c r="G78" s="65">
        <v>9032</v>
      </c>
      <c r="H78" s="67">
        <f t="shared" si="4"/>
        <v>771.49</v>
      </c>
      <c r="I78" s="39" t="s">
        <v>212</v>
      </c>
      <c r="J78" s="40">
        <f t="shared" si="5"/>
        <v>1</v>
      </c>
      <c r="K78" s="38" t="s">
        <v>213</v>
      </c>
      <c r="L78" s="38" t="s">
        <v>180</v>
      </c>
      <c r="M78" s="41"/>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 t="shared" si="6"/>
        <v>7918.92</v>
      </c>
      <c r="BB78" s="51">
        <f t="shared" si="7"/>
        <v>7918.92</v>
      </c>
      <c r="BC78" s="60" t="str">
        <f t="shared" si="8"/>
        <v>INR  Seven Thousand Nine Hundred &amp; Eighteen  and Paise Ninety Two Only</v>
      </c>
      <c r="IA78" s="21">
        <v>6.12</v>
      </c>
      <c r="IB78" s="21" t="s">
        <v>320</v>
      </c>
      <c r="ID78" s="21">
        <v>9</v>
      </c>
      <c r="IE78" s="22" t="s">
        <v>232</v>
      </c>
      <c r="IF78" s="22"/>
      <c r="IG78" s="22"/>
      <c r="IH78" s="22"/>
      <c r="II78" s="22"/>
    </row>
    <row r="79" spans="1:243" s="21" customFormat="1" ht="110.25">
      <c r="A79" s="33">
        <v>6.13</v>
      </c>
      <c r="B79" s="34" t="s">
        <v>321</v>
      </c>
      <c r="C79" s="35"/>
      <c r="D79" s="72"/>
      <c r="E79" s="72"/>
      <c r="F79" s="72"/>
      <c r="G79" s="72"/>
      <c r="H79" s="72"/>
      <c r="I79" s="72"/>
      <c r="J79" s="72"/>
      <c r="K79" s="72"/>
      <c r="L79" s="72"/>
      <c r="M79" s="72"/>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IA79" s="21">
        <v>6.13</v>
      </c>
      <c r="IB79" s="21" t="s">
        <v>321</v>
      </c>
      <c r="IE79" s="22"/>
      <c r="IF79" s="22"/>
      <c r="IG79" s="22"/>
      <c r="IH79" s="22"/>
      <c r="II79" s="22"/>
    </row>
    <row r="80" spans="1:243" s="21" customFormat="1" ht="42.75">
      <c r="A80" s="33">
        <v>6.14</v>
      </c>
      <c r="B80" s="34" t="s">
        <v>246</v>
      </c>
      <c r="C80" s="35"/>
      <c r="D80" s="35">
        <v>8</v>
      </c>
      <c r="E80" s="68" t="s">
        <v>232</v>
      </c>
      <c r="F80" s="69">
        <v>203.16</v>
      </c>
      <c r="G80" s="65">
        <v>1854</v>
      </c>
      <c r="H80" s="67">
        <f aca="true" t="shared" si="9" ref="H80:H142">SUM(F80*100/114.05)</f>
        <v>178.13</v>
      </c>
      <c r="I80" s="39" t="s">
        <v>212</v>
      </c>
      <c r="J80" s="40">
        <f>IF(I80="Less(-)",-1,1)</f>
        <v>1</v>
      </c>
      <c r="K80" s="38" t="s">
        <v>213</v>
      </c>
      <c r="L80" s="38" t="s">
        <v>180</v>
      </c>
      <c r="M80" s="41"/>
      <c r="N80" s="49"/>
      <c r="O80" s="49"/>
      <c r="P80" s="50"/>
      <c r="Q80" s="49"/>
      <c r="R80" s="49"/>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2">
        <f aca="true" t="shared" si="10" ref="BA80:BA87">total_amount_ba($B$2,$D$2,D80,F80,J80,K80,M80)</f>
        <v>1625.28</v>
      </c>
      <c r="BB80" s="51">
        <f aca="true" t="shared" si="11" ref="BB80:BB87">BA80+SUM(N80:AZ80)</f>
        <v>1625.28</v>
      </c>
      <c r="BC80" s="60" t="str">
        <f aca="true" t="shared" si="12" ref="BC80:BC87">SpellNumber(L80,BB80)</f>
        <v>INR  One Thousand Six Hundred &amp; Twenty Five  and Paise Twenty Eight Only</v>
      </c>
      <c r="IA80" s="21">
        <v>6.14</v>
      </c>
      <c r="IB80" s="21" t="s">
        <v>246</v>
      </c>
      <c r="ID80" s="21">
        <v>8</v>
      </c>
      <c r="IE80" s="22" t="s">
        <v>232</v>
      </c>
      <c r="IF80" s="22"/>
      <c r="IG80" s="22"/>
      <c r="IH80" s="22"/>
      <c r="II80" s="22"/>
    </row>
    <row r="81" spans="1:243" s="21" customFormat="1" ht="94.5">
      <c r="A81" s="33">
        <v>6.15</v>
      </c>
      <c r="B81" s="34" t="s">
        <v>322</v>
      </c>
      <c r="C81" s="35"/>
      <c r="D81" s="72"/>
      <c r="E81" s="72"/>
      <c r="F81" s="72"/>
      <c r="G81" s="72"/>
      <c r="H81" s="72"/>
      <c r="I81" s="72"/>
      <c r="J81" s="72"/>
      <c r="K81" s="72"/>
      <c r="L81" s="72"/>
      <c r="M81" s="72"/>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IA81" s="21">
        <v>6.15</v>
      </c>
      <c r="IB81" s="21" t="s">
        <v>322</v>
      </c>
      <c r="IE81" s="22"/>
      <c r="IF81" s="22"/>
      <c r="IG81" s="22"/>
      <c r="IH81" s="22"/>
      <c r="II81" s="22"/>
    </row>
    <row r="82" spans="1:243" s="21" customFormat="1" ht="28.5">
      <c r="A82" s="33">
        <v>6.16</v>
      </c>
      <c r="B82" s="34" t="s">
        <v>323</v>
      </c>
      <c r="C82" s="35"/>
      <c r="D82" s="35">
        <v>6</v>
      </c>
      <c r="E82" s="68" t="s">
        <v>232</v>
      </c>
      <c r="F82" s="69">
        <v>102.41</v>
      </c>
      <c r="G82" s="65">
        <v>701</v>
      </c>
      <c r="H82" s="67">
        <f t="shared" si="9"/>
        <v>89.79</v>
      </c>
      <c r="I82" s="39" t="s">
        <v>212</v>
      </c>
      <c r="J82" s="40">
        <f>IF(I82="Less(-)",-1,1)</f>
        <v>1</v>
      </c>
      <c r="K82" s="38" t="s">
        <v>213</v>
      </c>
      <c r="L82" s="38" t="s">
        <v>180</v>
      </c>
      <c r="M82" s="41"/>
      <c r="N82" s="49"/>
      <c r="O82" s="49"/>
      <c r="P82" s="50"/>
      <c r="Q82" s="49"/>
      <c r="R82" s="49"/>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2">
        <f t="shared" si="10"/>
        <v>614.46</v>
      </c>
      <c r="BB82" s="51">
        <f t="shared" si="11"/>
        <v>614.46</v>
      </c>
      <c r="BC82" s="60" t="str">
        <f t="shared" si="12"/>
        <v>INR  Six Hundred &amp; Fourteen  and Paise Forty Six Only</v>
      </c>
      <c r="IA82" s="21">
        <v>6.16</v>
      </c>
      <c r="IB82" s="21" t="s">
        <v>323</v>
      </c>
      <c r="ID82" s="21">
        <v>6</v>
      </c>
      <c r="IE82" s="22" t="s">
        <v>232</v>
      </c>
      <c r="IF82" s="22"/>
      <c r="IG82" s="22"/>
      <c r="IH82" s="22"/>
      <c r="II82" s="22"/>
    </row>
    <row r="83" spans="1:243" s="21" customFormat="1" ht="28.5">
      <c r="A83" s="33">
        <v>6.17</v>
      </c>
      <c r="B83" s="34" t="s">
        <v>324</v>
      </c>
      <c r="C83" s="35"/>
      <c r="D83" s="35">
        <v>23</v>
      </c>
      <c r="E83" s="68" t="s">
        <v>232</v>
      </c>
      <c r="F83" s="69">
        <v>90.79</v>
      </c>
      <c r="G83" s="65">
        <v>2382</v>
      </c>
      <c r="H83" s="67">
        <f t="shared" si="9"/>
        <v>79.61</v>
      </c>
      <c r="I83" s="39" t="s">
        <v>212</v>
      </c>
      <c r="J83" s="40">
        <f aca="true" t="shared" si="13" ref="J83:J323">IF(I83="Less(-)",-1,1)</f>
        <v>1</v>
      </c>
      <c r="K83" s="38" t="s">
        <v>213</v>
      </c>
      <c r="L83" s="38" t="s">
        <v>180</v>
      </c>
      <c r="M83" s="41"/>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2">
        <f t="shared" si="10"/>
        <v>2088.17</v>
      </c>
      <c r="BB83" s="51">
        <f t="shared" si="11"/>
        <v>2088.17</v>
      </c>
      <c r="BC83" s="60" t="str">
        <f t="shared" si="12"/>
        <v>INR  Two Thousand  &amp;Eighty Eight  and Paise Seventeen Only</v>
      </c>
      <c r="IA83" s="21">
        <v>6.17</v>
      </c>
      <c r="IB83" s="21" t="s">
        <v>324</v>
      </c>
      <c r="ID83" s="21">
        <v>23</v>
      </c>
      <c r="IE83" s="22" t="s">
        <v>232</v>
      </c>
      <c r="IF83" s="22"/>
      <c r="IG83" s="22"/>
      <c r="IH83" s="22"/>
      <c r="II83" s="22"/>
    </row>
    <row r="84" spans="1:243" s="21" customFormat="1" ht="28.5">
      <c r="A84" s="33">
        <v>6.18</v>
      </c>
      <c r="B84" s="34" t="s">
        <v>247</v>
      </c>
      <c r="C84" s="35"/>
      <c r="D84" s="35">
        <v>10</v>
      </c>
      <c r="E84" s="68" t="s">
        <v>232</v>
      </c>
      <c r="F84" s="69">
        <v>78.91</v>
      </c>
      <c r="G84" s="65">
        <v>900</v>
      </c>
      <c r="H84" s="67">
        <f t="shared" si="9"/>
        <v>69.19</v>
      </c>
      <c r="I84" s="39" t="s">
        <v>212</v>
      </c>
      <c r="J84" s="40">
        <f t="shared" si="13"/>
        <v>1</v>
      </c>
      <c r="K84" s="38" t="s">
        <v>213</v>
      </c>
      <c r="L84" s="38" t="s">
        <v>180</v>
      </c>
      <c r="M84" s="41"/>
      <c r="N84" s="49"/>
      <c r="O84" s="49"/>
      <c r="P84" s="50"/>
      <c r="Q84" s="49"/>
      <c r="R84" s="49"/>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2">
        <f t="shared" si="10"/>
        <v>789.1</v>
      </c>
      <c r="BB84" s="51">
        <f t="shared" si="11"/>
        <v>789.1</v>
      </c>
      <c r="BC84" s="60" t="str">
        <f t="shared" si="12"/>
        <v>INR  Seven Hundred &amp; Eighty Nine  and Paise Ten Only</v>
      </c>
      <c r="IA84" s="21">
        <v>6.18</v>
      </c>
      <c r="IB84" s="21" t="s">
        <v>247</v>
      </c>
      <c r="ID84" s="21">
        <v>10</v>
      </c>
      <c r="IE84" s="22" t="s">
        <v>232</v>
      </c>
      <c r="IF84" s="22"/>
      <c r="IG84" s="22"/>
      <c r="IH84" s="22"/>
      <c r="II84" s="22"/>
    </row>
    <row r="85" spans="1:243" s="21" customFormat="1" ht="28.5">
      <c r="A85" s="33">
        <v>6.19</v>
      </c>
      <c r="B85" s="34" t="s">
        <v>248</v>
      </c>
      <c r="C85" s="35"/>
      <c r="D85" s="35">
        <v>40</v>
      </c>
      <c r="E85" s="68" t="s">
        <v>232</v>
      </c>
      <c r="F85" s="69">
        <v>65.76</v>
      </c>
      <c r="G85" s="65">
        <v>3000</v>
      </c>
      <c r="H85" s="67">
        <f t="shared" si="9"/>
        <v>57.66</v>
      </c>
      <c r="I85" s="39" t="s">
        <v>212</v>
      </c>
      <c r="J85" s="40">
        <f t="shared" si="13"/>
        <v>1</v>
      </c>
      <c r="K85" s="38" t="s">
        <v>213</v>
      </c>
      <c r="L85" s="38" t="s">
        <v>180</v>
      </c>
      <c r="M85" s="41"/>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 t="shared" si="10"/>
        <v>2630.4</v>
      </c>
      <c r="BB85" s="51">
        <f t="shared" si="11"/>
        <v>2630.4</v>
      </c>
      <c r="BC85" s="60" t="str">
        <f t="shared" si="12"/>
        <v>INR  Two Thousand Six Hundred &amp; Thirty  and Paise Forty Only</v>
      </c>
      <c r="IA85" s="21">
        <v>6.19</v>
      </c>
      <c r="IB85" s="21" t="s">
        <v>248</v>
      </c>
      <c r="ID85" s="21">
        <v>40</v>
      </c>
      <c r="IE85" s="22" t="s">
        <v>232</v>
      </c>
      <c r="IF85" s="22"/>
      <c r="IG85" s="22"/>
      <c r="IH85" s="22"/>
      <c r="II85" s="22"/>
    </row>
    <row r="86" spans="1:243" s="21" customFormat="1" ht="94.5">
      <c r="A86" s="62">
        <v>6.2</v>
      </c>
      <c r="B86" s="34" t="s">
        <v>325</v>
      </c>
      <c r="C86" s="35"/>
      <c r="D86" s="72"/>
      <c r="E86" s="72"/>
      <c r="F86" s="72"/>
      <c r="G86" s="72"/>
      <c r="H86" s="72"/>
      <c r="I86" s="72"/>
      <c r="J86" s="72"/>
      <c r="K86" s="72"/>
      <c r="L86" s="72"/>
      <c r="M86" s="72"/>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IA86" s="21">
        <v>6.2</v>
      </c>
      <c r="IB86" s="21" t="s">
        <v>325</v>
      </c>
      <c r="IE86" s="22"/>
      <c r="IF86" s="22"/>
      <c r="IG86" s="22"/>
      <c r="IH86" s="22"/>
      <c r="II86" s="22"/>
    </row>
    <row r="87" spans="1:243" s="21" customFormat="1" ht="42.75">
      <c r="A87" s="33">
        <v>6.21</v>
      </c>
      <c r="B87" s="34" t="s">
        <v>249</v>
      </c>
      <c r="C87" s="35"/>
      <c r="D87" s="35">
        <v>32</v>
      </c>
      <c r="E87" s="68" t="s">
        <v>232</v>
      </c>
      <c r="F87" s="69">
        <v>52.3</v>
      </c>
      <c r="G87" s="65">
        <v>1909</v>
      </c>
      <c r="H87" s="67">
        <f t="shared" si="9"/>
        <v>45.86</v>
      </c>
      <c r="I87" s="39" t="s">
        <v>212</v>
      </c>
      <c r="J87" s="40">
        <f t="shared" si="13"/>
        <v>1</v>
      </c>
      <c r="K87" s="38" t="s">
        <v>213</v>
      </c>
      <c r="L87" s="38" t="s">
        <v>180</v>
      </c>
      <c r="M87" s="41"/>
      <c r="N87" s="49"/>
      <c r="O87" s="49"/>
      <c r="P87" s="50"/>
      <c r="Q87" s="49"/>
      <c r="R87" s="49"/>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2">
        <f t="shared" si="10"/>
        <v>1673.6</v>
      </c>
      <c r="BB87" s="51">
        <f t="shared" si="11"/>
        <v>1673.6</v>
      </c>
      <c r="BC87" s="60" t="str">
        <f t="shared" si="12"/>
        <v>INR  One Thousand Six Hundred &amp; Seventy Three  and Paise Sixty Only</v>
      </c>
      <c r="IA87" s="21">
        <v>6.21</v>
      </c>
      <c r="IB87" s="21" t="s">
        <v>249</v>
      </c>
      <c r="ID87" s="21">
        <v>32</v>
      </c>
      <c r="IE87" s="22" t="s">
        <v>232</v>
      </c>
      <c r="IF87" s="22"/>
      <c r="IG87" s="22"/>
      <c r="IH87" s="22"/>
      <c r="II87" s="22"/>
    </row>
    <row r="88" spans="1:243" s="21" customFormat="1" ht="110.25">
      <c r="A88" s="33">
        <v>6.22</v>
      </c>
      <c r="B88" s="34" t="s">
        <v>326</v>
      </c>
      <c r="C88" s="35"/>
      <c r="D88" s="72"/>
      <c r="E88" s="72"/>
      <c r="F88" s="72"/>
      <c r="G88" s="72"/>
      <c r="H88" s="72"/>
      <c r="I88" s="72"/>
      <c r="J88" s="72"/>
      <c r="K88" s="72"/>
      <c r="L88" s="72"/>
      <c r="M88" s="72"/>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IA88" s="21">
        <v>6.22</v>
      </c>
      <c r="IB88" s="21" t="s">
        <v>326</v>
      </c>
      <c r="IE88" s="22"/>
      <c r="IF88" s="22"/>
      <c r="IG88" s="22"/>
      <c r="IH88" s="22"/>
      <c r="II88" s="22"/>
    </row>
    <row r="89" spans="1:243" s="21" customFormat="1" ht="31.5" customHeight="1">
      <c r="A89" s="33">
        <v>6.23</v>
      </c>
      <c r="B89" s="34" t="s">
        <v>251</v>
      </c>
      <c r="C89" s="35"/>
      <c r="D89" s="35">
        <v>23</v>
      </c>
      <c r="E89" s="68" t="s">
        <v>232</v>
      </c>
      <c r="F89" s="69">
        <v>54.41</v>
      </c>
      <c r="G89" s="65">
        <v>1427</v>
      </c>
      <c r="H89" s="67">
        <f t="shared" si="9"/>
        <v>47.71</v>
      </c>
      <c r="I89" s="39" t="s">
        <v>212</v>
      </c>
      <c r="J89" s="40">
        <f t="shared" si="13"/>
        <v>1</v>
      </c>
      <c r="K89" s="38" t="s">
        <v>213</v>
      </c>
      <c r="L89" s="38" t="s">
        <v>180</v>
      </c>
      <c r="M89" s="41"/>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 aca="true" t="shared" si="14" ref="BA89:BA152">total_amount_ba($B$2,$D$2,D89,F89,J89,K89,M89)</f>
        <v>1251.43</v>
      </c>
      <c r="BB89" s="51">
        <f aca="true" t="shared" si="15" ref="BB89:BB152">BA89+SUM(N89:AZ89)</f>
        <v>1251.43</v>
      </c>
      <c r="BC89" s="60" t="str">
        <f aca="true" t="shared" si="16" ref="BC89:BC152">SpellNumber(L89,BB89)</f>
        <v>INR  One Thousand Two Hundred &amp; Fifty One  and Paise Forty Three Only</v>
      </c>
      <c r="IA89" s="21">
        <v>6.23</v>
      </c>
      <c r="IB89" s="21" t="s">
        <v>251</v>
      </c>
      <c r="ID89" s="21">
        <v>23</v>
      </c>
      <c r="IE89" s="22" t="s">
        <v>232</v>
      </c>
      <c r="IF89" s="22"/>
      <c r="IG89" s="22"/>
      <c r="IH89" s="22"/>
      <c r="II89" s="22"/>
    </row>
    <row r="90" spans="1:243" s="21" customFormat="1" ht="63">
      <c r="A90" s="33">
        <v>6.24</v>
      </c>
      <c r="B90" s="34" t="s">
        <v>327</v>
      </c>
      <c r="C90" s="35"/>
      <c r="D90" s="72"/>
      <c r="E90" s="72"/>
      <c r="F90" s="72"/>
      <c r="G90" s="72"/>
      <c r="H90" s="72"/>
      <c r="I90" s="72"/>
      <c r="J90" s="72"/>
      <c r="K90" s="72"/>
      <c r="L90" s="72"/>
      <c r="M90" s="72"/>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IA90" s="21">
        <v>6.24</v>
      </c>
      <c r="IB90" s="21" t="s">
        <v>327</v>
      </c>
      <c r="IE90" s="22"/>
      <c r="IF90" s="22"/>
      <c r="IG90" s="22"/>
      <c r="IH90" s="22"/>
      <c r="II90" s="22"/>
    </row>
    <row r="91" spans="1:243" s="21" customFormat="1" ht="42.75">
      <c r="A91" s="33">
        <v>6.25</v>
      </c>
      <c r="B91" s="34" t="s">
        <v>328</v>
      </c>
      <c r="C91" s="35"/>
      <c r="D91" s="35">
        <v>48</v>
      </c>
      <c r="E91" s="68" t="s">
        <v>232</v>
      </c>
      <c r="F91" s="69">
        <v>27.22</v>
      </c>
      <c r="G91" s="65">
        <v>1490</v>
      </c>
      <c r="H91" s="67">
        <f t="shared" si="9"/>
        <v>23.87</v>
      </c>
      <c r="I91" s="39" t="s">
        <v>212</v>
      </c>
      <c r="J91" s="40">
        <f t="shared" si="13"/>
        <v>1</v>
      </c>
      <c r="K91" s="38" t="s">
        <v>213</v>
      </c>
      <c r="L91" s="38" t="s">
        <v>180</v>
      </c>
      <c r="M91" s="41"/>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2">
        <f t="shared" si="14"/>
        <v>1306.56</v>
      </c>
      <c r="BB91" s="51">
        <f t="shared" si="15"/>
        <v>1306.56</v>
      </c>
      <c r="BC91" s="60" t="str">
        <f t="shared" si="16"/>
        <v>INR  One Thousand Three Hundred &amp; Six  and Paise Fifty Six Only</v>
      </c>
      <c r="IA91" s="21">
        <v>6.25</v>
      </c>
      <c r="IB91" s="21" t="s">
        <v>328</v>
      </c>
      <c r="ID91" s="21">
        <v>48</v>
      </c>
      <c r="IE91" s="22" t="s">
        <v>232</v>
      </c>
      <c r="IF91" s="22"/>
      <c r="IG91" s="22"/>
      <c r="IH91" s="22"/>
      <c r="II91" s="22"/>
    </row>
    <row r="92" spans="1:243" s="21" customFormat="1" ht="126">
      <c r="A92" s="33">
        <v>6.26</v>
      </c>
      <c r="B92" s="34" t="s">
        <v>329</v>
      </c>
      <c r="C92" s="35"/>
      <c r="D92" s="72"/>
      <c r="E92" s="72"/>
      <c r="F92" s="72"/>
      <c r="G92" s="72"/>
      <c r="H92" s="72"/>
      <c r="I92" s="72"/>
      <c r="J92" s="72"/>
      <c r="K92" s="72"/>
      <c r="L92" s="72"/>
      <c r="M92" s="72"/>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IA92" s="21">
        <v>6.26</v>
      </c>
      <c r="IB92" s="21" t="s">
        <v>329</v>
      </c>
      <c r="IE92" s="22"/>
      <c r="IF92" s="22"/>
      <c r="IG92" s="22"/>
      <c r="IH92" s="22"/>
      <c r="II92" s="22"/>
    </row>
    <row r="93" spans="1:243" s="21" customFormat="1" ht="28.5">
      <c r="A93" s="33">
        <v>6.27</v>
      </c>
      <c r="B93" s="34" t="s">
        <v>330</v>
      </c>
      <c r="C93" s="35"/>
      <c r="D93" s="35">
        <v>16</v>
      </c>
      <c r="E93" s="68" t="s">
        <v>221</v>
      </c>
      <c r="F93" s="69">
        <v>629.24</v>
      </c>
      <c r="G93" s="65">
        <v>11482</v>
      </c>
      <c r="H93" s="67">
        <f t="shared" si="9"/>
        <v>551.72</v>
      </c>
      <c r="I93" s="39" t="s">
        <v>212</v>
      </c>
      <c r="J93" s="40">
        <f t="shared" si="13"/>
        <v>1</v>
      </c>
      <c r="K93" s="38" t="s">
        <v>213</v>
      </c>
      <c r="L93" s="38" t="s">
        <v>180</v>
      </c>
      <c r="M93" s="41"/>
      <c r="N93" s="49"/>
      <c r="O93" s="49"/>
      <c r="P93" s="50"/>
      <c r="Q93" s="49"/>
      <c r="R93" s="49"/>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2">
        <f t="shared" si="14"/>
        <v>10067.84</v>
      </c>
      <c r="BB93" s="51">
        <f t="shared" si="15"/>
        <v>10067.84</v>
      </c>
      <c r="BC93" s="60" t="str">
        <f t="shared" si="16"/>
        <v>INR  Ten Thousand  &amp;Sixty Seven  and Paise Eighty Four Only</v>
      </c>
      <c r="IA93" s="21">
        <v>6.27</v>
      </c>
      <c r="IB93" s="21" t="s">
        <v>330</v>
      </c>
      <c r="ID93" s="21">
        <v>16</v>
      </c>
      <c r="IE93" s="22" t="s">
        <v>221</v>
      </c>
      <c r="IF93" s="22"/>
      <c r="IG93" s="22"/>
      <c r="IH93" s="22"/>
      <c r="II93" s="22"/>
    </row>
    <row r="94" spans="1:243" s="21" customFormat="1" ht="94.5">
      <c r="A94" s="33">
        <v>6.28</v>
      </c>
      <c r="B94" s="34" t="s">
        <v>331</v>
      </c>
      <c r="C94" s="35"/>
      <c r="D94" s="72"/>
      <c r="E94" s="72"/>
      <c r="F94" s="72"/>
      <c r="G94" s="72"/>
      <c r="H94" s="72"/>
      <c r="I94" s="72"/>
      <c r="J94" s="72"/>
      <c r="K94" s="72"/>
      <c r="L94" s="72"/>
      <c r="M94" s="72"/>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IA94" s="21">
        <v>6.28</v>
      </c>
      <c r="IB94" s="21" t="s">
        <v>331</v>
      </c>
      <c r="IE94" s="22"/>
      <c r="IF94" s="22"/>
      <c r="IG94" s="22"/>
      <c r="IH94" s="22"/>
      <c r="II94" s="22"/>
    </row>
    <row r="95" spans="1:243" s="21" customFormat="1" ht="33" customHeight="1">
      <c r="A95" s="33">
        <v>6.29</v>
      </c>
      <c r="B95" s="34" t="s">
        <v>332</v>
      </c>
      <c r="C95" s="35"/>
      <c r="D95" s="35">
        <v>6</v>
      </c>
      <c r="E95" s="68" t="s">
        <v>232</v>
      </c>
      <c r="F95" s="69">
        <v>292.28</v>
      </c>
      <c r="G95" s="65">
        <v>2000</v>
      </c>
      <c r="H95" s="67">
        <f t="shared" si="9"/>
        <v>256.27</v>
      </c>
      <c r="I95" s="39" t="s">
        <v>212</v>
      </c>
      <c r="J95" s="40">
        <f t="shared" si="13"/>
        <v>1</v>
      </c>
      <c r="K95" s="38" t="s">
        <v>213</v>
      </c>
      <c r="L95" s="38" t="s">
        <v>180</v>
      </c>
      <c r="M95" s="41"/>
      <c r="N95" s="49"/>
      <c r="O95" s="49"/>
      <c r="P95" s="50"/>
      <c r="Q95" s="49"/>
      <c r="R95" s="49"/>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2">
        <f t="shared" si="14"/>
        <v>1753.68</v>
      </c>
      <c r="BB95" s="51">
        <f t="shared" si="15"/>
        <v>1753.68</v>
      </c>
      <c r="BC95" s="60" t="str">
        <f t="shared" si="16"/>
        <v>INR  One Thousand Seven Hundred &amp; Fifty Three  and Paise Sixty Eight Only</v>
      </c>
      <c r="IA95" s="21">
        <v>6.29</v>
      </c>
      <c r="IB95" s="21" t="s">
        <v>332</v>
      </c>
      <c r="ID95" s="21">
        <v>6</v>
      </c>
      <c r="IE95" s="22" t="s">
        <v>232</v>
      </c>
      <c r="IF95" s="22"/>
      <c r="IG95" s="22"/>
      <c r="IH95" s="22"/>
      <c r="II95" s="22"/>
    </row>
    <row r="96" spans="1:243" s="21" customFormat="1" ht="42.75">
      <c r="A96" s="62">
        <v>6.3</v>
      </c>
      <c r="B96" s="34" t="s">
        <v>333</v>
      </c>
      <c r="C96" s="35"/>
      <c r="D96" s="35">
        <v>6</v>
      </c>
      <c r="E96" s="68" t="s">
        <v>232</v>
      </c>
      <c r="F96" s="69">
        <v>309.86</v>
      </c>
      <c r="G96" s="65">
        <v>2120</v>
      </c>
      <c r="H96" s="67">
        <f t="shared" si="9"/>
        <v>271.69</v>
      </c>
      <c r="I96" s="39" t="s">
        <v>212</v>
      </c>
      <c r="J96" s="40">
        <f t="shared" si="13"/>
        <v>1</v>
      </c>
      <c r="K96" s="38" t="s">
        <v>213</v>
      </c>
      <c r="L96" s="38" t="s">
        <v>180</v>
      </c>
      <c r="M96" s="41"/>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 t="shared" si="14"/>
        <v>1859.16</v>
      </c>
      <c r="BB96" s="51">
        <f t="shared" si="15"/>
        <v>1859.16</v>
      </c>
      <c r="BC96" s="60" t="str">
        <f t="shared" si="16"/>
        <v>INR  One Thousand Eight Hundred &amp; Fifty Nine  and Paise Sixteen Only</v>
      </c>
      <c r="IA96" s="21">
        <v>6.3</v>
      </c>
      <c r="IB96" s="21" t="s">
        <v>333</v>
      </c>
      <c r="ID96" s="21">
        <v>6</v>
      </c>
      <c r="IE96" s="22" t="s">
        <v>232</v>
      </c>
      <c r="IF96" s="22"/>
      <c r="IG96" s="22"/>
      <c r="IH96" s="22"/>
      <c r="II96" s="22"/>
    </row>
    <row r="97" spans="1:243" s="21" customFormat="1" ht="42.75">
      <c r="A97" s="33">
        <v>6.31</v>
      </c>
      <c r="B97" s="34" t="s">
        <v>334</v>
      </c>
      <c r="C97" s="35"/>
      <c r="D97" s="35">
        <v>6</v>
      </c>
      <c r="E97" s="68" t="s">
        <v>232</v>
      </c>
      <c r="F97" s="69">
        <v>427.18</v>
      </c>
      <c r="G97" s="65">
        <v>2923</v>
      </c>
      <c r="H97" s="67">
        <f t="shared" si="9"/>
        <v>374.56</v>
      </c>
      <c r="I97" s="39" t="s">
        <v>212</v>
      </c>
      <c r="J97" s="40">
        <f t="shared" si="13"/>
        <v>1</v>
      </c>
      <c r="K97" s="38" t="s">
        <v>213</v>
      </c>
      <c r="L97" s="38" t="s">
        <v>180</v>
      </c>
      <c r="M97" s="41"/>
      <c r="N97" s="49"/>
      <c r="O97" s="49"/>
      <c r="P97" s="50"/>
      <c r="Q97" s="49"/>
      <c r="R97" s="49"/>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2">
        <f t="shared" si="14"/>
        <v>2563.08</v>
      </c>
      <c r="BB97" s="51">
        <f t="shared" si="15"/>
        <v>2563.08</v>
      </c>
      <c r="BC97" s="60" t="str">
        <f t="shared" si="16"/>
        <v>INR  Two Thousand Five Hundred &amp; Sixty Three  and Paise Eight Only</v>
      </c>
      <c r="IA97" s="21">
        <v>6.31</v>
      </c>
      <c r="IB97" s="21" t="s">
        <v>334</v>
      </c>
      <c r="ID97" s="21">
        <v>6</v>
      </c>
      <c r="IE97" s="22" t="s">
        <v>232</v>
      </c>
      <c r="IF97" s="22"/>
      <c r="IG97" s="22"/>
      <c r="IH97" s="22"/>
      <c r="II97" s="22"/>
    </row>
    <row r="98" spans="1:243" s="21" customFormat="1" ht="63">
      <c r="A98" s="33">
        <v>6.32</v>
      </c>
      <c r="B98" s="34" t="s">
        <v>335</v>
      </c>
      <c r="C98" s="35"/>
      <c r="D98" s="72"/>
      <c r="E98" s="72"/>
      <c r="F98" s="72"/>
      <c r="G98" s="72"/>
      <c r="H98" s="72"/>
      <c r="I98" s="72"/>
      <c r="J98" s="72"/>
      <c r="K98" s="72"/>
      <c r="L98" s="72"/>
      <c r="M98" s="72"/>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IA98" s="21">
        <v>6.32</v>
      </c>
      <c r="IB98" s="21" t="s">
        <v>335</v>
      </c>
      <c r="IE98" s="22"/>
      <c r="IF98" s="22"/>
      <c r="IG98" s="22"/>
      <c r="IH98" s="22"/>
      <c r="II98" s="22"/>
    </row>
    <row r="99" spans="1:243" s="21" customFormat="1" ht="28.5">
      <c r="A99" s="33">
        <v>6.33</v>
      </c>
      <c r="B99" s="34" t="s">
        <v>336</v>
      </c>
      <c r="C99" s="35"/>
      <c r="D99" s="35">
        <v>8</v>
      </c>
      <c r="E99" s="68" t="s">
        <v>232</v>
      </c>
      <c r="F99" s="69">
        <v>132.05</v>
      </c>
      <c r="G99" s="65">
        <v>1205</v>
      </c>
      <c r="H99" s="67">
        <f t="shared" si="9"/>
        <v>115.78</v>
      </c>
      <c r="I99" s="39" t="s">
        <v>212</v>
      </c>
      <c r="J99" s="40">
        <f t="shared" si="13"/>
        <v>1</v>
      </c>
      <c r="K99" s="38" t="s">
        <v>213</v>
      </c>
      <c r="L99" s="38" t="s">
        <v>180</v>
      </c>
      <c r="M99" s="41"/>
      <c r="N99" s="49"/>
      <c r="O99" s="49"/>
      <c r="P99" s="50"/>
      <c r="Q99" s="49"/>
      <c r="R99" s="49"/>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2">
        <f t="shared" si="14"/>
        <v>1056.4</v>
      </c>
      <c r="BB99" s="51">
        <f t="shared" si="15"/>
        <v>1056.4</v>
      </c>
      <c r="BC99" s="60" t="str">
        <f t="shared" si="16"/>
        <v>INR  One Thousand  &amp;Fifty Six  and Paise Forty Only</v>
      </c>
      <c r="IA99" s="21">
        <v>6.33</v>
      </c>
      <c r="IB99" s="21" t="s">
        <v>336</v>
      </c>
      <c r="ID99" s="21">
        <v>8</v>
      </c>
      <c r="IE99" s="22" t="s">
        <v>232</v>
      </c>
      <c r="IF99" s="22"/>
      <c r="IG99" s="22"/>
      <c r="IH99" s="22"/>
      <c r="II99" s="22"/>
    </row>
    <row r="100" spans="1:243" s="21" customFormat="1" ht="15.75">
      <c r="A100" s="33">
        <v>7</v>
      </c>
      <c r="B100" s="34" t="s">
        <v>337</v>
      </c>
      <c r="C100" s="35"/>
      <c r="D100" s="72"/>
      <c r="E100" s="72"/>
      <c r="F100" s="72"/>
      <c r="G100" s="72"/>
      <c r="H100" s="72"/>
      <c r="I100" s="72"/>
      <c r="J100" s="72"/>
      <c r="K100" s="72"/>
      <c r="L100" s="72"/>
      <c r="M100" s="72"/>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IA100" s="21">
        <v>7</v>
      </c>
      <c r="IB100" s="21" t="s">
        <v>337</v>
      </c>
      <c r="IE100" s="22"/>
      <c r="IF100" s="22"/>
      <c r="IG100" s="22"/>
      <c r="IH100" s="22"/>
      <c r="II100" s="22"/>
    </row>
    <row r="101" spans="1:243" s="21" customFormat="1" ht="94.5">
      <c r="A101" s="33">
        <v>7.01</v>
      </c>
      <c r="B101" s="34" t="s">
        <v>338</v>
      </c>
      <c r="C101" s="35"/>
      <c r="D101" s="35">
        <v>666.34</v>
      </c>
      <c r="E101" s="68" t="s">
        <v>267</v>
      </c>
      <c r="F101" s="69">
        <v>89.22</v>
      </c>
      <c r="G101" s="65">
        <v>67800</v>
      </c>
      <c r="H101" s="67">
        <f t="shared" si="9"/>
        <v>78.23</v>
      </c>
      <c r="I101" s="39" t="s">
        <v>212</v>
      </c>
      <c r="J101" s="40">
        <f t="shared" si="13"/>
        <v>1</v>
      </c>
      <c r="K101" s="38" t="s">
        <v>213</v>
      </c>
      <c r="L101" s="38" t="s">
        <v>180</v>
      </c>
      <c r="M101" s="41"/>
      <c r="N101" s="49"/>
      <c r="O101" s="49"/>
      <c r="P101" s="50"/>
      <c r="Q101" s="49"/>
      <c r="R101" s="49"/>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2">
        <f t="shared" si="14"/>
        <v>59450.85</v>
      </c>
      <c r="BB101" s="51">
        <f t="shared" si="15"/>
        <v>59450.85</v>
      </c>
      <c r="BC101" s="60" t="str">
        <f t="shared" si="16"/>
        <v>INR  Fifty Nine Thousand Four Hundred &amp; Fifty  and Paise Eighty Five Only</v>
      </c>
      <c r="IA101" s="21">
        <v>7.01</v>
      </c>
      <c r="IB101" s="21" t="s">
        <v>338</v>
      </c>
      <c r="ID101" s="21">
        <v>666.34</v>
      </c>
      <c r="IE101" s="22" t="s">
        <v>267</v>
      </c>
      <c r="IF101" s="22"/>
      <c r="IG101" s="22"/>
      <c r="IH101" s="22"/>
      <c r="II101" s="22"/>
    </row>
    <row r="102" spans="1:243" s="21" customFormat="1" ht="237.75" customHeight="1">
      <c r="A102" s="33">
        <v>7.02</v>
      </c>
      <c r="B102" s="34" t="s">
        <v>339</v>
      </c>
      <c r="C102" s="35"/>
      <c r="D102" s="35">
        <v>50</v>
      </c>
      <c r="E102" s="68" t="s">
        <v>267</v>
      </c>
      <c r="F102" s="69">
        <v>504.56</v>
      </c>
      <c r="G102" s="65">
        <v>28773</v>
      </c>
      <c r="H102" s="67">
        <f t="shared" si="9"/>
        <v>442.4</v>
      </c>
      <c r="I102" s="39" t="s">
        <v>212</v>
      </c>
      <c r="J102" s="40">
        <f t="shared" si="13"/>
        <v>1</v>
      </c>
      <c r="K102" s="38" t="s">
        <v>213</v>
      </c>
      <c r="L102" s="38" t="s">
        <v>180</v>
      </c>
      <c r="M102" s="41"/>
      <c r="N102" s="49"/>
      <c r="O102" s="49"/>
      <c r="P102" s="50"/>
      <c r="Q102" s="49"/>
      <c r="R102" s="49"/>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2">
        <f t="shared" si="14"/>
        <v>25228</v>
      </c>
      <c r="BB102" s="51">
        <f t="shared" si="15"/>
        <v>25228</v>
      </c>
      <c r="BC102" s="60" t="str">
        <f t="shared" si="16"/>
        <v>INR  Twenty Five Thousand Two Hundred &amp; Twenty Eight  Only</v>
      </c>
      <c r="IA102" s="21">
        <v>7.02</v>
      </c>
      <c r="IB102" s="21" t="s">
        <v>339</v>
      </c>
      <c r="ID102" s="21">
        <v>50</v>
      </c>
      <c r="IE102" s="22" t="s">
        <v>267</v>
      </c>
      <c r="IF102" s="22"/>
      <c r="IG102" s="22"/>
      <c r="IH102" s="22"/>
      <c r="II102" s="22"/>
    </row>
    <row r="103" spans="1:243" s="21" customFormat="1" ht="15.75">
      <c r="A103" s="33">
        <v>8</v>
      </c>
      <c r="B103" s="34" t="s">
        <v>340</v>
      </c>
      <c r="C103" s="35"/>
      <c r="D103" s="72"/>
      <c r="E103" s="72"/>
      <c r="F103" s="72"/>
      <c r="G103" s="72"/>
      <c r="H103" s="72"/>
      <c r="I103" s="72"/>
      <c r="J103" s="72"/>
      <c r="K103" s="72"/>
      <c r="L103" s="72"/>
      <c r="M103" s="72"/>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IA103" s="21">
        <v>8</v>
      </c>
      <c r="IB103" s="21" t="s">
        <v>340</v>
      </c>
      <c r="IE103" s="22"/>
      <c r="IF103" s="22"/>
      <c r="IG103" s="22"/>
      <c r="IH103" s="22"/>
      <c r="II103" s="22"/>
    </row>
    <row r="104" spans="1:243" s="21" customFormat="1" ht="78.75">
      <c r="A104" s="33">
        <v>8.01</v>
      </c>
      <c r="B104" s="34" t="s">
        <v>341</v>
      </c>
      <c r="C104" s="35"/>
      <c r="D104" s="35">
        <v>1.5</v>
      </c>
      <c r="E104" s="68" t="s">
        <v>230</v>
      </c>
      <c r="F104" s="69">
        <v>6431.48</v>
      </c>
      <c r="G104" s="65">
        <v>11003</v>
      </c>
      <c r="H104" s="67">
        <f t="shared" si="9"/>
        <v>5639.18</v>
      </c>
      <c r="I104" s="39" t="s">
        <v>212</v>
      </c>
      <c r="J104" s="40">
        <f t="shared" si="13"/>
        <v>1</v>
      </c>
      <c r="K104" s="38" t="s">
        <v>213</v>
      </c>
      <c r="L104" s="38" t="s">
        <v>180</v>
      </c>
      <c r="M104" s="41"/>
      <c r="N104" s="49"/>
      <c r="O104" s="49"/>
      <c r="P104" s="50"/>
      <c r="Q104" s="49"/>
      <c r="R104" s="49"/>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2">
        <f t="shared" si="14"/>
        <v>9647.22</v>
      </c>
      <c r="BB104" s="51">
        <f t="shared" si="15"/>
        <v>9647.22</v>
      </c>
      <c r="BC104" s="60" t="str">
        <f t="shared" si="16"/>
        <v>INR  Nine Thousand Six Hundred &amp; Forty Seven  and Paise Twenty Two Only</v>
      </c>
      <c r="IA104" s="21">
        <v>8.01</v>
      </c>
      <c r="IB104" s="21" t="s">
        <v>341</v>
      </c>
      <c r="ID104" s="21">
        <v>1.5</v>
      </c>
      <c r="IE104" s="22" t="s">
        <v>230</v>
      </c>
      <c r="IF104" s="22"/>
      <c r="IG104" s="22"/>
      <c r="IH104" s="22"/>
      <c r="II104" s="22"/>
    </row>
    <row r="105" spans="1:243" s="21" customFormat="1" ht="97.5" customHeight="1">
      <c r="A105" s="33">
        <v>8.02</v>
      </c>
      <c r="B105" s="34" t="s">
        <v>342</v>
      </c>
      <c r="C105" s="35"/>
      <c r="D105" s="72"/>
      <c r="E105" s="72"/>
      <c r="F105" s="72"/>
      <c r="G105" s="72"/>
      <c r="H105" s="72"/>
      <c r="I105" s="72"/>
      <c r="J105" s="72"/>
      <c r="K105" s="72"/>
      <c r="L105" s="72"/>
      <c r="M105" s="72"/>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IA105" s="21">
        <v>8.02</v>
      </c>
      <c r="IB105" s="21" t="s">
        <v>342</v>
      </c>
      <c r="IE105" s="22"/>
      <c r="IF105" s="22"/>
      <c r="IG105" s="22"/>
      <c r="IH105" s="22"/>
      <c r="II105" s="22"/>
    </row>
    <row r="106" spans="1:243" s="21" customFormat="1" ht="28.5">
      <c r="A106" s="33">
        <v>8.03</v>
      </c>
      <c r="B106" s="34" t="s">
        <v>252</v>
      </c>
      <c r="C106" s="35"/>
      <c r="D106" s="35">
        <v>300</v>
      </c>
      <c r="E106" s="68" t="s">
        <v>221</v>
      </c>
      <c r="F106" s="69">
        <v>1343.14</v>
      </c>
      <c r="G106" s="65">
        <v>459555</v>
      </c>
      <c r="H106" s="67">
        <f t="shared" si="9"/>
        <v>1177.68</v>
      </c>
      <c r="I106" s="39" t="s">
        <v>212</v>
      </c>
      <c r="J106" s="40">
        <f t="shared" si="13"/>
        <v>1</v>
      </c>
      <c r="K106" s="38" t="s">
        <v>213</v>
      </c>
      <c r="L106" s="38" t="s">
        <v>180</v>
      </c>
      <c r="M106" s="41"/>
      <c r="N106" s="49"/>
      <c r="O106" s="49"/>
      <c r="P106" s="50"/>
      <c r="Q106" s="49"/>
      <c r="R106" s="49"/>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2">
        <f t="shared" si="14"/>
        <v>402942</v>
      </c>
      <c r="BB106" s="51">
        <f t="shared" si="15"/>
        <v>402942</v>
      </c>
      <c r="BC106" s="60" t="str">
        <f t="shared" si="16"/>
        <v>INR  Four Lakh Two Thousand Nine Hundred &amp; Forty Two  Only</v>
      </c>
      <c r="IA106" s="21">
        <v>8.03</v>
      </c>
      <c r="IB106" s="21" t="s">
        <v>252</v>
      </c>
      <c r="ID106" s="21">
        <v>300</v>
      </c>
      <c r="IE106" s="22" t="s">
        <v>221</v>
      </c>
      <c r="IF106" s="22"/>
      <c r="IG106" s="22"/>
      <c r="IH106" s="22"/>
      <c r="II106" s="22"/>
    </row>
    <row r="107" spans="1:243" s="21" customFormat="1" ht="141.75">
      <c r="A107" s="33">
        <v>8.04</v>
      </c>
      <c r="B107" s="34" t="s">
        <v>343</v>
      </c>
      <c r="C107" s="35"/>
      <c r="D107" s="35">
        <v>107.53</v>
      </c>
      <c r="E107" s="68" t="s">
        <v>221</v>
      </c>
      <c r="F107" s="69">
        <v>1587.07</v>
      </c>
      <c r="G107" s="65">
        <v>194635</v>
      </c>
      <c r="H107" s="67">
        <f t="shared" si="9"/>
        <v>1391.56</v>
      </c>
      <c r="I107" s="39" t="s">
        <v>212</v>
      </c>
      <c r="J107" s="40">
        <f t="shared" si="13"/>
        <v>1</v>
      </c>
      <c r="K107" s="38" t="s">
        <v>213</v>
      </c>
      <c r="L107" s="38" t="s">
        <v>180</v>
      </c>
      <c r="M107" s="41"/>
      <c r="N107" s="49"/>
      <c r="O107" s="49"/>
      <c r="P107" s="50"/>
      <c r="Q107" s="49"/>
      <c r="R107" s="49"/>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2">
        <f t="shared" si="14"/>
        <v>170657.64</v>
      </c>
      <c r="BB107" s="51">
        <f t="shared" si="15"/>
        <v>170657.64</v>
      </c>
      <c r="BC107" s="60" t="str">
        <f t="shared" si="16"/>
        <v>INR  One Lakh Seventy Thousand Six Hundred &amp; Fifty Seven  and Paise Sixty Four Only</v>
      </c>
      <c r="IA107" s="21">
        <v>8.04</v>
      </c>
      <c r="IB107" s="21" t="s">
        <v>343</v>
      </c>
      <c r="ID107" s="21">
        <v>107.53</v>
      </c>
      <c r="IE107" s="22" t="s">
        <v>221</v>
      </c>
      <c r="IF107" s="22"/>
      <c r="IG107" s="22"/>
      <c r="IH107" s="22"/>
      <c r="II107" s="22"/>
    </row>
    <row r="108" spans="1:243" s="21" customFormat="1" ht="47.25">
      <c r="A108" s="33">
        <v>8.05</v>
      </c>
      <c r="B108" s="34" t="s">
        <v>344</v>
      </c>
      <c r="C108" s="35"/>
      <c r="D108" s="35">
        <v>107.53</v>
      </c>
      <c r="E108" s="68" t="s">
        <v>221</v>
      </c>
      <c r="F108" s="69">
        <v>29.02</v>
      </c>
      <c r="G108" s="65">
        <v>3559</v>
      </c>
      <c r="H108" s="67">
        <f t="shared" si="9"/>
        <v>25.44</v>
      </c>
      <c r="I108" s="39" t="s">
        <v>212</v>
      </c>
      <c r="J108" s="40">
        <f t="shared" si="13"/>
        <v>1</v>
      </c>
      <c r="K108" s="38" t="s">
        <v>213</v>
      </c>
      <c r="L108" s="38" t="s">
        <v>180</v>
      </c>
      <c r="M108" s="41"/>
      <c r="N108" s="49"/>
      <c r="O108" s="49"/>
      <c r="P108" s="50"/>
      <c r="Q108" s="49"/>
      <c r="R108" s="49"/>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2">
        <f t="shared" si="14"/>
        <v>3120.52</v>
      </c>
      <c r="BB108" s="51">
        <f t="shared" si="15"/>
        <v>3120.52</v>
      </c>
      <c r="BC108" s="60" t="str">
        <f t="shared" si="16"/>
        <v>INR  Three Thousand One Hundred &amp; Twenty  and Paise Fifty Two Only</v>
      </c>
      <c r="IA108" s="21">
        <v>8.05</v>
      </c>
      <c r="IB108" s="21" t="s">
        <v>344</v>
      </c>
      <c r="ID108" s="21">
        <v>107.53</v>
      </c>
      <c r="IE108" s="22" t="s">
        <v>221</v>
      </c>
      <c r="IF108" s="22"/>
      <c r="IG108" s="22"/>
      <c r="IH108" s="22"/>
      <c r="II108" s="22"/>
    </row>
    <row r="109" spans="1:243" s="21" customFormat="1" ht="204.75">
      <c r="A109" s="33">
        <v>8.06</v>
      </c>
      <c r="B109" s="34" t="s">
        <v>0</v>
      </c>
      <c r="C109" s="35"/>
      <c r="D109" s="35">
        <v>5</v>
      </c>
      <c r="E109" s="68" t="s">
        <v>221</v>
      </c>
      <c r="F109" s="69">
        <v>954.32</v>
      </c>
      <c r="G109" s="65">
        <v>5442</v>
      </c>
      <c r="H109" s="67">
        <f t="shared" si="9"/>
        <v>836.76</v>
      </c>
      <c r="I109" s="39" t="s">
        <v>212</v>
      </c>
      <c r="J109" s="40">
        <f t="shared" si="13"/>
        <v>1</v>
      </c>
      <c r="K109" s="38" t="s">
        <v>213</v>
      </c>
      <c r="L109" s="38" t="s">
        <v>180</v>
      </c>
      <c r="M109" s="41"/>
      <c r="N109" s="49"/>
      <c r="O109" s="49"/>
      <c r="P109" s="50"/>
      <c r="Q109" s="49"/>
      <c r="R109" s="49"/>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2">
        <f t="shared" si="14"/>
        <v>4771.6</v>
      </c>
      <c r="BB109" s="51">
        <f t="shared" si="15"/>
        <v>4771.6</v>
      </c>
      <c r="BC109" s="60" t="str">
        <f t="shared" si="16"/>
        <v>INR  Four Thousand Seven Hundred &amp; Seventy One  and Paise Sixty Only</v>
      </c>
      <c r="IA109" s="21">
        <v>8.06</v>
      </c>
      <c r="IB109" s="21" t="s">
        <v>0</v>
      </c>
      <c r="ID109" s="21">
        <v>5</v>
      </c>
      <c r="IE109" s="22" t="s">
        <v>221</v>
      </c>
      <c r="IF109" s="22"/>
      <c r="IG109" s="22"/>
      <c r="IH109" s="22"/>
      <c r="II109" s="22"/>
    </row>
    <row r="110" spans="1:243" s="21" customFormat="1" ht="239.25" customHeight="1">
      <c r="A110" s="33">
        <v>8.07</v>
      </c>
      <c r="B110" s="34" t="s">
        <v>1</v>
      </c>
      <c r="C110" s="35"/>
      <c r="D110" s="72"/>
      <c r="E110" s="72"/>
      <c r="F110" s="72"/>
      <c r="G110" s="72"/>
      <c r="H110" s="72"/>
      <c r="I110" s="72"/>
      <c r="J110" s="72"/>
      <c r="K110" s="72"/>
      <c r="L110" s="72"/>
      <c r="M110" s="72"/>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IA110" s="21">
        <v>8.07</v>
      </c>
      <c r="IB110" s="21" t="s">
        <v>1</v>
      </c>
      <c r="IE110" s="22"/>
      <c r="IF110" s="22"/>
      <c r="IG110" s="22"/>
      <c r="IH110" s="22"/>
      <c r="II110" s="22"/>
    </row>
    <row r="111" spans="1:243" s="21" customFormat="1" ht="31.5">
      <c r="A111" s="33">
        <v>8.08</v>
      </c>
      <c r="B111" s="34" t="s">
        <v>2</v>
      </c>
      <c r="C111" s="35"/>
      <c r="D111" s="72"/>
      <c r="E111" s="72"/>
      <c r="F111" s="72"/>
      <c r="G111" s="72"/>
      <c r="H111" s="72"/>
      <c r="I111" s="72"/>
      <c r="J111" s="72"/>
      <c r="K111" s="72"/>
      <c r="L111" s="72"/>
      <c r="M111" s="72"/>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IA111" s="21">
        <v>8.08</v>
      </c>
      <c r="IB111" s="21" t="s">
        <v>2</v>
      </c>
      <c r="IE111" s="22"/>
      <c r="IF111" s="22"/>
      <c r="IG111" s="22"/>
      <c r="IH111" s="22"/>
      <c r="II111" s="22"/>
    </row>
    <row r="112" spans="1:243" s="21" customFormat="1" ht="57">
      <c r="A112" s="33">
        <v>8.09</v>
      </c>
      <c r="B112" s="34" t="s">
        <v>3</v>
      </c>
      <c r="C112" s="35"/>
      <c r="D112" s="35">
        <v>158</v>
      </c>
      <c r="E112" s="68" t="s">
        <v>221</v>
      </c>
      <c r="F112" s="69">
        <v>1426.44</v>
      </c>
      <c r="G112" s="65">
        <v>257042</v>
      </c>
      <c r="H112" s="67">
        <f t="shared" si="9"/>
        <v>1250.71</v>
      </c>
      <c r="I112" s="39" t="s">
        <v>212</v>
      </c>
      <c r="J112" s="40">
        <f t="shared" si="13"/>
        <v>1</v>
      </c>
      <c r="K112" s="38" t="s">
        <v>213</v>
      </c>
      <c r="L112" s="38" t="s">
        <v>180</v>
      </c>
      <c r="M112" s="41"/>
      <c r="N112" s="49"/>
      <c r="O112" s="49"/>
      <c r="P112" s="50"/>
      <c r="Q112" s="49"/>
      <c r="R112" s="49"/>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2">
        <f t="shared" si="14"/>
        <v>225377.52</v>
      </c>
      <c r="BB112" s="51">
        <f t="shared" si="15"/>
        <v>225377.52</v>
      </c>
      <c r="BC112" s="60" t="str">
        <f t="shared" si="16"/>
        <v>INR  Two Lakh Twenty Five Thousand Three Hundred &amp; Seventy Seven  and Paise Fifty Two Only</v>
      </c>
      <c r="IA112" s="21">
        <v>8.09</v>
      </c>
      <c r="IB112" s="21" t="s">
        <v>3</v>
      </c>
      <c r="ID112" s="21">
        <v>158</v>
      </c>
      <c r="IE112" s="22" t="s">
        <v>221</v>
      </c>
      <c r="IF112" s="22"/>
      <c r="IG112" s="22"/>
      <c r="IH112" s="22"/>
      <c r="II112" s="22"/>
    </row>
    <row r="113" spans="1:243" s="21" customFormat="1" ht="204.75">
      <c r="A113" s="62">
        <v>8.1</v>
      </c>
      <c r="B113" s="34" t="s">
        <v>4</v>
      </c>
      <c r="C113" s="35"/>
      <c r="D113" s="72"/>
      <c r="E113" s="72"/>
      <c r="F113" s="72"/>
      <c r="G113" s="72"/>
      <c r="H113" s="72"/>
      <c r="I113" s="72"/>
      <c r="J113" s="72"/>
      <c r="K113" s="72"/>
      <c r="L113" s="72"/>
      <c r="M113" s="72"/>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IA113" s="21">
        <v>8.1</v>
      </c>
      <c r="IB113" s="21" t="s">
        <v>4</v>
      </c>
      <c r="IE113" s="22"/>
      <c r="IF113" s="22"/>
      <c r="IG113" s="22"/>
      <c r="IH113" s="22"/>
      <c r="II113" s="22"/>
    </row>
    <row r="114" spans="1:243" s="21" customFormat="1" ht="42.75">
      <c r="A114" s="33">
        <v>8.11</v>
      </c>
      <c r="B114" s="34" t="s">
        <v>5</v>
      </c>
      <c r="C114" s="35"/>
      <c r="D114" s="63">
        <v>6</v>
      </c>
      <c r="E114" s="64" t="s">
        <v>221</v>
      </c>
      <c r="F114" s="66">
        <v>1584.22</v>
      </c>
      <c r="G114" s="65">
        <v>10841</v>
      </c>
      <c r="H114" s="67">
        <f t="shared" si="9"/>
        <v>1389.06</v>
      </c>
      <c r="I114" s="39" t="s">
        <v>212</v>
      </c>
      <c r="J114" s="40">
        <f t="shared" si="13"/>
        <v>1</v>
      </c>
      <c r="K114" s="38" t="s">
        <v>213</v>
      </c>
      <c r="L114" s="38" t="s">
        <v>180</v>
      </c>
      <c r="M114" s="41"/>
      <c r="N114" s="49"/>
      <c r="O114" s="49"/>
      <c r="P114" s="50"/>
      <c r="Q114" s="49"/>
      <c r="R114" s="49"/>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2">
        <f t="shared" si="14"/>
        <v>9505.32</v>
      </c>
      <c r="BB114" s="51">
        <f t="shared" si="15"/>
        <v>9505.32</v>
      </c>
      <c r="BC114" s="60" t="str">
        <f t="shared" si="16"/>
        <v>INR  Nine Thousand Five Hundred &amp; Five  and Paise Thirty Two Only</v>
      </c>
      <c r="IA114" s="21">
        <v>8.11</v>
      </c>
      <c r="IB114" s="21" t="s">
        <v>5</v>
      </c>
      <c r="ID114" s="21">
        <v>6</v>
      </c>
      <c r="IE114" s="22" t="s">
        <v>221</v>
      </c>
      <c r="IF114" s="22"/>
      <c r="IG114" s="22"/>
      <c r="IH114" s="22"/>
      <c r="II114" s="22"/>
    </row>
    <row r="115" spans="1:243" s="21" customFormat="1" ht="15.75">
      <c r="A115" s="33">
        <v>9</v>
      </c>
      <c r="B115" s="34" t="s">
        <v>6</v>
      </c>
      <c r="C115" s="35"/>
      <c r="D115" s="72"/>
      <c r="E115" s="72"/>
      <c r="F115" s="72"/>
      <c r="G115" s="72"/>
      <c r="H115" s="72"/>
      <c r="I115" s="72"/>
      <c r="J115" s="72"/>
      <c r="K115" s="72"/>
      <c r="L115" s="72"/>
      <c r="M115" s="72"/>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IA115" s="21">
        <v>9</v>
      </c>
      <c r="IB115" s="21" t="s">
        <v>6</v>
      </c>
      <c r="IE115" s="22"/>
      <c r="IF115" s="22"/>
      <c r="IG115" s="22"/>
      <c r="IH115" s="22"/>
      <c r="II115" s="22"/>
    </row>
    <row r="116" spans="1:243" s="21" customFormat="1" ht="83.25" customHeight="1">
      <c r="A116" s="33">
        <v>9.01</v>
      </c>
      <c r="B116" s="34" t="s">
        <v>7</v>
      </c>
      <c r="C116" s="35"/>
      <c r="D116" s="72"/>
      <c r="E116" s="72"/>
      <c r="F116" s="72"/>
      <c r="G116" s="72"/>
      <c r="H116" s="72"/>
      <c r="I116" s="72"/>
      <c r="J116" s="72"/>
      <c r="K116" s="72"/>
      <c r="L116" s="72"/>
      <c r="M116" s="72"/>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IA116" s="21">
        <v>9.01</v>
      </c>
      <c r="IB116" s="21" t="s">
        <v>7</v>
      </c>
      <c r="IE116" s="22"/>
      <c r="IF116" s="22"/>
      <c r="IG116" s="22"/>
      <c r="IH116" s="22"/>
      <c r="II116" s="22"/>
    </row>
    <row r="117" spans="1:243" s="21" customFormat="1" ht="28.5">
      <c r="A117" s="33">
        <v>9.02</v>
      </c>
      <c r="B117" s="34" t="s">
        <v>8</v>
      </c>
      <c r="C117" s="35"/>
      <c r="D117" s="35">
        <v>20</v>
      </c>
      <c r="E117" s="68" t="s">
        <v>231</v>
      </c>
      <c r="F117" s="69">
        <v>208.02</v>
      </c>
      <c r="G117" s="65">
        <v>4745</v>
      </c>
      <c r="H117" s="67">
        <f t="shared" si="9"/>
        <v>182.39</v>
      </c>
      <c r="I117" s="39" t="s">
        <v>212</v>
      </c>
      <c r="J117" s="40">
        <f t="shared" si="13"/>
        <v>1</v>
      </c>
      <c r="K117" s="38" t="s">
        <v>213</v>
      </c>
      <c r="L117" s="38" t="s">
        <v>180</v>
      </c>
      <c r="M117" s="41"/>
      <c r="N117" s="49"/>
      <c r="O117" s="49"/>
      <c r="P117" s="50"/>
      <c r="Q117" s="49"/>
      <c r="R117" s="49"/>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2">
        <f t="shared" si="14"/>
        <v>4160.4</v>
      </c>
      <c r="BB117" s="51">
        <f t="shared" si="15"/>
        <v>4160.4</v>
      </c>
      <c r="BC117" s="60" t="str">
        <f t="shared" si="16"/>
        <v>INR  Four Thousand One Hundred &amp; Sixty  and Paise Forty Only</v>
      </c>
      <c r="IA117" s="21">
        <v>9.02</v>
      </c>
      <c r="IB117" s="21" t="s">
        <v>8</v>
      </c>
      <c r="ID117" s="21">
        <v>20</v>
      </c>
      <c r="IE117" s="22" t="s">
        <v>231</v>
      </c>
      <c r="IF117" s="22"/>
      <c r="IG117" s="22"/>
      <c r="IH117" s="22"/>
      <c r="II117" s="22"/>
    </row>
    <row r="118" spans="1:243" s="21" customFormat="1" ht="173.25">
      <c r="A118" s="33">
        <v>9.03</v>
      </c>
      <c r="B118" s="34" t="s">
        <v>253</v>
      </c>
      <c r="C118" s="35"/>
      <c r="D118" s="35">
        <v>16</v>
      </c>
      <c r="E118" s="68" t="s">
        <v>232</v>
      </c>
      <c r="F118" s="69">
        <v>213.99</v>
      </c>
      <c r="G118" s="65">
        <v>3905</v>
      </c>
      <c r="H118" s="67">
        <f t="shared" si="9"/>
        <v>187.63</v>
      </c>
      <c r="I118" s="39" t="s">
        <v>212</v>
      </c>
      <c r="J118" s="40">
        <f t="shared" si="13"/>
        <v>1</v>
      </c>
      <c r="K118" s="38" t="s">
        <v>213</v>
      </c>
      <c r="L118" s="38" t="s">
        <v>180</v>
      </c>
      <c r="M118" s="41"/>
      <c r="N118" s="49"/>
      <c r="O118" s="49"/>
      <c r="P118" s="50"/>
      <c r="Q118" s="49"/>
      <c r="R118" s="49"/>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2">
        <f t="shared" si="14"/>
        <v>3423.84</v>
      </c>
      <c r="BB118" s="51">
        <f t="shared" si="15"/>
        <v>3423.84</v>
      </c>
      <c r="BC118" s="60" t="str">
        <f t="shared" si="16"/>
        <v>INR  Three Thousand Four Hundred &amp; Twenty Three  and Paise Eighty Four Only</v>
      </c>
      <c r="IA118" s="21">
        <v>9.03</v>
      </c>
      <c r="IB118" s="21" t="s">
        <v>253</v>
      </c>
      <c r="ID118" s="21">
        <v>16</v>
      </c>
      <c r="IE118" s="22" t="s">
        <v>232</v>
      </c>
      <c r="IF118" s="22"/>
      <c r="IG118" s="22"/>
      <c r="IH118" s="22"/>
      <c r="II118" s="22"/>
    </row>
    <row r="119" spans="1:243" s="21" customFormat="1" ht="83.25" customHeight="1">
      <c r="A119" s="33">
        <v>9.04</v>
      </c>
      <c r="B119" s="34" t="s">
        <v>9</v>
      </c>
      <c r="C119" s="35"/>
      <c r="D119" s="72"/>
      <c r="E119" s="72"/>
      <c r="F119" s="72"/>
      <c r="G119" s="72"/>
      <c r="H119" s="72"/>
      <c r="I119" s="72"/>
      <c r="J119" s="72"/>
      <c r="K119" s="72"/>
      <c r="L119" s="72"/>
      <c r="M119" s="72"/>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IA119" s="21">
        <v>9.04</v>
      </c>
      <c r="IB119" s="21" t="s">
        <v>9</v>
      </c>
      <c r="IE119" s="22"/>
      <c r="IF119" s="22"/>
      <c r="IG119" s="22"/>
      <c r="IH119" s="22"/>
      <c r="II119" s="22"/>
    </row>
    <row r="120" spans="1:243" s="21" customFormat="1" ht="42.75">
      <c r="A120" s="33">
        <v>9.05</v>
      </c>
      <c r="B120" s="34" t="s">
        <v>254</v>
      </c>
      <c r="C120" s="35"/>
      <c r="D120" s="35">
        <v>18</v>
      </c>
      <c r="E120" s="68" t="s">
        <v>231</v>
      </c>
      <c r="F120" s="69">
        <v>267.47</v>
      </c>
      <c r="G120" s="65">
        <v>5491</v>
      </c>
      <c r="H120" s="67">
        <f t="shared" si="9"/>
        <v>234.52</v>
      </c>
      <c r="I120" s="39" t="s">
        <v>212</v>
      </c>
      <c r="J120" s="40">
        <f t="shared" si="13"/>
        <v>1</v>
      </c>
      <c r="K120" s="38" t="s">
        <v>213</v>
      </c>
      <c r="L120" s="38" t="s">
        <v>180</v>
      </c>
      <c r="M120" s="41"/>
      <c r="N120" s="49"/>
      <c r="O120" s="49"/>
      <c r="P120" s="50"/>
      <c r="Q120" s="49"/>
      <c r="R120" s="49"/>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2">
        <f t="shared" si="14"/>
        <v>4814.46</v>
      </c>
      <c r="BB120" s="51">
        <f t="shared" si="15"/>
        <v>4814.46</v>
      </c>
      <c r="BC120" s="60" t="str">
        <f t="shared" si="16"/>
        <v>INR  Four Thousand Eight Hundred &amp; Fourteen  and Paise Forty Six Only</v>
      </c>
      <c r="IA120" s="21">
        <v>9.05</v>
      </c>
      <c r="IB120" s="21" t="s">
        <v>254</v>
      </c>
      <c r="ID120" s="21">
        <v>18</v>
      </c>
      <c r="IE120" s="22" t="s">
        <v>231</v>
      </c>
      <c r="IF120" s="22"/>
      <c r="IG120" s="22"/>
      <c r="IH120" s="22"/>
      <c r="II120" s="22"/>
    </row>
    <row r="121" spans="1:243" s="21" customFormat="1" ht="99.75" customHeight="1">
      <c r="A121" s="33">
        <v>9.06</v>
      </c>
      <c r="B121" s="34" t="s">
        <v>10</v>
      </c>
      <c r="C121" s="35"/>
      <c r="D121" s="72"/>
      <c r="E121" s="72"/>
      <c r="F121" s="72"/>
      <c r="G121" s="72"/>
      <c r="H121" s="72"/>
      <c r="I121" s="72"/>
      <c r="J121" s="72"/>
      <c r="K121" s="72"/>
      <c r="L121" s="72"/>
      <c r="M121" s="72"/>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IA121" s="21">
        <v>9.06</v>
      </c>
      <c r="IB121" s="21" t="s">
        <v>10</v>
      </c>
      <c r="IE121" s="22"/>
      <c r="IF121" s="22"/>
      <c r="IG121" s="22"/>
      <c r="IH121" s="22"/>
      <c r="II121" s="22"/>
    </row>
    <row r="122" spans="1:243" s="21" customFormat="1" ht="15.75">
      <c r="A122" s="33">
        <v>9.07</v>
      </c>
      <c r="B122" s="34" t="s">
        <v>11</v>
      </c>
      <c r="C122" s="35"/>
      <c r="D122" s="72"/>
      <c r="E122" s="72"/>
      <c r="F122" s="72"/>
      <c r="G122" s="72"/>
      <c r="H122" s="72"/>
      <c r="I122" s="72"/>
      <c r="J122" s="72"/>
      <c r="K122" s="72"/>
      <c r="L122" s="72"/>
      <c r="M122" s="72"/>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IA122" s="21">
        <v>9.07</v>
      </c>
      <c r="IB122" s="21" t="s">
        <v>11</v>
      </c>
      <c r="IE122" s="22"/>
      <c r="IF122" s="22"/>
      <c r="IG122" s="22"/>
      <c r="IH122" s="22"/>
      <c r="II122" s="22"/>
    </row>
    <row r="123" spans="1:243" s="21" customFormat="1" ht="42.75">
      <c r="A123" s="33">
        <v>9.08</v>
      </c>
      <c r="B123" s="34" t="s">
        <v>255</v>
      </c>
      <c r="C123" s="35"/>
      <c r="D123" s="35">
        <v>3</v>
      </c>
      <c r="E123" s="68" t="s">
        <v>232</v>
      </c>
      <c r="F123" s="69">
        <v>59.09</v>
      </c>
      <c r="G123" s="65">
        <v>325</v>
      </c>
      <c r="H123" s="67">
        <f t="shared" si="9"/>
        <v>51.81</v>
      </c>
      <c r="I123" s="39" t="s">
        <v>212</v>
      </c>
      <c r="J123" s="40">
        <f t="shared" si="13"/>
        <v>1</v>
      </c>
      <c r="K123" s="38" t="s">
        <v>213</v>
      </c>
      <c r="L123" s="38" t="s">
        <v>180</v>
      </c>
      <c r="M123" s="41"/>
      <c r="N123" s="49"/>
      <c r="O123" s="49"/>
      <c r="P123" s="50"/>
      <c r="Q123" s="49"/>
      <c r="R123" s="49"/>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2">
        <f t="shared" si="14"/>
        <v>177.27</v>
      </c>
      <c r="BB123" s="51">
        <f t="shared" si="15"/>
        <v>177.27</v>
      </c>
      <c r="BC123" s="60" t="str">
        <f t="shared" si="16"/>
        <v>INR  One Hundred &amp; Seventy Seven  and Paise Twenty Seven Only</v>
      </c>
      <c r="IA123" s="21">
        <v>9.08</v>
      </c>
      <c r="IB123" s="21" t="s">
        <v>255</v>
      </c>
      <c r="ID123" s="21">
        <v>3</v>
      </c>
      <c r="IE123" s="22" t="s">
        <v>232</v>
      </c>
      <c r="IF123" s="22"/>
      <c r="IG123" s="22"/>
      <c r="IH123" s="22"/>
      <c r="II123" s="22"/>
    </row>
    <row r="124" spans="1:243" s="21" customFormat="1" ht="15.75">
      <c r="A124" s="33">
        <v>9.09</v>
      </c>
      <c r="B124" s="34" t="s">
        <v>12</v>
      </c>
      <c r="C124" s="35"/>
      <c r="D124" s="72"/>
      <c r="E124" s="72"/>
      <c r="F124" s="72"/>
      <c r="G124" s="72"/>
      <c r="H124" s="72"/>
      <c r="I124" s="72"/>
      <c r="J124" s="72"/>
      <c r="K124" s="72"/>
      <c r="L124" s="72"/>
      <c r="M124" s="72"/>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IA124" s="21">
        <v>9.09</v>
      </c>
      <c r="IB124" s="21" t="s">
        <v>12</v>
      </c>
      <c r="IE124" s="22"/>
      <c r="IF124" s="22"/>
      <c r="IG124" s="22"/>
      <c r="IH124" s="22"/>
      <c r="II124" s="22"/>
    </row>
    <row r="125" spans="1:243" s="21" customFormat="1" ht="28.5">
      <c r="A125" s="62">
        <v>9.1</v>
      </c>
      <c r="B125" s="34" t="s">
        <v>13</v>
      </c>
      <c r="C125" s="35"/>
      <c r="D125" s="35">
        <v>3</v>
      </c>
      <c r="E125" s="68" t="s">
        <v>232</v>
      </c>
      <c r="F125" s="69">
        <v>113.85</v>
      </c>
      <c r="G125" s="65">
        <v>390</v>
      </c>
      <c r="H125" s="67">
        <f t="shared" si="9"/>
        <v>99.82</v>
      </c>
      <c r="I125" s="39" t="s">
        <v>212</v>
      </c>
      <c r="J125" s="40">
        <f t="shared" si="13"/>
        <v>1</v>
      </c>
      <c r="K125" s="38" t="s">
        <v>213</v>
      </c>
      <c r="L125" s="38" t="s">
        <v>180</v>
      </c>
      <c r="M125" s="41"/>
      <c r="N125" s="49"/>
      <c r="O125" s="49"/>
      <c r="P125" s="50"/>
      <c r="Q125" s="49"/>
      <c r="R125" s="49"/>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2">
        <f t="shared" si="14"/>
        <v>341.55</v>
      </c>
      <c r="BB125" s="51">
        <f t="shared" si="15"/>
        <v>341.55</v>
      </c>
      <c r="BC125" s="60" t="str">
        <f t="shared" si="16"/>
        <v>INR  Three Hundred &amp; Forty One  and Paise Fifty Five Only</v>
      </c>
      <c r="IA125" s="21">
        <v>9.1</v>
      </c>
      <c r="IB125" s="21" t="s">
        <v>13</v>
      </c>
      <c r="ID125" s="21">
        <v>3</v>
      </c>
      <c r="IE125" s="22" t="s">
        <v>232</v>
      </c>
      <c r="IF125" s="22"/>
      <c r="IG125" s="22"/>
      <c r="IH125" s="22"/>
      <c r="II125" s="22"/>
    </row>
    <row r="126" spans="1:243" s="21" customFormat="1" ht="157.5">
      <c r="A126" s="33">
        <v>9.11</v>
      </c>
      <c r="B126" s="34" t="s">
        <v>14</v>
      </c>
      <c r="C126" s="35"/>
      <c r="D126" s="72"/>
      <c r="E126" s="72"/>
      <c r="F126" s="72"/>
      <c r="G126" s="72"/>
      <c r="H126" s="72"/>
      <c r="I126" s="72"/>
      <c r="J126" s="72"/>
      <c r="K126" s="72"/>
      <c r="L126" s="72"/>
      <c r="M126" s="72"/>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IA126" s="21">
        <v>9.11</v>
      </c>
      <c r="IB126" s="21" t="s">
        <v>14</v>
      </c>
      <c r="IE126" s="22"/>
      <c r="IF126" s="22"/>
      <c r="IG126" s="22"/>
      <c r="IH126" s="22"/>
      <c r="II126" s="22"/>
    </row>
    <row r="127" spans="1:243" s="21" customFormat="1" ht="42.75">
      <c r="A127" s="33">
        <v>9.12</v>
      </c>
      <c r="B127" s="34" t="s">
        <v>255</v>
      </c>
      <c r="C127" s="35"/>
      <c r="D127" s="35">
        <v>6</v>
      </c>
      <c r="E127" s="68" t="s">
        <v>232</v>
      </c>
      <c r="F127" s="69">
        <v>253.22</v>
      </c>
      <c r="G127" s="65">
        <v>1733</v>
      </c>
      <c r="H127" s="67">
        <f t="shared" si="9"/>
        <v>222.03</v>
      </c>
      <c r="I127" s="39" t="s">
        <v>212</v>
      </c>
      <c r="J127" s="40">
        <f t="shared" si="13"/>
        <v>1</v>
      </c>
      <c r="K127" s="38" t="s">
        <v>213</v>
      </c>
      <c r="L127" s="38" t="s">
        <v>180</v>
      </c>
      <c r="M127" s="41"/>
      <c r="N127" s="49"/>
      <c r="O127" s="49"/>
      <c r="P127" s="50"/>
      <c r="Q127" s="49"/>
      <c r="R127" s="49"/>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2">
        <f t="shared" si="14"/>
        <v>1519.32</v>
      </c>
      <c r="BB127" s="51">
        <f t="shared" si="15"/>
        <v>1519.32</v>
      </c>
      <c r="BC127" s="60" t="str">
        <f t="shared" si="16"/>
        <v>INR  One Thousand Five Hundred &amp; Nineteen  and Paise Thirty Two Only</v>
      </c>
      <c r="IA127" s="21">
        <v>9.12</v>
      </c>
      <c r="IB127" s="21" t="s">
        <v>255</v>
      </c>
      <c r="ID127" s="21">
        <v>6</v>
      </c>
      <c r="IE127" s="22" t="s">
        <v>232</v>
      </c>
      <c r="IF127" s="22"/>
      <c r="IG127" s="22"/>
      <c r="IH127" s="22"/>
      <c r="II127" s="22"/>
    </row>
    <row r="128" spans="1:243" s="21" customFormat="1" ht="15.75">
      <c r="A128" s="33">
        <v>10</v>
      </c>
      <c r="B128" s="34" t="s">
        <v>15</v>
      </c>
      <c r="C128" s="35"/>
      <c r="D128" s="72"/>
      <c r="E128" s="72"/>
      <c r="F128" s="72"/>
      <c r="G128" s="72"/>
      <c r="H128" s="72"/>
      <c r="I128" s="72"/>
      <c r="J128" s="72"/>
      <c r="K128" s="72"/>
      <c r="L128" s="72"/>
      <c r="M128" s="72"/>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IA128" s="21">
        <v>10</v>
      </c>
      <c r="IB128" s="21" t="s">
        <v>15</v>
      </c>
      <c r="IE128" s="22"/>
      <c r="IF128" s="22"/>
      <c r="IG128" s="22"/>
      <c r="IH128" s="22"/>
      <c r="II128" s="22"/>
    </row>
    <row r="129" spans="1:243" s="21" customFormat="1" ht="15.75">
      <c r="A129" s="33">
        <v>10.01</v>
      </c>
      <c r="B129" s="34" t="s">
        <v>16</v>
      </c>
      <c r="C129" s="35"/>
      <c r="D129" s="72"/>
      <c r="E129" s="72"/>
      <c r="F129" s="72"/>
      <c r="G129" s="72"/>
      <c r="H129" s="72"/>
      <c r="I129" s="72"/>
      <c r="J129" s="72"/>
      <c r="K129" s="72"/>
      <c r="L129" s="72"/>
      <c r="M129" s="72"/>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IA129" s="21">
        <v>10.01</v>
      </c>
      <c r="IB129" s="21" t="s">
        <v>16</v>
      </c>
      <c r="IE129" s="22"/>
      <c r="IF129" s="22"/>
      <c r="IG129" s="22"/>
      <c r="IH129" s="22"/>
      <c r="II129" s="22"/>
    </row>
    <row r="130" spans="1:243" s="21" customFormat="1" ht="32.25" customHeight="1">
      <c r="A130" s="33">
        <v>10.02</v>
      </c>
      <c r="B130" s="34" t="s">
        <v>226</v>
      </c>
      <c r="C130" s="35"/>
      <c r="D130" s="35">
        <v>80</v>
      </c>
      <c r="E130" s="68" t="s">
        <v>221</v>
      </c>
      <c r="F130" s="69">
        <v>231.08</v>
      </c>
      <c r="G130" s="65">
        <v>21084</v>
      </c>
      <c r="H130" s="67">
        <f t="shared" si="9"/>
        <v>202.61</v>
      </c>
      <c r="I130" s="39" t="s">
        <v>212</v>
      </c>
      <c r="J130" s="40">
        <f t="shared" si="13"/>
        <v>1</v>
      </c>
      <c r="K130" s="38" t="s">
        <v>213</v>
      </c>
      <c r="L130" s="38" t="s">
        <v>180</v>
      </c>
      <c r="M130" s="41"/>
      <c r="N130" s="49"/>
      <c r="O130" s="49"/>
      <c r="P130" s="50"/>
      <c r="Q130" s="49"/>
      <c r="R130" s="49"/>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2">
        <f t="shared" si="14"/>
        <v>18486.4</v>
      </c>
      <c r="BB130" s="51">
        <f t="shared" si="15"/>
        <v>18486.4</v>
      </c>
      <c r="BC130" s="60" t="str">
        <f t="shared" si="16"/>
        <v>INR  Eighteen Thousand Four Hundred &amp; Eighty Six  and Paise Forty Only</v>
      </c>
      <c r="IA130" s="21">
        <v>10.02</v>
      </c>
      <c r="IB130" s="21" t="s">
        <v>226</v>
      </c>
      <c r="ID130" s="21">
        <v>80</v>
      </c>
      <c r="IE130" s="22" t="s">
        <v>221</v>
      </c>
      <c r="IF130" s="22"/>
      <c r="IG130" s="22"/>
      <c r="IH130" s="22"/>
      <c r="II130" s="22"/>
    </row>
    <row r="131" spans="1:243" s="21" customFormat="1" ht="31.5">
      <c r="A131" s="33">
        <v>10.03</v>
      </c>
      <c r="B131" s="34" t="s">
        <v>17</v>
      </c>
      <c r="C131" s="35"/>
      <c r="D131" s="72"/>
      <c r="E131" s="72"/>
      <c r="F131" s="72"/>
      <c r="G131" s="72"/>
      <c r="H131" s="72"/>
      <c r="I131" s="72"/>
      <c r="J131" s="72"/>
      <c r="K131" s="72"/>
      <c r="L131" s="72"/>
      <c r="M131" s="72"/>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IA131" s="21">
        <v>10.03</v>
      </c>
      <c r="IB131" s="21" t="s">
        <v>17</v>
      </c>
      <c r="IE131" s="22"/>
      <c r="IF131" s="22"/>
      <c r="IG131" s="22"/>
      <c r="IH131" s="22"/>
      <c r="II131" s="22"/>
    </row>
    <row r="132" spans="1:243" s="21" customFormat="1" ht="42.75">
      <c r="A132" s="33">
        <v>10.04</v>
      </c>
      <c r="B132" s="34" t="s">
        <v>226</v>
      </c>
      <c r="C132" s="35"/>
      <c r="D132" s="35">
        <v>80</v>
      </c>
      <c r="E132" s="68" t="s">
        <v>221</v>
      </c>
      <c r="F132" s="69">
        <v>266.46</v>
      </c>
      <c r="G132" s="65">
        <v>24312</v>
      </c>
      <c r="H132" s="67">
        <f t="shared" si="9"/>
        <v>233.63</v>
      </c>
      <c r="I132" s="39" t="s">
        <v>212</v>
      </c>
      <c r="J132" s="40">
        <f t="shared" si="13"/>
        <v>1</v>
      </c>
      <c r="K132" s="38" t="s">
        <v>213</v>
      </c>
      <c r="L132" s="38" t="s">
        <v>180</v>
      </c>
      <c r="M132" s="41"/>
      <c r="N132" s="49"/>
      <c r="O132" s="49"/>
      <c r="P132" s="50"/>
      <c r="Q132" s="49"/>
      <c r="R132" s="49"/>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2">
        <f t="shared" si="14"/>
        <v>21316.8</v>
      </c>
      <c r="BB132" s="51">
        <f t="shared" si="15"/>
        <v>21316.8</v>
      </c>
      <c r="BC132" s="60" t="str">
        <f t="shared" si="16"/>
        <v>INR  Twenty One Thousand Three Hundred &amp; Sixteen  and Paise Eighty Only</v>
      </c>
      <c r="IA132" s="21">
        <v>10.04</v>
      </c>
      <c r="IB132" s="21" t="s">
        <v>226</v>
      </c>
      <c r="ID132" s="21">
        <v>80</v>
      </c>
      <c r="IE132" s="22" t="s">
        <v>221</v>
      </c>
      <c r="IF132" s="22"/>
      <c r="IG132" s="22"/>
      <c r="IH132" s="22"/>
      <c r="II132" s="22"/>
    </row>
    <row r="133" spans="1:243" s="21" customFormat="1" ht="15.75">
      <c r="A133" s="33">
        <v>10.05</v>
      </c>
      <c r="B133" s="34" t="s">
        <v>18</v>
      </c>
      <c r="C133" s="35"/>
      <c r="D133" s="72"/>
      <c r="E133" s="72"/>
      <c r="F133" s="72"/>
      <c r="G133" s="72"/>
      <c r="H133" s="72"/>
      <c r="I133" s="72"/>
      <c r="J133" s="72"/>
      <c r="K133" s="72"/>
      <c r="L133" s="72"/>
      <c r="M133" s="72"/>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IA133" s="21">
        <v>10.05</v>
      </c>
      <c r="IB133" s="21" t="s">
        <v>18</v>
      </c>
      <c r="IE133" s="22"/>
      <c r="IF133" s="22"/>
      <c r="IG133" s="22"/>
      <c r="IH133" s="22"/>
      <c r="II133" s="22"/>
    </row>
    <row r="134" spans="1:243" s="21" customFormat="1" ht="42.75">
      <c r="A134" s="33">
        <v>10.06</v>
      </c>
      <c r="B134" s="34" t="s">
        <v>226</v>
      </c>
      <c r="C134" s="35"/>
      <c r="D134" s="35">
        <v>15</v>
      </c>
      <c r="E134" s="68" t="s">
        <v>221</v>
      </c>
      <c r="F134" s="69">
        <v>315.74</v>
      </c>
      <c r="G134" s="65">
        <v>5402</v>
      </c>
      <c r="H134" s="67">
        <f t="shared" si="9"/>
        <v>276.84</v>
      </c>
      <c r="I134" s="39" t="s">
        <v>212</v>
      </c>
      <c r="J134" s="40">
        <f t="shared" si="13"/>
        <v>1</v>
      </c>
      <c r="K134" s="38" t="s">
        <v>213</v>
      </c>
      <c r="L134" s="38" t="s">
        <v>180</v>
      </c>
      <c r="M134" s="41"/>
      <c r="N134" s="49"/>
      <c r="O134" s="49"/>
      <c r="P134" s="50"/>
      <c r="Q134" s="49"/>
      <c r="R134" s="49"/>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2">
        <f t="shared" si="14"/>
        <v>4736.1</v>
      </c>
      <c r="BB134" s="51">
        <f t="shared" si="15"/>
        <v>4736.1</v>
      </c>
      <c r="BC134" s="60" t="str">
        <f t="shared" si="16"/>
        <v>INR  Four Thousand Seven Hundred &amp; Thirty Six  and Paise Ten Only</v>
      </c>
      <c r="IA134" s="21">
        <v>10.06</v>
      </c>
      <c r="IB134" s="21" t="s">
        <v>226</v>
      </c>
      <c r="ID134" s="21">
        <v>15</v>
      </c>
      <c r="IE134" s="22" t="s">
        <v>221</v>
      </c>
      <c r="IF134" s="22"/>
      <c r="IG134" s="22"/>
      <c r="IH134" s="22"/>
      <c r="II134" s="22"/>
    </row>
    <row r="135" spans="1:243" s="21" customFormat="1" ht="15.75">
      <c r="A135" s="33">
        <v>10.07</v>
      </c>
      <c r="B135" s="34" t="s">
        <v>19</v>
      </c>
      <c r="C135" s="35"/>
      <c r="D135" s="72"/>
      <c r="E135" s="72"/>
      <c r="F135" s="72"/>
      <c r="G135" s="72"/>
      <c r="H135" s="72"/>
      <c r="I135" s="72"/>
      <c r="J135" s="72"/>
      <c r="K135" s="72"/>
      <c r="L135" s="72"/>
      <c r="M135" s="72"/>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IA135" s="21">
        <v>10.07</v>
      </c>
      <c r="IB135" s="21" t="s">
        <v>19</v>
      </c>
      <c r="IE135" s="22"/>
      <c r="IF135" s="22"/>
      <c r="IG135" s="22"/>
      <c r="IH135" s="22"/>
      <c r="II135" s="22"/>
    </row>
    <row r="136" spans="1:243" s="21" customFormat="1" ht="42.75">
      <c r="A136" s="33">
        <v>10.08</v>
      </c>
      <c r="B136" s="34" t="s">
        <v>256</v>
      </c>
      <c r="C136" s="35"/>
      <c r="D136" s="35">
        <v>20</v>
      </c>
      <c r="E136" s="68" t="s">
        <v>221</v>
      </c>
      <c r="F136" s="69">
        <v>199.34</v>
      </c>
      <c r="G136" s="65">
        <v>4547</v>
      </c>
      <c r="H136" s="67">
        <f t="shared" si="9"/>
        <v>174.78</v>
      </c>
      <c r="I136" s="39" t="s">
        <v>212</v>
      </c>
      <c r="J136" s="40">
        <f t="shared" si="13"/>
        <v>1</v>
      </c>
      <c r="K136" s="38" t="s">
        <v>213</v>
      </c>
      <c r="L136" s="38" t="s">
        <v>180</v>
      </c>
      <c r="M136" s="41"/>
      <c r="N136" s="49"/>
      <c r="O136" s="49"/>
      <c r="P136" s="50"/>
      <c r="Q136" s="49"/>
      <c r="R136" s="49"/>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2">
        <f t="shared" si="14"/>
        <v>3986.8</v>
      </c>
      <c r="BB136" s="51">
        <f t="shared" si="15"/>
        <v>3986.8</v>
      </c>
      <c r="BC136" s="60" t="str">
        <f t="shared" si="16"/>
        <v>INR  Three Thousand Nine Hundred &amp; Eighty Six  and Paise Eighty Only</v>
      </c>
      <c r="IA136" s="21">
        <v>10.08</v>
      </c>
      <c r="IB136" s="21" t="s">
        <v>256</v>
      </c>
      <c r="ID136" s="21">
        <v>20</v>
      </c>
      <c r="IE136" s="22" t="s">
        <v>221</v>
      </c>
      <c r="IF136" s="22"/>
      <c r="IG136" s="22"/>
      <c r="IH136" s="22"/>
      <c r="II136" s="22"/>
    </row>
    <row r="137" spans="1:243" s="21" customFormat="1" ht="28.5">
      <c r="A137" s="33">
        <v>10.09</v>
      </c>
      <c r="B137" s="34" t="s">
        <v>20</v>
      </c>
      <c r="C137" s="35"/>
      <c r="D137" s="35">
        <v>10</v>
      </c>
      <c r="E137" s="68" t="s">
        <v>221</v>
      </c>
      <c r="F137" s="69">
        <v>55.02</v>
      </c>
      <c r="G137" s="65">
        <v>628</v>
      </c>
      <c r="H137" s="67">
        <f t="shared" si="9"/>
        <v>48.24</v>
      </c>
      <c r="I137" s="39" t="s">
        <v>212</v>
      </c>
      <c r="J137" s="40">
        <f t="shared" si="13"/>
        <v>1</v>
      </c>
      <c r="K137" s="38" t="s">
        <v>213</v>
      </c>
      <c r="L137" s="38" t="s">
        <v>180</v>
      </c>
      <c r="M137" s="41"/>
      <c r="N137" s="49"/>
      <c r="O137" s="49"/>
      <c r="P137" s="50"/>
      <c r="Q137" s="49"/>
      <c r="R137" s="49"/>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2">
        <f t="shared" si="14"/>
        <v>550.2</v>
      </c>
      <c r="BB137" s="51">
        <f t="shared" si="15"/>
        <v>550.2</v>
      </c>
      <c r="BC137" s="60" t="str">
        <f t="shared" si="16"/>
        <v>INR  Five Hundred &amp; Fifty  and Paise Twenty Only</v>
      </c>
      <c r="IA137" s="21">
        <v>10.09</v>
      </c>
      <c r="IB137" s="21" t="s">
        <v>20</v>
      </c>
      <c r="ID137" s="21">
        <v>10</v>
      </c>
      <c r="IE137" s="22" t="s">
        <v>221</v>
      </c>
      <c r="IF137" s="22"/>
      <c r="IG137" s="22"/>
      <c r="IH137" s="22"/>
      <c r="II137" s="22"/>
    </row>
    <row r="138" spans="1:243" s="21" customFormat="1" ht="47.25">
      <c r="A138" s="62">
        <v>10.1</v>
      </c>
      <c r="B138" s="34" t="s">
        <v>21</v>
      </c>
      <c r="C138" s="35"/>
      <c r="D138" s="72"/>
      <c r="E138" s="72"/>
      <c r="F138" s="72"/>
      <c r="G138" s="72"/>
      <c r="H138" s="72"/>
      <c r="I138" s="72"/>
      <c r="J138" s="72"/>
      <c r="K138" s="72"/>
      <c r="L138" s="72"/>
      <c r="M138" s="72"/>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IA138" s="21">
        <v>10.1</v>
      </c>
      <c r="IB138" s="21" t="s">
        <v>21</v>
      </c>
      <c r="IE138" s="22"/>
      <c r="IF138" s="22"/>
      <c r="IG138" s="22"/>
      <c r="IH138" s="22"/>
      <c r="II138" s="22"/>
    </row>
    <row r="139" spans="1:243" s="21" customFormat="1" ht="42.75">
      <c r="A139" s="33">
        <v>10.11</v>
      </c>
      <c r="B139" s="34" t="s">
        <v>22</v>
      </c>
      <c r="C139" s="35"/>
      <c r="D139" s="35">
        <v>10</v>
      </c>
      <c r="E139" s="68" t="s">
        <v>221</v>
      </c>
      <c r="F139" s="69">
        <v>167.95</v>
      </c>
      <c r="G139" s="65">
        <v>1916</v>
      </c>
      <c r="H139" s="67">
        <f t="shared" si="9"/>
        <v>147.26</v>
      </c>
      <c r="I139" s="39" t="s">
        <v>212</v>
      </c>
      <c r="J139" s="40">
        <f t="shared" si="13"/>
        <v>1</v>
      </c>
      <c r="K139" s="38" t="s">
        <v>213</v>
      </c>
      <c r="L139" s="38" t="s">
        <v>180</v>
      </c>
      <c r="M139" s="41"/>
      <c r="N139" s="49"/>
      <c r="O139" s="49"/>
      <c r="P139" s="50"/>
      <c r="Q139" s="49"/>
      <c r="R139" s="49"/>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2">
        <f t="shared" si="14"/>
        <v>1679.5</v>
      </c>
      <c r="BB139" s="51">
        <f t="shared" si="15"/>
        <v>1679.5</v>
      </c>
      <c r="BC139" s="60" t="str">
        <f t="shared" si="16"/>
        <v>INR  One Thousand Six Hundred &amp; Seventy Nine  and Paise Fifty Only</v>
      </c>
      <c r="IA139" s="21">
        <v>10.11</v>
      </c>
      <c r="IB139" s="21" t="s">
        <v>22</v>
      </c>
      <c r="ID139" s="21">
        <v>10</v>
      </c>
      <c r="IE139" s="22" t="s">
        <v>221</v>
      </c>
      <c r="IF139" s="22"/>
      <c r="IG139" s="22"/>
      <c r="IH139" s="22"/>
      <c r="II139" s="22"/>
    </row>
    <row r="140" spans="1:243" s="21" customFormat="1" ht="94.5">
      <c r="A140" s="33">
        <v>10.12</v>
      </c>
      <c r="B140" s="34" t="s">
        <v>257</v>
      </c>
      <c r="C140" s="35"/>
      <c r="D140" s="35">
        <v>350</v>
      </c>
      <c r="E140" s="68" t="s">
        <v>221</v>
      </c>
      <c r="F140" s="69">
        <v>100.96</v>
      </c>
      <c r="G140" s="65">
        <v>40303</v>
      </c>
      <c r="H140" s="67">
        <f t="shared" si="9"/>
        <v>88.52</v>
      </c>
      <c r="I140" s="39" t="s">
        <v>212</v>
      </c>
      <c r="J140" s="40">
        <f t="shared" si="13"/>
        <v>1</v>
      </c>
      <c r="K140" s="38" t="s">
        <v>213</v>
      </c>
      <c r="L140" s="38" t="s">
        <v>180</v>
      </c>
      <c r="M140" s="41"/>
      <c r="N140" s="49"/>
      <c r="O140" s="49"/>
      <c r="P140" s="50"/>
      <c r="Q140" s="49"/>
      <c r="R140" s="49"/>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2">
        <f t="shared" si="14"/>
        <v>35336</v>
      </c>
      <c r="BB140" s="51">
        <f t="shared" si="15"/>
        <v>35336</v>
      </c>
      <c r="BC140" s="60" t="str">
        <f t="shared" si="16"/>
        <v>INR  Thirty Five Thousand Three Hundred &amp; Thirty Six  Only</v>
      </c>
      <c r="IA140" s="21">
        <v>10.12</v>
      </c>
      <c r="IB140" s="21" t="s">
        <v>257</v>
      </c>
      <c r="ID140" s="21">
        <v>350</v>
      </c>
      <c r="IE140" s="22" t="s">
        <v>221</v>
      </c>
      <c r="IF140" s="22"/>
      <c r="IG140" s="22"/>
      <c r="IH140" s="22"/>
      <c r="II140" s="22"/>
    </row>
    <row r="141" spans="1:243" s="21" customFormat="1" ht="110.25">
      <c r="A141" s="33">
        <v>10.13</v>
      </c>
      <c r="B141" s="34" t="s">
        <v>23</v>
      </c>
      <c r="C141" s="35"/>
      <c r="D141" s="72"/>
      <c r="E141" s="72"/>
      <c r="F141" s="72"/>
      <c r="G141" s="72"/>
      <c r="H141" s="72"/>
      <c r="I141" s="72"/>
      <c r="J141" s="72"/>
      <c r="K141" s="72"/>
      <c r="L141" s="72"/>
      <c r="M141" s="72"/>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IA141" s="21">
        <v>10.13</v>
      </c>
      <c r="IB141" s="21" t="s">
        <v>23</v>
      </c>
      <c r="IE141" s="22"/>
      <c r="IF141" s="22"/>
      <c r="IG141" s="22"/>
      <c r="IH141" s="22"/>
      <c r="II141" s="22"/>
    </row>
    <row r="142" spans="1:243" s="21" customFormat="1" ht="28.5">
      <c r="A142" s="33">
        <v>10.14</v>
      </c>
      <c r="B142" s="34" t="s">
        <v>24</v>
      </c>
      <c r="C142" s="35"/>
      <c r="D142" s="35">
        <v>950</v>
      </c>
      <c r="E142" s="68" t="s">
        <v>221</v>
      </c>
      <c r="F142" s="69">
        <v>93.64</v>
      </c>
      <c r="G142" s="65">
        <v>101460</v>
      </c>
      <c r="H142" s="67">
        <f t="shared" si="9"/>
        <v>82.1</v>
      </c>
      <c r="I142" s="39" t="s">
        <v>212</v>
      </c>
      <c r="J142" s="40">
        <f t="shared" si="13"/>
        <v>1</v>
      </c>
      <c r="K142" s="38" t="s">
        <v>213</v>
      </c>
      <c r="L142" s="38" t="s">
        <v>180</v>
      </c>
      <c r="M142" s="41"/>
      <c r="N142" s="49"/>
      <c r="O142" s="49"/>
      <c r="P142" s="50"/>
      <c r="Q142" s="49"/>
      <c r="R142" s="49"/>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2">
        <f t="shared" si="14"/>
        <v>88958</v>
      </c>
      <c r="BB142" s="51">
        <f t="shared" si="15"/>
        <v>88958</v>
      </c>
      <c r="BC142" s="60" t="str">
        <f t="shared" si="16"/>
        <v>INR  Eighty Eight Thousand Nine Hundred &amp; Fifty Eight  Only</v>
      </c>
      <c r="IA142" s="21">
        <v>10.14</v>
      </c>
      <c r="IB142" s="21" t="s">
        <v>24</v>
      </c>
      <c r="ID142" s="21">
        <v>950</v>
      </c>
      <c r="IE142" s="22" t="s">
        <v>221</v>
      </c>
      <c r="IF142" s="22"/>
      <c r="IG142" s="22"/>
      <c r="IH142" s="22"/>
      <c r="II142" s="22"/>
    </row>
    <row r="143" spans="1:243" s="21" customFormat="1" ht="78.75">
      <c r="A143" s="33">
        <v>10.15</v>
      </c>
      <c r="B143" s="34" t="s">
        <v>25</v>
      </c>
      <c r="C143" s="35"/>
      <c r="D143" s="35">
        <v>350</v>
      </c>
      <c r="E143" s="68" t="s">
        <v>221</v>
      </c>
      <c r="F143" s="69">
        <v>12.45</v>
      </c>
      <c r="G143" s="65">
        <v>4970</v>
      </c>
      <c r="H143" s="67">
        <f>SUM(F143*100/114.05)</f>
        <v>10.92</v>
      </c>
      <c r="I143" s="39" t="s">
        <v>212</v>
      </c>
      <c r="J143" s="40">
        <f t="shared" si="13"/>
        <v>1</v>
      </c>
      <c r="K143" s="38" t="s">
        <v>213</v>
      </c>
      <c r="L143" s="38" t="s">
        <v>180</v>
      </c>
      <c r="M143" s="41"/>
      <c r="N143" s="49"/>
      <c r="O143" s="49"/>
      <c r="P143" s="50"/>
      <c r="Q143" s="49"/>
      <c r="R143" s="49"/>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2">
        <f t="shared" si="14"/>
        <v>4357.5</v>
      </c>
      <c r="BB143" s="51">
        <f t="shared" si="15"/>
        <v>4357.5</v>
      </c>
      <c r="BC143" s="60" t="str">
        <f t="shared" si="16"/>
        <v>INR  Four Thousand Three Hundred &amp; Fifty Seven  and Paise Fifty Only</v>
      </c>
      <c r="IA143" s="21">
        <v>10.15</v>
      </c>
      <c r="IB143" s="21" t="s">
        <v>25</v>
      </c>
      <c r="ID143" s="21">
        <v>350</v>
      </c>
      <c r="IE143" s="22" t="s">
        <v>221</v>
      </c>
      <c r="IF143" s="22"/>
      <c r="IG143" s="22"/>
      <c r="IH143" s="22"/>
      <c r="II143" s="22"/>
    </row>
    <row r="144" spans="1:243" s="21" customFormat="1" ht="47.25">
      <c r="A144" s="33">
        <v>10.16</v>
      </c>
      <c r="B144" s="34" t="s">
        <v>26</v>
      </c>
      <c r="C144" s="35"/>
      <c r="D144" s="72"/>
      <c r="E144" s="72"/>
      <c r="F144" s="72"/>
      <c r="G144" s="72"/>
      <c r="H144" s="72"/>
      <c r="I144" s="72"/>
      <c r="J144" s="72"/>
      <c r="K144" s="72"/>
      <c r="L144" s="72"/>
      <c r="M144" s="72"/>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IA144" s="21">
        <v>10.16</v>
      </c>
      <c r="IB144" s="21" t="s">
        <v>26</v>
      </c>
      <c r="IE144" s="22"/>
      <c r="IF144" s="22"/>
      <c r="IG144" s="22"/>
      <c r="IH144" s="22"/>
      <c r="II144" s="22"/>
    </row>
    <row r="145" spans="1:243" s="21" customFormat="1" ht="47.25">
      <c r="A145" s="33">
        <v>10.17</v>
      </c>
      <c r="B145" s="34" t="s">
        <v>27</v>
      </c>
      <c r="C145" s="35"/>
      <c r="D145" s="35">
        <v>500</v>
      </c>
      <c r="E145" s="68" t="s">
        <v>221</v>
      </c>
      <c r="F145" s="69">
        <v>85.71</v>
      </c>
      <c r="G145" s="65">
        <v>48875</v>
      </c>
      <c r="H145" s="67">
        <f>SUM(F145*100/114.05)</f>
        <v>75.15</v>
      </c>
      <c r="I145" s="39" t="s">
        <v>212</v>
      </c>
      <c r="J145" s="40">
        <f t="shared" si="13"/>
        <v>1</v>
      </c>
      <c r="K145" s="38" t="s">
        <v>213</v>
      </c>
      <c r="L145" s="38" t="s">
        <v>180</v>
      </c>
      <c r="M145" s="41"/>
      <c r="N145" s="49"/>
      <c r="O145" s="49"/>
      <c r="P145" s="50"/>
      <c r="Q145" s="49"/>
      <c r="R145" s="49"/>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2">
        <f t="shared" si="14"/>
        <v>42855</v>
      </c>
      <c r="BB145" s="51">
        <f t="shared" si="15"/>
        <v>42855</v>
      </c>
      <c r="BC145" s="60" t="str">
        <f t="shared" si="16"/>
        <v>INR  Forty Two Thousand Eight Hundred &amp; Fifty Five  Only</v>
      </c>
      <c r="IA145" s="21">
        <v>10.17</v>
      </c>
      <c r="IB145" s="21" t="s">
        <v>27</v>
      </c>
      <c r="ID145" s="21">
        <v>500</v>
      </c>
      <c r="IE145" s="22" t="s">
        <v>221</v>
      </c>
      <c r="IF145" s="22"/>
      <c r="IG145" s="22"/>
      <c r="IH145" s="22"/>
      <c r="II145" s="22"/>
    </row>
    <row r="146" spans="1:243" s="21" customFormat="1" ht="31.5">
      <c r="A146" s="33">
        <v>10.18</v>
      </c>
      <c r="B146" s="34" t="s">
        <v>28</v>
      </c>
      <c r="C146" s="35"/>
      <c r="D146" s="35">
        <v>500</v>
      </c>
      <c r="E146" s="68" t="s">
        <v>221</v>
      </c>
      <c r="F146" s="69">
        <v>58.7</v>
      </c>
      <c r="G146" s="65">
        <v>33475</v>
      </c>
      <c r="H146" s="67">
        <f>SUM(F146*100/114.05)</f>
        <v>51.47</v>
      </c>
      <c r="I146" s="39" t="s">
        <v>212</v>
      </c>
      <c r="J146" s="40">
        <f t="shared" si="13"/>
        <v>1</v>
      </c>
      <c r="K146" s="38" t="s">
        <v>213</v>
      </c>
      <c r="L146" s="38" t="s">
        <v>180</v>
      </c>
      <c r="M146" s="41"/>
      <c r="N146" s="49"/>
      <c r="O146" s="49"/>
      <c r="P146" s="50"/>
      <c r="Q146" s="49"/>
      <c r="R146" s="49"/>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2">
        <f t="shared" si="14"/>
        <v>29350</v>
      </c>
      <c r="BB146" s="51">
        <f t="shared" si="15"/>
        <v>29350</v>
      </c>
      <c r="BC146" s="60" t="str">
        <f t="shared" si="16"/>
        <v>INR  Twenty Nine Thousand Three Hundred &amp; Fifty  Only</v>
      </c>
      <c r="IA146" s="21">
        <v>10.18</v>
      </c>
      <c r="IB146" s="21" t="s">
        <v>28</v>
      </c>
      <c r="ID146" s="21">
        <v>500</v>
      </c>
      <c r="IE146" s="22" t="s">
        <v>221</v>
      </c>
      <c r="IF146" s="22"/>
      <c r="IG146" s="22"/>
      <c r="IH146" s="22"/>
      <c r="II146" s="22"/>
    </row>
    <row r="147" spans="1:243" s="21" customFormat="1" ht="15.75">
      <c r="A147" s="33">
        <v>11</v>
      </c>
      <c r="B147" s="34" t="s">
        <v>29</v>
      </c>
      <c r="C147" s="35"/>
      <c r="D147" s="72"/>
      <c r="E147" s="72"/>
      <c r="F147" s="72"/>
      <c r="G147" s="72"/>
      <c r="H147" s="72"/>
      <c r="I147" s="72"/>
      <c r="J147" s="72"/>
      <c r="K147" s="72"/>
      <c r="L147" s="72"/>
      <c r="M147" s="72"/>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IA147" s="21">
        <v>11</v>
      </c>
      <c r="IB147" s="21" t="s">
        <v>29</v>
      </c>
      <c r="IE147" s="22"/>
      <c r="IF147" s="22"/>
      <c r="IG147" s="22"/>
      <c r="IH147" s="22"/>
      <c r="II147" s="22"/>
    </row>
    <row r="148" spans="1:243" s="21" customFormat="1" ht="409.5">
      <c r="A148" s="33">
        <v>11.01</v>
      </c>
      <c r="B148" s="34" t="s">
        <v>30</v>
      </c>
      <c r="C148" s="35"/>
      <c r="D148" s="35">
        <v>25</v>
      </c>
      <c r="E148" s="68" t="s">
        <v>221</v>
      </c>
      <c r="F148" s="69">
        <v>226.17</v>
      </c>
      <c r="G148" s="65">
        <v>6449</v>
      </c>
      <c r="H148" s="67">
        <f>SUM(F148*100/114.05)</f>
        <v>198.31</v>
      </c>
      <c r="I148" s="39" t="s">
        <v>212</v>
      </c>
      <c r="J148" s="40">
        <f t="shared" si="13"/>
        <v>1</v>
      </c>
      <c r="K148" s="38" t="s">
        <v>213</v>
      </c>
      <c r="L148" s="38" t="s">
        <v>180</v>
      </c>
      <c r="M148" s="41"/>
      <c r="N148" s="49"/>
      <c r="O148" s="49"/>
      <c r="P148" s="50"/>
      <c r="Q148" s="49"/>
      <c r="R148" s="49"/>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2">
        <f t="shared" si="14"/>
        <v>5654.25</v>
      </c>
      <c r="BB148" s="51">
        <f t="shared" si="15"/>
        <v>5654.25</v>
      </c>
      <c r="BC148" s="60" t="str">
        <f t="shared" si="16"/>
        <v>INR  Five Thousand Six Hundred &amp; Fifty Four  and Paise Twenty Five Only</v>
      </c>
      <c r="IA148" s="21">
        <v>11.01</v>
      </c>
      <c r="IB148" s="21" t="s">
        <v>30</v>
      </c>
      <c r="ID148" s="21">
        <v>25</v>
      </c>
      <c r="IE148" s="22" t="s">
        <v>221</v>
      </c>
      <c r="IF148" s="22"/>
      <c r="IG148" s="22"/>
      <c r="IH148" s="22"/>
      <c r="II148" s="22"/>
    </row>
    <row r="149" spans="1:243" s="21" customFormat="1" ht="15.75">
      <c r="A149" s="33">
        <v>12</v>
      </c>
      <c r="B149" s="34" t="s">
        <v>31</v>
      </c>
      <c r="C149" s="35"/>
      <c r="D149" s="72"/>
      <c r="E149" s="72"/>
      <c r="F149" s="72"/>
      <c r="G149" s="72"/>
      <c r="H149" s="72"/>
      <c r="I149" s="72"/>
      <c r="J149" s="72"/>
      <c r="K149" s="72"/>
      <c r="L149" s="72"/>
      <c r="M149" s="72"/>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IA149" s="21">
        <v>12</v>
      </c>
      <c r="IB149" s="21" t="s">
        <v>31</v>
      </c>
      <c r="IE149" s="22"/>
      <c r="IF149" s="22"/>
      <c r="IG149" s="22"/>
      <c r="IH149" s="22"/>
      <c r="II149" s="22"/>
    </row>
    <row r="150" spans="1:243" s="21" customFormat="1" ht="63">
      <c r="A150" s="33">
        <v>12.01</v>
      </c>
      <c r="B150" s="34" t="s">
        <v>258</v>
      </c>
      <c r="C150" s="35"/>
      <c r="D150" s="35">
        <v>2</v>
      </c>
      <c r="E150" s="68" t="s">
        <v>230</v>
      </c>
      <c r="F150" s="69">
        <v>532.66</v>
      </c>
      <c r="G150" s="65">
        <v>1215</v>
      </c>
      <c r="H150" s="67">
        <f>SUM(F150*100/114.05)</f>
        <v>467.04</v>
      </c>
      <c r="I150" s="39" t="s">
        <v>212</v>
      </c>
      <c r="J150" s="40">
        <f t="shared" si="13"/>
        <v>1</v>
      </c>
      <c r="K150" s="38" t="s">
        <v>213</v>
      </c>
      <c r="L150" s="38" t="s">
        <v>180</v>
      </c>
      <c r="M150" s="41"/>
      <c r="N150" s="49"/>
      <c r="O150" s="49"/>
      <c r="P150" s="50"/>
      <c r="Q150" s="49"/>
      <c r="R150" s="49"/>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2">
        <f t="shared" si="14"/>
        <v>1065.32</v>
      </c>
      <c r="BB150" s="51">
        <f t="shared" si="15"/>
        <v>1065.32</v>
      </c>
      <c r="BC150" s="60" t="str">
        <f t="shared" si="16"/>
        <v>INR  One Thousand  &amp;Sixty Five  and Paise Thirty Two Only</v>
      </c>
      <c r="IA150" s="21">
        <v>12.01</v>
      </c>
      <c r="IB150" s="21" t="s">
        <v>258</v>
      </c>
      <c r="ID150" s="21">
        <v>2</v>
      </c>
      <c r="IE150" s="22" t="s">
        <v>230</v>
      </c>
      <c r="IF150" s="22"/>
      <c r="IG150" s="22"/>
      <c r="IH150" s="22"/>
      <c r="II150" s="22"/>
    </row>
    <row r="151" spans="1:243" s="21" customFormat="1" ht="78.75">
      <c r="A151" s="33">
        <v>12.02</v>
      </c>
      <c r="B151" s="34" t="s">
        <v>32</v>
      </c>
      <c r="C151" s="35"/>
      <c r="D151" s="72"/>
      <c r="E151" s="72"/>
      <c r="F151" s="72"/>
      <c r="G151" s="72"/>
      <c r="H151" s="72"/>
      <c r="I151" s="72"/>
      <c r="J151" s="72"/>
      <c r="K151" s="72"/>
      <c r="L151" s="72"/>
      <c r="M151" s="72"/>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IA151" s="21">
        <v>12.02</v>
      </c>
      <c r="IB151" s="21" t="s">
        <v>32</v>
      </c>
      <c r="IE151" s="22"/>
      <c r="IF151" s="22"/>
      <c r="IG151" s="22"/>
      <c r="IH151" s="22"/>
      <c r="II151" s="22"/>
    </row>
    <row r="152" spans="1:243" s="21" customFormat="1" ht="42.75">
      <c r="A152" s="33">
        <v>12.03</v>
      </c>
      <c r="B152" s="34" t="s">
        <v>227</v>
      </c>
      <c r="C152" s="35"/>
      <c r="D152" s="35">
        <v>32</v>
      </c>
      <c r="E152" s="68" t="s">
        <v>230</v>
      </c>
      <c r="F152" s="69">
        <v>1523.41</v>
      </c>
      <c r="G152" s="65">
        <v>55598</v>
      </c>
      <c r="H152" s="67">
        <f>SUM(F152*100/114.05)</f>
        <v>1335.74</v>
      </c>
      <c r="I152" s="39" t="s">
        <v>212</v>
      </c>
      <c r="J152" s="40">
        <f t="shared" si="13"/>
        <v>1</v>
      </c>
      <c r="K152" s="38" t="s">
        <v>213</v>
      </c>
      <c r="L152" s="38" t="s">
        <v>180</v>
      </c>
      <c r="M152" s="41"/>
      <c r="N152" s="49"/>
      <c r="O152" s="49"/>
      <c r="P152" s="50"/>
      <c r="Q152" s="49"/>
      <c r="R152" s="49"/>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2">
        <f t="shared" si="14"/>
        <v>48749.12</v>
      </c>
      <c r="BB152" s="51">
        <f t="shared" si="15"/>
        <v>48749.12</v>
      </c>
      <c r="BC152" s="60" t="str">
        <f t="shared" si="16"/>
        <v>INR  Forty Eight Thousand Seven Hundred &amp; Forty Nine  and Paise Twelve Only</v>
      </c>
      <c r="IA152" s="21">
        <v>12.03</v>
      </c>
      <c r="IB152" s="21" t="s">
        <v>227</v>
      </c>
      <c r="ID152" s="21">
        <v>32</v>
      </c>
      <c r="IE152" s="22" t="s">
        <v>230</v>
      </c>
      <c r="IF152" s="22"/>
      <c r="IG152" s="22"/>
      <c r="IH152" s="22"/>
      <c r="II152" s="22"/>
    </row>
    <row r="153" spans="1:243" s="21" customFormat="1" ht="94.5">
      <c r="A153" s="33">
        <v>12.04</v>
      </c>
      <c r="B153" s="34" t="s">
        <v>228</v>
      </c>
      <c r="C153" s="35"/>
      <c r="D153" s="35">
        <v>8</v>
      </c>
      <c r="E153" s="68" t="s">
        <v>230</v>
      </c>
      <c r="F153" s="69">
        <v>2222.45</v>
      </c>
      <c r="G153" s="65">
        <v>20278</v>
      </c>
      <c r="H153" s="67">
        <f>SUM(F153*100/114.05)</f>
        <v>1948.66</v>
      </c>
      <c r="I153" s="39" t="s">
        <v>212</v>
      </c>
      <c r="J153" s="40">
        <f t="shared" si="13"/>
        <v>1</v>
      </c>
      <c r="K153" s="38" t="s">
        <v>213</v>
      </c>
      <c r="L153" s="38" t="s">
        <v>180</v>
      </c>
      <c r="M153" s="41"/>
      <c r="N153" s="49"/>
      <c r="O153" s="49"/>
      <c r="P153" s="50"/>
      <c r="Q153" s="49"/>
      <c r="R153" s="49"/>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2">
        <f aca="true" t="shared" si="17" ref="BA153:BA216">total_amount_ba($B$2,$D$2,D153,F153,J153,K153,M153)</f>
        <v>17779.6</v>
      </c>
      <c r="BB153" s="51">
        <f aca="true" t="shared" si="18" ref="BB153:BB216">BA153+SUM(N153:AZ153)</f>
        <v>17779.6</v>
      </c>
      <c r="BC153" s="60" t="str">
        <f aca="true" t="shared" si="19" ref="BC153:BC216">SpellNumber(L153,BB153)</f>
        <v>INR  Seventeen Thousand Seven Hundred &amp; Seventy Nine  and Paise Sixty Only</v>
      </c>
      <c r="IA153" s="21">
        <v>12.04</v>
      </c>
      <c r="IB153" s="21" t="s">
        <v>228</v>
      </c>
      <c r="ID153" s="21">
        <v>8</v>
      </c>
      <c r="IE153" s="22" t="s">
        <v>230</v>
      </c>
      <c r="IF153" s="22"/>
      <c r="IG153" s="22"/>
      <c r="IH153" s="22"/>
      <c r="II153" s="22"/>
    </row>
    <row r="154" spans="1:243" s="21" customFormat="1" ht="94.5">
      <c r="A154" s="33">
        <v>12.05</v>
      </c>
      <c r="B154" s="34" t="s">
        <v>33</v>
      </c>
      <c r="C154" s="35"/>
      <c r="D154" s="72"/>
      <c r="E154" s="72"/>
      <c r="F154" s="72"/>
      <c r="G154" s="72"/>
      <c r="H154" s="72"/>
      <c r="I154" s="72"/>
      <c r="J154" s="72"/>
      <c r="K154" s="72"/>
      <c r="L154" s="72"/>
      <c r="M154" s="72"/>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IA154" s="21">
        <v>12.05</v>
      </c>
      <c r="IB154" s="21" t="s">
        <v>33</v>
      </c>
      <c r="IE154" s="22"/>
      <c r="IF154" s="22"/>
      <c r="IG154" s="22"/>
      <c r="IH154" s="22"/>
      <c r="II154" s="22"/>
    </row>
    <row r="155" spans="1:243" s="21" customFormat="1" ht="42.75">
      <c r="A155" s="33">
        <v>12.06</v>
      </c>
      <c r="B155" s="34" t="s">
        <v>259</v>
      </c>
      <c r="C155" s="35"/>
      <c r="D155" s="35">
        <v>14</v>
      </c>
      <c r="E155" s="68" t="s">
        <v>230</v>
      </c>
      <c r="F155" s="69">
        <v>1288.82</v>
      </c>
      <c r="G155" s="65">
        <v>20579</v>
      </c>
      <c r="H155" s="67">
        <f>SUM(F155*100/114.05)</f>
        <v>1130.05</v>
      </c>
      <c r="I155" s="39" t="s">
        <v>212</v>
      </c>
      <c r="J155" s="40">
        <f t="shared" si="13"/>
        <v>1</v>
      </c>
      <c r="K155" s="38" t="s">
        <v>213</v>
      </c>
      <c r="L155" s="38" t="s">
        <v>180</v>
      </c>
      <c r="M155" s="41"/>
      <c r="N155" s="49"/>
      <c r="O155" s="49"/>
      <c r="P155" s="50"/>
      <c r="Q155" s="49"/>
      <c r="R155" s="49"/>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2">
        <f t="shared" si="17"/>
        <v>18043.48</v>
      </c>
      <c r="BB155" s="51">
        <f t="shared" si="18"/>
        <v>18043.48</v>
      </c>
      <c r="BC155" s="60" t="str">
        <f t="shared" si="19"/>
        <v>INR  Eighteen Thousand  &amp;Forty Three  and Paise Forty Eight Only</v>
      </c>
      <c r="IA155" s="21">
        <v>12.06</v>
      </c>
      <c r="IB155" s="21" t="s">
        <v>259</v>
      </c>
      <c r="ID155" s="21">
        <v>14</v>
      </c>
      <c r="IE155" s="22" t="s">
        <v>230</v>
      </c>
      <c r="IF155" s="22"/>
      <c r="IG155" s="22"/>
      <c r="IH155" s="22"/>
      <c r="II155" s="22"/>
    </row>
    <row r="156" spans="1:243" s="21" customFormat="1" ht="78.75">
      <c r="A156" s="33">
        <v>12.07</v>
      </c>
      <c r="B156" s="34" t="s">
        <v>34</v>
      </c>
      <c r="C156" s="35"/>
      <c r="D156" s="72"/>
      <c r="E156" s="72"/>
      <c r="F156" s="72"/>
      <c r="G156" s="72"/>
      <c r="H156" s="72"/>
      <c r="I156" s="72"/>
      <c r="J156" s="72"/>
      <c r="K156" s="72"/>
      <c r="L156" s="72"/>
      <c r="M156" s="72"/>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IA156" s="21">
        <v>12.07</v>
      </c>
      <c r="IB156" s="21" t="s">
        <v>34</v>
      </c>
      <c r="IE156" s="22"/>
      <c r="IF156" s="22"/>
      <c r="IG156" s="22"/>
      <c r="IH156" s="22"/>
      <c r="II156" s="22"/>
    </row>
    <row r="157" spans="1:243" s="21" customFormat="1" ht="28.5">
      <c r="A157" s="33">
        <v>12.08</v>
      </c>
      <c r="B157" s="34" t="s">
        <v>260</v>
      </c>
      <c r="C157" s="35"/>
      <c r="D157" s="35">
        <v>15</v>
      </c>
      <c r="E157" s="68" t="s">
        <v>232</v>
      </c>
      <c r="F157" s="69">
        <v>240.68</v>
      </c>
      <c r="G157" s="65">
        <v>4118</v>
      </c>
      <c r="H157" s="67">
        <f>SUM(F157*100/114.05)</f>
        <v>211.03</v>
      </c>
      <c r="I157" s="39" t="s">
        <v>212</v>
      </c>
      <c r="J157" s="40">
        <f t="shared" si="13"/>
        <v>1</v>
      </c>
      <c r="K157" s="38" t="s">
        <v>213</v>
      </c>
      <c r="L157" s="38" t="s">
        <v>180</v>
      </c>
      <c r="M157" s="41"/>
      <c r="N157" s="49"/>
      <c r="O157" s="49"/>
      <c r="P157" s="50"/>
      <c r="Q157" s="49"/>
      <c r="R157" s="49"/>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2">
        <f t="shared" si="17"/>
        <v>3610.2</v>
      </c>
      <c r="BB157" s="51">
        <f t="shared" si="18"/>
        <v>3610.2</v>
      </c>
      <c r="BC157" s="60" t="str">
        <f t="shared" si="19"/>
        <v>INR  Three Thousand Six Hundred &amp; Ten  and Paise Twenty Only</v>
      </c>
      <c r="IA157" s="21">
        <v>12.08</v>
      </c>
      <c r="IB157" s="21" t="s">
        <v>260</v>
      </c>
      <c r="ID157" s="21">
        <v>15</v>
      </c>
      <c r="IE157" s="22" t="s">
        <v>232</v>
      </c>
      <c r="IF157" s="22"/>
      <c r="IG157" s="22"/>
      <c r="IH157" s="22"/>
      <c r="II157" s="22"/>
    </row>
    <row r="158" spans="1:243" s="21" customFormat="1" ht="42.75">
      <c r="A158" s="33">
        <v>12.09</v>
      </c>
      <c r="B158" s="34" t="s">
        <v>35</v>
      </c>
      <c r="C158" s="35"/>
      <c r="D158" s="35">
        <v>19</v>
      </c>
      <c r="E158" s="68" t="s">
        <v>232</v>
      </c>
      <c r="F158" s="69">
        <v>329.37</v>
      </c>
      <c r="G158" s="65">
        <v>7137</v>
      </c>
      <c r="H158" s="67">
        <f>SUM(F158*100/114.05)</f>
        <v>288.79</v>
      </c>
      <c r="I158" s="39" t="s">
        <v>212</v>
      </c>
      <c r="J158" s="40">
        <f t="shared" si="13"/>
        <v>1</v>
      </c>
      <c r="K158" s="38" t="s">
        <v>213</v>
      </c>
      <c r="L158" s="38" t="s">
        <v>180</v>
      </c>
      <c r="M158" s="41"/>
      <c r="N158" s="49"/>
      <c r="O158" s="49"/>
      <c r="P158" s="50"/>
      <c r="Q158" s="49"/>
      <c r="R158" s="49"/>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2">
        <f t="shared" si="17"/>
        <v>6258.03</v>
      </c>
      <c r="BB158" s="51">
        <f t="shared" si="18"/>
        <v>6258.03</v>
      </c>
      <c r="BC158" s="60" t="str">
        <f t="shared" si="19"/>
        <v>INR  Six Thousand Two Hundred &amp; Fifty Eight  and Paise Three Only</v>
      </c>
      <c r="IA158" s="21">
        <v>12.09</v>
      </c>
      <c r="IB158" s="21" t="s">
        <v>35</v>
      </c>
      <c r="ID158" s="21">
        <v>19</v>
      </c>
      <c r="IE158" s="22" t="s">
        <v>232</v>
      </c>
      <c r="IF158" s="22"/>
      <c r="IG158" s="22"/>
      <c r="IH158" s="22"/>
      <c r="II158" s="22"/>
    </row>
    <row r="159" spans="1:243" s="21" customFormat="1" ht="63">
      <c r="A159" s="62">
        <v>12.1</v>
      </c>
      <c r="B159" s="34" t="s">
        <v>36</v>
      </c>
      <c r="C159" s="35"/>
      <c r="D159" s="72"/>
      <c r="E159" s="72"/>
      <c r="F159" s="72"/>
      <c r="G159" s="72"/>
      <c r="H159" s="72"/>
      <c r="I159" s="72"/>
      <c r="J159" s="72"/>
      <c r="K159" s="72"/>
      <c r="L159" s="72"/>
      <c r="M159" s="72"/>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IA159" s="21">
        <v>12.1</v>
      </c>
      <c r="IB159" s="21" t="s">
        <v>36</v>
      </c>
      <c r="IE159" s="22"/>
      <c r="IF159" s="22"/>
      <c r="IG159" s="22"/>
      <c r="IH159" s="22"/>
      <c r="II159" s="22"/>
    </row>
    <row r="160" spans="1:243" s="21" customFormat="1" ht="42.75">
      <c r="A160" s="33">
        <v>12.11</v>
      </c>
      <c r="B160" s="34" t="s">
        <v>37</v>
      </c>
      <c r="C160" s="35"/>
      <c r="D160" s="35">
        <v>495</v>
      </c>
      <c r="E160" s="68" t="s">
        <v>221</v>
      </c>
      <c r="F160" s="69">
        <v>48.09</v>
      </c>
      <c r="G160" s="65">
        <v>27151</v>
      </c>
      <c r="H160" s="67">
        <f>SUM(F160*100/114.05)</f>
        <v>42.17</v>
      </c>
      <c r="I160" s="39" t="s">
        <v>212</v>
      </c>
      <c r="J160" s="40">
        <f t="shared" si="13"/>
        <v>1</v>
      </c>
      <c r="K160" s="38" t="s">
        <v>213</v>
      </c>
      <c r="L160" s="38" t="s">
        <v>180</v>
      </c>
      <c r="M160" s="41"/>
      <c r="N160" s="49"/>
      <c r="O160" s="49"/>
      <c r="P160" s="50"/>
      <c r="Q160" s="49"/>
      <c r="R160" s="49"/>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2">
        <f t="shared" si="17"/>
        <v>23804.55</v>
      </c>
      <c r="BB160" s="51">
        <f t="shared" si="18"/>
        <v>23804.55</v>
      </c>
      <c r="BC160" s="60" t="str">
        <f t="shared" si="19"/>
        <v>INR  Twenty Three Thousand Eight Hundred &amp; Four  and Paise Fifty Five Only</v>
      </c>
      <c r="IA160" s="21">
        <v>12.11</v>
      </c>
      <c r="IB160" s="21" t="s">
        <v>37</v>
      </c>
      <c r="ID160" s="21">
        <v>495</v>
      </c>
      <c r="IE160" s="22" t="s">
        <v>221</v>
      </c>
      <c r="IF160" s="22"/>
      <c r="IG160" s="22"/>
      <c r="IH160" s="22"/>
      <c r="II160" s="22"/>
    </row>
    <row r="161" spans="1:243" s="21" customFormat="1" ht="78.75">
      <c r="A161" s="33">
        <v>12.12</v>
      </c>
      <c r="B161" s="34" t="s">
        <v>38</v>
      </c>
      <c r="C161" s="35"/>
      <c r="D161" s="35">
        <v>80</v>
      </c>
      <c r="E161" s="68" t="s">
        <v>221</v>
      </c>
      <c r="F161" s="69">
        <v>69.79</v>
      </c>
      <c r="G161" s="65">
        <v>6368</v>
      </c>
      <c r="H161" s="67">
        <f>SUM(F161*100/114.05)</f>
        <v>61.19</v>
      </c>
      <c r="I161" s="39" t="s">
        <v>212</v>
      </c>
      <c r="J161" s="40">
        <f t="shared" si="13"/>
        <v>1</v>
      </c>
      <c r="K161" s="38" t="s">
        <v>213</v>
      </c>
      <c r="L161" s="38" t="s">
        <v>180</v>
      </c>
      <c r="M161" s="41"/>
      <c r="N161" s="49"/>
      <c r="O161" s="49"/>
      <c r="P161" s="50"/>
      <c r="Q161" s="49"/>
      <c r="R161" s="49"/>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2">
        <f t="shared" si="17"/>
        <v>5583.2</v>
      </c>
      <c r="BB161" s="51">
        <f t="shared" si="18"/>
        <v>5583.2</v>
      </c>
      <c r="BC161" s="60" t="str">
        <f t="shared" si="19"/>
        <v>INR  Five Thousand Five Hundred &amp; Eighty Three  and Paise Twenty Only</v>
      </c>
      <c r="IA161" s="21">
        <v>12.12</v>
      </c>
      <c r="IB161" s="21" t="s">
        <v>38</v>
      </c>
      <c r="ID161" s="21">
        <v>80</v>
      </c>
      <c r="IE161" s="22" t="s">
        <v>221</v>
      </c>
      <c r="IF161" s="22"/>
      <c r="IG161" s="22"/>
      <c r="IH161" s="22"/>
      <c r="II161" s="22"/>
    </row>
    <row r="162" spans="1:243" s="21" customFormat="1" ht="78.75">
      <c r="A162" s="33">
        <v>12.13</v>
      </c>
      <c r="B162" s="34" t="s">
        <v>261</v>
      </c>
      <c r="C162" s="35"/>
      <c r="D162" s="35">
        <v>173</v>
      </c>
      <c r="E162" s="68" t="s">
        <v>221</v>
      </c>
      <c r="F162" s="69">
        <v>34.2</v>
      </c>
      <c r="G162" s="65">
        <v>6747</v>
      </c>
      <c r="H162" s="67">
        <f>SUM(F162*100/114.05)</f>
        <v>29.99</v>
      </c>
      <c r="I162" s="39" t="s">
        <v>212</v>
      </c>
      <c r="J162" s="40">
        <f t="shared" si="13"/>
        <v>1</v>
      </c>
      <c r="K162" s="38" t="s">
        <v>213</v>
      </c>
      <c r="L162" s="38" t="s">
        <v>180</v>
      </c>
      <c r="M162" s="41"/>
      <c r="N162" s="49"/>
      <c r="O162" s="49"/>
      <c r="P162" s="50"/>
      <c r="Q162" s="49"/>
      <c r="R162" s="49"/>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2">
        <f t="shared" si="17"/>
        <v>5916.6</v>
      </c>
      <c r="BB162" s="51">
        <f t="shared" si="18"/>
        <v>5916.6</v>
      </c>
      <c r="BC162" s="60" t="str">
        <f t="shared" si="19"/>
        <v>INR  Five Thousand Nine Hundred &amp; Sixteen  and Paise Sixty Only</v>
      </c>
      <c r="IA162" s="21">
        <v>12.13</v>
      </c>
      <c r="IB162" s="21" t="s">
        <v>261</v>
      </c>
      <c r="ID162" s="21">
        <v>173</v>
      </c>
      <c r="IE162" s="22" t="s">
        <v>221</v>
      </c>
      <c r="IF162" s="22"/>
      <c r="IG162" s="22"/>
      <c r="IH162" s="22"/>
      <c r="II162" s="22"/>
    </row>
    <row r="163" spans="1:243" s="21" customFormat="1" ht="141.75">
      <c r="A163" s="33">
        <v>12.14</v>
      </c>
      <c r="B163" s="34" t="s">
        <v>229</v>
      </c>
      <c r="C163" s="35"/>
      <c r="D163" s="35">
        <v>150</v>
      </c>
      <c r="E163" s="68" t="s">
        <v>230</v>
      </c>
      <c r="F163" s="69">
        <v>121.74</v>
      </c>
      <c r="G163" s="65">
        <v>20828</v>
      </c>
      <c r="H163" s="67">
        <f>SUM(F163*100/114.05)</f>
        <v>106.74</v>
      </c>
      <c r="I163" s="39" t="s">
        <v>212</v>
      </c>
      <c r="J163" s="40">
        <f t="shared" si="13"/>
        <v>1</v>
      </c>
      <c r="K163" s="38" t="s">
        <v>213</v>
      </c>
      <c r="L163" s="38" t="s">
        <v>180</v>
      </c>
      <c r="M163" s="41"/>
      <c r="N163" s="49"/>
      <c r="O163" s="49"/>
      <c r="P163" s="50"/>
      <c r="Q163" s="49"/>
      <c r="R163" s="49"/>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2">
        <f t="shared" si="17"/>
        <v>18261</v>
      </c>
      <c r="BB163" s="51">
        <f t="shared" si="18"/>
        <v>18261</v>
      </c>
      <c r="BC163" s="60" t="str">
        <f t="shared" si="19"/>
        <v>INR  Eighteen Thousand Two Hundred &amp; Sixty One  Only</v>
      </c>
      <c r="IA163" s="21">
        <v>12.14</v>
      </c>
      <c r="IB163" s="21" t="s">
        <v>229</v>
      </c>
      <c r="ID163" s="21">
        <v>150</v>
      </c>
      <c r="IE163" s="22" t="s">
        <v>230</v>
      </c>
      <c r="IF163" s="22"/>
      <c r="IG163" s="22"/>
      <c r="IH163" s="22"/>
      <c r="II163" s="22"/>
    </row>
    <row r="164" spans="1:243" s="21" customFormat="1" ht="15.75">
      <c r="A164" s="33">
        <v>13</v>
      </c>
      <c r="B164" s="34" t="s">
        <v>39</v>
      </c>
      <c r="C164" s="35"/>
      <c r="D164" s="72"/>
      <c r="E164" s="72"/>
      <c r="F164" s="72"/>
      <c r="G164" s="72"/>
      <c r="H164" s="72"/>
      <c r="I164" s="72"/>
      <c r="J164" s="72"/>
      <c r="K164" s="72"/>
      <c r="L164" s="72"/>
      <c r="M164" s="72"/>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IA164" s="21">
        <v>13</v>
      </c>
      <c r="IB164" s="21" t="s">
        <v>39</v>
      </c>
      <c r="IE164" s="22"/>
      <c r="IF164" s="22"/>
      <c r="IG164" s="22"/>
      <c r="IH164" s="22"/>
      <c r="II164" s="22"/>
    </row>
    <row r="165" spans="1:243" s="21" customFormat="1" ht="146.25" customHeight="1">
      <c r="A165" s="33">
        <v>13.01</v>
      </c>
      <c r="B165" s="34" t="s">
        <v>40</v>
      </c>
      <c r="C165" s="35"/>
      <c r="D165" s="35">
        <v>120</v>
      </c>
      <c r="E165" s="68" t="s">
        <v>221</v>
      </c>
      <c r="F165" s="69">
        <v>753.49</v>
      </c>
      <c r="G165" s="65">
        <v>103122</v>
      </c>
      <c r="H165" s="67">
        <f>SUM(F165*100/114.05)</f>
        <v>660.67</v>
      </c>
      <c r="I165" s="39" t="s">
        <v>212</v>
      </c>
      <c r="J165" s="40">
        <f t="shared" si="13"/>
        <v>1</v>
      </c>
      <c r="K165" s="38" t="s">
        <v>213</v>
      </c>
      <c r="L165" s="38" t="s">
        <v>180</v>
      </c>
      <c r="M165" s="41"/>
      <c r="N165" s="49"/>
      <c r="O165" s="49"/>
      <c r="P165" s="50"/>
      <c r="Q165" s="49"/>
      <c r="R165" s="49"/>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2">
        <f t="shared" si="17"/>
        <v>90418.8</v>
      </c>
      <c r="BB165" s="51">
        <f t="shared" si="18"/>
        <v>90418.8</v>
      </c>
      <c r="BC165" s="60" t="str">
        <f t="shared" si="19"/>
        <v>INR  Ninety Thousand Four Hundred &amp; Eighteen  and Paise Eighty Only</v>
      </c>
      <c r="IA165" s="21">
        <v>13.01</v>
      </c>
      <c r="IB165" s="21" t="s">
        <v>40</v>
      </c>
      <c r="ID165" s="21">
        <v>120</v>
      </c>
      <c r="IE165" s="22" t="s">
        <v>221</v>
      </c>
      <c r="IF165" s="22"/>
      <c r="IG165" s="22"/>
      <c r="IH165" s="22"/>
      <c r="II165" s="22"/>
    </row>
    <row r="166" spans="1:243" s="21" customFormat="1" ht="15.75">
      <c r="A166" s="33">
        <v>14</v>
      </c>
      <c r="B166" s="34" t="s">
        <v>41</v>
      </c>
      <c r="C166" s="35"/>
      <c r="D166" s="72"/>
      <c r="E166" s="72"/>
      <c r="F166" s="72"/>
      <c r="G166" s="72"/>
      <c r="H166" s="72"/>
      <c r="I166" s="72"/>
      <c r="J166" s="72"/>
      <c r="K166" s="72"/>
      <c r="L166" s="72"/>
      <c r="M166" s="72"/>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IA166" s="21">
        <v>14</v>
      </c>
      <c r="IB166" s="21" t="s">
        <v>41</v>
      </c>
      <c r="IE166" s="22"/>
      <c r="IF166" s="22"/>
      <c r="IG166" s="22"/>
      <c r="IH166" s="22"/>
      <c r="II166" s="22"/>
    </row>
    <row r="167" spans="1:243" s="21" customFormat="1" ht="173.25">
      <c r="A167" s="33">
        <v>14.01</v>
      </c>
      <c r="B167" s="34" t="s">
        <v>42</v>
      </c>
      <c r="C167" s="35"/>
      <c r="D167" s="72"/>
      <c r="E167" s="72"/>
      <c r="F167" s="72"/>
      <c r="G167" s="72"/>
      <c r="H167" s="72"/>
      <c r="I167" s="72"/>
      <c r="J167" s="72"/>
      <c r="K167" s="72"/>
      <c r="L167" s="72"/>
      <c r="M167" s="72"/>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IA167" s="21">
        <v>14.01</v>
      </c>
      <c r="IB167" s="21" t="s">
        <v>42</v>
      </c>
      <c r="IE167" s="22"/>
      <c r="IF167" s="22"/>
      <c r="IG167" s="22"/>
      <c r="IH167" s="22"/>
      <c r="II167" s="22"/>
    </row>
    <row r="168" spans="1:243" s="21" customFormat="1" ht="47.25">
      <c r="A168" s="33">
        <v>14.02</v>
      </c>
      <c r="B168" s="34" t="s">
        <v>262</v>
      </c>
      <c r="C168" s="35"/>
      <c r="D168" s="35">
        <v>1</v>
      </c>
      <c r="E168" s="68" t="s">
        <v>232</v>
      </c>
      <c r="F168" s="69">
        <v>4753.62</v>
      </c>
      <c r="G168" s="65">
        <v>5422</v>
      </c>
      <c r="H168" s="67">
        <f>SUM(F168*100/114.05)</f>
        <v>4168.01</v>
      </c>
      <c r="I168" s="39" t="s">
        <v>212</v>
      </c>
      <c r="J168" s="40">
        <f t="shared" si="13"/>
        <v>1</v>
      </c>
      <c r="K168" s="38" t="s">
        <v>213</v>
      </c>
      <c r="L168" s="38" t="s">
        <v>180</v>
      </c>
      <c r="M168" s="41"/>
      <c r="N168" s="49"/>
      <c r="O168" s="49"/>
      <c r="P168" s="50"/>
      <c r="Q168" s="49"/>
      <c r="R168" s="49"/>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2">
        <f t="shared" si="17"/>
        <v>4753.62</v>
      </c>
      <c r="BB168" s="51">
        <f t="shared" si="18"/>
        <v>4753.62</v>
      </c>
      <c r="BC168" s="60" t="str">
        <f t="shared" si="19"/>
        <v>INR  Four Thousand Seven Hundred &amp; Fifty Three  and Paise Sixty Two Only</v>
      </c>
      <c r="IA168" s="21">
        <v>14.02</v>
      </c>
      <c r="IB168" s="21" t="s">
        <v>262</v>
      </c>
      <c r="ID168" s="21">
        <v>1</v>
      </c>
      <c r="IE168" s="22" t="s">
        <v>232</v>
      </c>
      <c r="IF168" s="22"/>
      <c r="IG168" s="22"/>
      <c r="IH168" s="22"/>
      <c r="II168" s="22"/>
    </row>
    <row r="169" spans="1:243" s="21" customFormat="1" ht="173.25">
      <c r="A169" s="33">
        <v>14.03</v>
      </c>
      <c r="B169" s="34" t="s">
        <v>43</v>
      </c>
      <c r="C169" s="35"/>
      <c r="D169" s="72"/>
      <c r="E169" s="72"/>
      <c r="F169" s="72"/>
      <c r="G169" s="72"/>
      <c r="H169" s="72"/>
      <c r="I169" s="72"/>
      <c r="J169" s="72"/>
      <c r="K169" s="72"/>
      <c r="L169" s="72"/>
      <c r="M169" s="72"/>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IA169" s="21">
        <v>14.03</v>
      </c>
      <c r="IB169" s="21" t="s">
        <v>43</v>
      </c>
      <c r="IE169" s="22"/>
      <c r="IF169" s="22"/>
      <c r="IG169" s="22"/>
      <c r="IH169" s="22"/>
      <c r="II169" s="22"/>
    </row>
    <row r="170" spans="1:243" s="21" customFormat="1" ht="42.75">
      <c r="A170" s="33">
        <v>14.04</v>
      </c>
      <c r="B170" s="34" t="s">
        <v>263</v>
      </c>
      <c r="C170" s="35"/>
      <c r="D170" s="35">
        <v>1</v>
      </c>
      <c r="E170" s="68" t="s">
        <v>232</v>
      </c>
      <c r="F170" s="69">
        <v>4612.85</v>
      </c>
      <c r="G170" s="65">
        <v>5261</v>
      </c>
      <c r="H170" s="67">
        <f>SUM(F170*100/114.05)</f>
        <v>4044.59</v>
      </c>
      <c r="I170" s="39" t="s">
        <v>212</v>
      </c>
      <c r="J170" s="40">
        <f t="shared" si="13"/>
        <v>1</v>
      </c>
      <c r="K170" s="38" t="s">
        <v>213</v>
      </c>
      <c r="L170" s="38" t="s">
        <v>180</v>
      </c>
      <c r="M170" s="41"/>
      <c r="N170" s="49"/>
      <c r="O170" s="49"/>
      <c r="P170" s="50"/>
      <c r="Q170" s="49"/>
      <c r="R170" s="49"/>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2">
        <f t="shared" si="17"/>
        <v>4612.85</v>
      </c>
      <c r="BB170" s="51">
        <f t="shared" si="18"/>
        <v>4612.85</v>
      </c>
      <c r="BC170" s="60" t="str">
        <f t="shared" si="19"/>
        <v>INR  Four Thousand Six Hundred &amp; Twelve  and Paise Eighty Five Only</v>
      </c>
      <c r="IA170" s="21">
        <v>14.04</v>
      </c>
      <c r="IB170" s="21" t="s">
        <v>263</v>
      </c>
      <c r="ID170" s="21">
        <v>1</v>
      </c>
      <c r="IE170" s="22" t="s">
        <v>232</v>
      </c>
      <c r="IF170" s="22"/>
      <c r="IG170" s="22"/>
      <c r="IH170" s="22"/>
      <c r="II170" s="22"/>
    </row>
    <row r="171" spans="1:243" s="21" customFormat="1" ht="110.25">
      <c r="A171" s="33">
        <v>14.05</v>
      </c>
      <c r="B171" s="34" t="s">
        <v>44</v>
      </c>
      <c r="C171" s="35"/>
      <c r="D171" s="72"/>
      <c r="E171" s="72"/>
      <c r="F171" s="72"/>
      <c r="G171" s="72"/>
      <c r="H171" s="72"/>
      <c r="I171" s="72"/>
      <c r="J171" s="72"/>
      <c r="K171" s="72"/>
      <c r="L171" s="72"/>
      <c r="M171" s="72"/>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IA171" s="21">
        <v>14.05</v>
      </c>
      <c r="IB171" s="21" t="s">
        <v>44</v>
      </c>
      <c r="IE171" s="22"/>
      <c r="IF171" s="22"/>
      <c r="IG171" s="22"/>
      <c r="IH171" s="22"/>
      <c r="II171" s="22"/>
    </row>
    <row r="172" spans="1:243" s="21" customFormat="1" ht="15.75">
      <c r="A172" s="33">
        <v>14.06</v>
      </c>
      <c r="B172" s="34" t="s">
        <v>264</v>
      </c>
      <c r="C172" s="35"/>
      <c r="D172" s="72"/>
      <c r="E172" s="72"/>
      <c r="F172" s="72"/>
      <c r="G172" s="72"/>
      <c r="H172" s="72"/>
      <c r="I172" s="72"/>
      <c r="J172" s="72"/>
      <c r="K172" s="72"/>
      <c r="L172" s="72"/>
      <c r="M172" s="72"/>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IA172" s="21">
        <v>14.06</v>
      </c>
      <c r="IB172" s="21" t="s">
        <v>264</v>
      </c>
      <c r="IE172" s="22"/>
      <c r="IF172" s="22"/>
      <c r="IG172" s="22"/>
      <c r="IH172" s="22"/>
      <c r="II172" s="22"/>
    </row>
    <row r="173" spans="1:243" s="21" customFormat="1" ht="33" customHeight="1">
      <c r="A173" s="33">
        <v>14.07</v>
      </c>
      <c r="B173" s="34" t="s">
        <v>45</v>
      </c>
      <c r="C173" s="35"/>
      <c r="D173" s="35">
        <v>1</v>
      </c>
      <c r="E173" s="68" t="s">
        <v>232</v>
      </c>
      <c r="F173" s="69">
        <v>4520.78</v>
      </c>
      <c r="G173" s="65">
        <v>5156</v>
      </c>
      <c r="H173" s="67">
        <f>SUM(F173*100/114.05)</f>
        <v>3963.86</v>
      </c>
      <c r="I173" s="39" t="s">
        <v>212</v>
      </c>
      <c r="J173" s="40">
        <f t="shared" si="13"/>
        <v>1</v>
      </c>
      <c r="K173" s="38" t="s">
        <v>213</v>
      </c>
      <c r="L173" s="38" t="s">
        <v>180</v>
      </c>
      <c r="M173" s="41"/>
      <c r="N173" s="49"/>
      <c r="O173" s="49"/>
      <c r="P173" s="50"/>
      <c r="Q173" s="49"/>
      <c r="R173" s="49"/>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2">
        <f t="shared" si="17"/>
        <v>4520.78</v>
      </c>
      <c r="BB173" s="51">
        <f t="shared" si="18"/>
        <v>4520.78</v>
      </c>
      <c r="BC173" s="60" t="str">
        <f t="shared" si="19"/>
        <v>INR  Four Thousand Five Hundred &amp; Twenty  and Paise Seventy Eight Only</v>
      </c>
      <c r="IA173" s="21">
        <v>14.07</v>
      </c>
      <c r="IB173" s="21" t="s">
        <v>45</v>
      </c>
      <c r="ID173" s="21">
        <v>1</v>
      </c>
      <c r="IE173" s="22" t="s">
        <v>232</v>
      </c>
      <c r="IF173" s="22"/>
      <c r="IG173" s="22"/>
      <c r="IH173" s="22"/>
      <c r="II173" s="22"/>
    </row>
    <row r="174" spans="1:243" s="21" customFormat="1" ht="94.5">
      <c r="A174" s="33">
        <v>14.08</v>
      </c>
      <c r="B174" s="34" t="s">
        <v>265</v>
      </c>
      <c r="C174" s="35"/>
      <c r="D174" s="35">
        <v>3</v>
      </c>
      <c r="E174" s="68" t="s">
        <v>232</v>
      </c>
      <c r="F174" s="69">
        <v>260.89</v>
      </c>
      <c r="G174" s="65">
        <v>893</v>
      </c>
      <c r="H174" s="67">
        <f>SUM(F174*100/114.05)</f>
        <v>228.75</v>
      </c>
      <c r="I174" s="39" t="s">
        <v>212</v>
      </c>
      <c r="J174" s="40">
        <f t="shared" si="13"/>
        <v>1</v>
      </c>
      <c r="K174" s="38" t="s">
        <v>213</v>
      </c>
      <c r="L174" s="38" t="s">
        <v>180</v>
      </c>
      <c r="M174" s="41"/>
      <c r="N174" s="49"/>
      <c r="O174" s="49"/>
      <c r="P174" s="50"/>
      <c r="Q174" s="49"/>
      <c r="R174" s="49"/>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2">
        <f t="shared" si="17"/>
        <v>782.67</v>
      </c>
      <c r="BB174" s="51">
        <f t="shared" si="18"/>
        <v>782.67</v>
      </c>
      <c r="BC174" s="60" t="str">
        <f t="shared" si="19"/>
        <v>INR  Seven Hundred &amp; Eighty Two  and Paise Sixty Seven Only</v>
      </c>
      <c r="IA174" s="21">
        <v>14.08</v>
      </c>
      <c r="IB174" s="21" t="s">
        <v>265</v>
      </c>
      <c r="ID174" s="21">
        <v>3</v>
      </c>
      <c r="IE174" s="22" t="s">
        <v>232</v>
      </c>
      <c r="IF174" s="22"/>
      <c r="IG174" s="22"/>
      <c r="IH174" s="22"/>
      <c r="II174" s="22"/>
    </row>
    <row r="175" spans="1:243" s="21" customFormat="1" ht="63">
      <c r="A175" s="33">
        <v>14.09</v>
      </c>
      <c r="B175" s="34" t="s">
        <v>46</v>
      </c>
      <c r="C175" s="35"/>
      <c r="D175" s="35">
        <v>3</v>
      </c>
      <c r="E175" s="68" t="s">
        <v>232</v>
      </c>
      <c r="F175" s="69">
        <v>774.27</v>
      </c>
      <c r="G175" s="65">
        <v>2649</v>
      </c>
      <c r="H175" s="67">
        <f>SUM(F175*100/114.05)</f>
        <v>678.89</v>
      </c>
      <c r="I175" s="39" t="s">
        <v>212</v>
      </c>
      <c r="J175" s="40">
        <f t="shared" si="13"/>
        <v>1</v>
      </c>
      <c r="K175" s="38" t="s">
        <v>213</v>
      </c>
      <c r="L175" s="38" t="s">
        <v>180</v>
      </c>
      <c r="M175" s="41"/>
      <c r="N175" s="49"/>
      <c r="O175" s="49"/>
      <c r="P175" s="50"/>
      <c r="Q175" s="49"/>
      <c r="R175" s="49"/>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2">
        <f t="shared" si="17"/>
        <v>2322.81</v>
      </c>
      <c r="BB175" s="51">
        <f t="shared" si="18"/>
        <v>2322.81</v>
      </c>
      <c r="BC175" s="60" t="str">
        <f t="shared" si="19"/>
        <v>INR  Two Thousand Three Hundred &amp; Twenty Two  and Paise Eighty One Only</v>
      </c>
      <c r="IA175" s="21">
        <v>14.09</v>
      </c>
      <c r="IB175" s="21" t="s">
        <v>46</v>
      </c>
      <c r="ID175" s="21">
        <v>3</v>
      </c>
      <c r="IE175" s="22" t="s">
        <v>232</v>
      </c>
      <c r="IF175" s="22"/>
      <c r="IG175" s="22"/>
      <c r="IH175" s="22"/>
      <c r="II175" s="22"/>
    </row>
    <row r="176" spans="1:243" s="21" customFormat="1" ht="47.25">
      <c r="A176" s="62">
        <v>14.1</v>
      </c>
      <c r="B176" s="34" t="s">
        <v>47</v>
      </c>
      <c r="C176" s="35"/>
      <c r="D176" s="72"/>
      <c r="E176" s="72"/>
      <c r="F176" s="72"/>
      <c r="G176" s="72"/>
      <c r="H176" s="72"/>
      <c r="I176" s="72"/>
      <c r="J176" s="72"/>
      <c r="K176" s="72"/>
      <c r="L176" s="72"/>
      <c r="M176" s="72"/>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IA176" s="21">
        <v>14.1</v>
      </c>
      <c r="IB176" s="21" t="s">
        <v>47</v>
      </c>
      <c r="IE176" s="22"/>
      <c r="IF176" s="22"/>
      <c r="IG176" s="22"/>
      <c r="IH176" s="22"/>
      <c r="II176" s="22"/>
    </row>
    <row r="177" spans="1:243" s="21" customFormat="1" ht="15.75">
      <c r="A177" s="33">
        <v>14.11</v>
      </c>
      <c r="B177" s="34" t="s">
        <v>48</v>
      </c>
      <c r="C177" s="35"/>
      <c r="D177" s="72"/>
      <c r="E177" s="72"/>
      <c r="F177" s="72"/>
      <c r="G177" s="72"/>
      <c r="H177" s="72"/>
      <c r="I177" s="72"/>
      <c r="J177" s="72"/>
      <c r="K177" s="72"/>
      <c r="L177" s="72"/>
      <c r="M177" s="72"/>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IA177" s="21">
        <v>14.11</v>
      </c>
      <c r="IB177" s="21" t="s">
        <v>48</v>
      </c>
      <c r="IE177" s="22"/>
      <c r="IF177" s="22"/>
      <c r="IG177" s="22"/>
      <c r="IH177" s="22"/>
      <c r="II177" s="22"/>
    </row>
    <row r="178" spans="1:243" s="21" customFormat="1" ht="28.5">
      <c r="A178" s="33">
        <v>14.12</v>
      </c>
      <c r="B178" s="34" t="s">
        <v>266</v>
      </c>
      <c r="C178" s="35"/>
      <c r="D178" s="35">
        <v>3</v>
      </c>
      <c r="E178" s="68" t="s">
        <v>232</v>
      </c>
      <c r="F178" s="69">
        <v>88.65</v>
      </c>
      <c r="G178" s="65">
        <v>303</v>
      </c>
      <c r="H178" s="67">
        <f>SUM(F178*100/114.05)</f>
        <v>77.73</v>
      </c>
      <c r="I178" s="39" t="s">
        <v>212</v>
      </c>
      <c r="J178" s="40">
        <f t="shared" si="13"/>
        <v>1</v>
      </c>
      <c r="K178" s="38" t="s">
        <v>213</v>
      </c>
      <c r="L178" s="38" t="s">
        <v>180</v>
      </c>
      <c r="M178" s="41"/>
      <c r="N178" s="49"/>
      <c r="O178" s="49"/>
      <c r="P178" s="50"/>
      <c r="Q178" s="49"/>
      <c r="R178" s="49"/>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2">
        <f t="shared" si="17"/>
        <v>265.95</v>
      </c>
      <c r="BB178" s="51">
        <f t="shared" si="18"/>
        <v>265.95</v>
      </c>
      <c r="BC178" s="60" t="str">
        <f t="shared" si="19"/>
        <v>INR  Two Hundred &amp; Sixty Five  and Paise Ninety Five Only</v>
      </c>
      <c r="IA178" s="21">
        <v>14.12</v>
      </c>
      <c r="IB178" s="21" t="s">
        <v>266</v>
      </c>
      <c r="ID178" s="21">
        <v>3</v>
      </c>
      <c r="IE178" s="22" t="s">
        <v>232</v>
      </c>
      <c r="IF178" s="22"/>
      <c r="IG178" s="22"/>
      <c r="IH178" s="22"/>
      <c r="II178" s="22"/>
    </row>
    <row r="179" spans="1:243" s="21" customFormat="1" ht="31.5">
      <c r="A179" s="33">
        <v>14.13</v>
      </c>
      <c r="B179" s="34" t="s">
        <v>49</v>
      </c>
      <c r="C179" s="35"/>
      <c r="D179" s="72"/>
      <c r="E179" s="72"/>
      <c r="F179" s="72"/>
      <c r="G179" s="72"/>
      <c r="H179" s="72"/>
      <c r="I179" s="72"/>
      <c r="J179" s="72"/>
      <c r="K179" s="72"/>
      <c r="L179" s="72"/>
      <c r="M179" s="72"/>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IA179" s="21">
        <v>14.13</v>
      </c>
      <c r="IB179" s="21" t="s">
        <v>49</v>
      </c>
      <c r="IE179" s="22"/>
      <c r="IF179" s="22"/>
      <c r="IG179" s="22"/>
      <c r="IH179" s="22"/>
      <c r="II179" s="22"/>
    </row>
    <row r="180" spans="1:243" s="21" customFormat="1" ht="15.75">
      <c r="A180" s="33">
        <v>14.14</v>
      </c>
      <c r="B180" s="34" t="s">
        <v>50</v>
      </c>
      <c r="C180" s="35"/>
      <c r="D180" s="72"/>
      <c r="E180" s="72"/>
      <c r="F180" s="72"/>
      <c r="G180" s="72"/>
      <c r="H180" s="72"/>
      <c r="I180" s="72"/>
      <c r="J180" s="72"/>
      <c r="K180" s="72"/>
      <c r="L180" s="72"/>
      <c r="M180" s="72"/>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IA180" s="21">
        <v>14.14</v>
      </c>
      <c r="IB180" s="21" t="s">
        <v>50</v>
      </c>
      <c r="IE180" s="22"/>
      <c r="IF180" s="22"/>
      <c r="IG180" s="22"/>
      <c r="IH180" s="22"/>
      <c r="II180" s="22"/>
    </row>
    <row r="181" spans="1:243" s="21" customFormat="1" ht="42.75">
      <c r="A181" s="33">
        <v>14.15</v>
      </c>
      <c r="B181" s="34" t="s">
        <v>51</v>
      </c>
      <c r="C181" s="35"/>
      <c r="D181" s="35">
        <v>18</v>
      </c>
      <c r="E181" s="68" t="s">
        <v>231</v>
      </c>
      <c r="F181" s="69">
        <v>957.65</v>
      </c>
      <c r="G181" s="65">
        <v>19660</v>
      </c>
      <c r="H181" s="67">
        <f>SUM(F181*100/114.05)</f>
        <v>839.68</v>
      </c>
      <c r="I181" s="39" t="s">
        <v>212</v>
      </c>
      <c r="J181" s="40">
        <f t="shared" si="13"/>
        <v>1</v>
      </c>
      <c r="K181" s="38" t="s">
        <v>213</v>
      </c>
      <c r="L181" s="38" t="s">
        <v>180</v>
      </c>
      <c r="M181" s="41"/>
      <c r="N181" s="49"/>
      <c r="O181" s="49"/>
      <c r="P181" s="50"/>
      <c r="Q181" s="49"/>
      <c r="R181" s="49"/>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2">
        <f t="shared" si="17"/>
        <v>17237.7</v>
      </c>
      <c r="BB181" s="51">
        <f t="shared" si="18"/>
        <v>17237.7</v>
      </c>
      <c r="BC181" s="60" t="str">
        <f t="shared" si="19"/>
        <v>INR  Seventeen Thousand Two Hundred &amp; Thirty Seven  and Paise Seventy Only</v>
      </c>
      <c r="IA181" s="21">
        <v>14.15</v>
      </c>
      <c r="IB181" s="21" t="s">
        <v>51</v>
      </c>
      <c r="ID181" s="21">
        <v>18</v>
      </c>
      <c r="IE181" s="22" t="s">
        <v>231</v>
      </c>
      <c r="IF181" s="22"/>
      <c r="IG181" s="22"/>
      <c r="IH181" s="22"/>
      <c r="II181" s="22"/>
    </row>
    <row r="182" spans="1:243" s="21" customFormat="1" ht="15.75">
      <c r="A182" s="33">
        <v>14.16</v>
      </c>
      <c r="B182" s="34" t="s">
        <v>52</v>
      </c>
      <c r="C182" s="35"/>
      <c r="D182" s="72"/>
      <c r="E182" s="72"/>
      <c r="F182" s="72"/>
      <c r="G182" s="72"/>
      <c r="H182" s="72"/>
      <c r="I182" s="72"/>
      <c r="J182" s="72"/>
      <c r="K182" s="72"/>
      <c r="L182" s="72"/>
      <c r="M182" s="72"/>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IA182" s="21">
        <v>14.16</v>
      </c>
      <c r="IB182" s="21" t="s">
        <v>52</v>
      </c>
      <c r="IE182" s="22"/>
      <c r="IF182" s="22"/>
      <c r="IG182" s="22"/>
      <c r="IH182" s="22"/>
      <c r="II182" s="22"/>
    </row>
    <row r="183" spans="1:243" s="21" customFormat="1" ht="42.75">
      <c r="A183" s="33">
        <v>14.17</v>
      </c>
      <c r="B183" s="34" t="s">
        <v>53</v>
      </c>
      <c r="C183" s="35"/>
      <c r="D183" s="35">
        <v>5</v>
      </c>
      <c r="E183" s="68" t="s">
        <v>231</v>
      </c>
      <c r="F183" s="69">
        <v>869.84</v>
      </c>
      <c r="G183" s="65">
        <v>4960</v>
      </c>
      <c r="H183" s="67">
        <f>SUM(F183*100/114.05)</f>
        <v>762.68</v>
      </c>
      <c r="I183" s="39" t="s">
        <v>212</v>
      </c>
      <c r="J183" s="40">
        <f t="shared" si="13"/>
        <v>1</v>
      </c>
      <c r="K183" s="38" t="s">
        <v>213</v>
      </c>
      <c r="L183" s="38" t="s">
        <v>180</v>
      </c>
      <c r="M183" s="41"/>
      <c r="N183" s="49"/>
      <c r="O183" s="49"/>
      <c r="P183" s="50"/>
      <c r="Q183" s="49"/>
      <c r="R183" s="49"/>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2">
        <f t="shared" si="17"/>
        <v>4349.2</v>
      </c>
      <c r="BB183" s="51">
        <f t="shared" si="18"/>
        <v>4349.2</v>
      </c>
      <c r="BC183" s="60" t="str">
        <f t="shared" si="19"/>
        <v>INR  Four Thousand Three Hundred &amp; Forty Nine  and Paise Twenty Only</v>
      </c>
      <c r="IA183" s="21">
        <v>14.17</v>
      </c>
      <c r="IB183" s="21" t="s">
        <v>53</v>
      </c>
      <c r="ID183" s="21">
        <v>5</v>
      </c>
      <c r="IE183" s="22" t="s">
        <v>231</v>
      </c>
      <c r="IF183" s="22"/>
      <c r="IG183" s="22"/>
      <c r="IH183" s="22"/>
      <c r="II183" s="22"/>
    </row>
    <row r="184" spans="1:243" s="21" customFormat="1" ht="63">
      <c r="A184" s="33">
        <v>14.18</v>
      </c>
      <c r="B184" s="34" t="s">
        <v>54</v>
      </c>
      <c r="C184" s="35"/>
      <c r="D184" s="72"/>
      <c r="E184" s="72"/>
      <c r="F184" s="72"/>
      <c r="G184" s="72"/>
      <c r="H184" s="72"/>
      <c r="I184" s="72"/>
      <c r="J184" s="72"/>
      <c r="K184" s="72"/>
      <c r="L184" s="72"/>
      <c r="M184" s="72"/>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IA184" s="21">
        <v>14.18</v>
      </c>
      <c r="IB184" s="21" t="s">
        <v>54</v>
      </c>
      <c r="IE184" s="22"/>
      <c r="IF184" s="22"/>
      <c r="IG184" s="22"/>
      <c r="IH184" s="22"/>
      <c r="II184" s="22"/>
    </row>
    <row r="185" spans="1:243" s="21" customFormat="1" ht="15.75">
      <c r="A185" s="33">
        <v>14.19</v>
      </c>
      <c r="B185" s="34" t="s">
        <v>50</v>
      </c>
      <c r="C185" s="35"/>
      <c r="D185" s="72"/>
      <c r="E185" s="72"/>
      <c r="F185" s="72"/>
      <c r="G185" s="72"/>
      <c r="H185" s="72"/>
      <c r="I185" s="72"/>
      <c r="J185" s="72"/>
      <c r="K185" s="72"/>
      <c r="L185" s="72"/>
      <c r="M185" s="72"/>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IA185" s="21">
        <v>14.19</v>
      </c>
      <c r="IB185" s="21" t="s">
        <v>50</v>
      </c>
      <c r="IE185" s="22"/>
      <c r="IF185" s="22"/>
      <c r="IG185" s="22"/>
      <c r="IH185" s="22"/>
      <c r="II185" s="22"/>
    </row>
    <row r="186" spans="1:243" s="21" customFormat="1" ht="42.75">
      <c r="A186" s="62">
        <v>14.2</v>
      </c>
      <c r="B186" s="34" t="s">
        <v>55</v>
      </c>
      <c r="C186" s="35"/>
      <c r="D186" s="35">
        <v>8</v>
      </c>
      <c r="E186" s="68" t="s">
        <v>232</v>
      </c>
      <c r="F186" s="69">
        <v>404.78</v>
      </c>
      <c r="G186" s="65">
        <v>3693</v>
      </c>
      <c r="H186" s="67">
        <f>SUM(F186*100/114.05)</f>
        <v>354.91</v>
      </c>
      <c r="I186" s="39" t="s">
        <v>212</v>
      </c>
      <c r="J186" s="40">
        <f t="shared" si="13"/>
        <v>1</v>
      </c>
      <c r="K186" s="38" t="s">
        <v>213</v>
      </c>
      <c r="L186" s="38" t="s">
        <v>180</v>
      </c>
      <c r="M186" s="41"/>
      <c r="N186" s="49"/>
      <c r="O186" s="49"/>
      <c r="P186" s="50"/>
      <c r="Q186" s="49"/>
      <c r="R186" s="49"/>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2">
        <f t="shared" si="17"/>
        <v>3238.24</v>
      </c>
      <c r="BB186" s="51">
        <f t="shared" si="18"/>
        <v>3238.24</v>
      </c>
      <c r="BC186" s="60" t="str">
        <f t="shared" si="19"/>
        <v>INR  Three Thousand Two Hundred &amp; Thirty Eight  and Paise Twenty Four Only</v>
      </c>
      <c r="IA186" s="21">
        <v>14.2</v>
      </c>
      <c r="IB186" s="21" t="s">
        <v>55</v>
      </c>
      <c r="ID186" s="21">
        <v>8</v>
      </c>
      <c r="IE186" s="22" t="s">
        <v>232</v>
      </c>
      <c r="IF186" s="22"/>
      <c r="IG186" s="22"/>
      <c r="IH186" s="22"/>
      <c r="II186" s="22"/>
    </row>
    <row r="187" spans="1:243" s="21" customFormat="1" ht="31.5">
      <c r="A187" s="33">
        <v>14.21</v>
      </c>
      <c r="B187" s="34" t="s">
        <v>56</v>
      </c>
      <c r="C187" s="35"/>
      <c r="D187" s="72"/>
      <c r="E187" s="72"/>
      <c r="F187" s="72"/>
      <c r="G187" s="72"/>
      <c r="H187" s="72"/>
      <c r="I187" s="72"/>
      <c r="J187" s="72"/>
      <c r="K187" s="72"/>
      <c r="L187" s="72"/>
      <c r="M187" s="72"/>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IA187" s="21">
        <v>14.21</v>
      </c>
      <c r="IB187" s="21" t="s">
        <v>56</v>
      </c>
      <c r="IE187" s="22"/>
      <c r="IF187" s="22"/>
      <c r="IG187" s="22"/>
      <c r="IH187" s="22"/>
      <c r="II187" s="22"/>
    </row>
    <row r="188" spans="1:243" s="21" customFormat="1" ht="15.75">
      <c r="A188" s="33">
        <v>14.22</v>
      </c>
      <c r="B188" s="34" t="s">
        <v>50</v>
      </c>
      <c r="C188" s="35"/>
      <c r="D188" s="72"/>
      <c r="E188" s="72"/>
      <c r="F188" s="72"/>
      <c r="G188" s="72"/>
      <c r="H188" s="72"/>
      <c r="I188" s="72"/>
      <c r="J188" s="72"/>
      <c r="K188" s="72"/>
      <c r="L188" s="72"/>
      <c r="M188" s="72"/>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IA188" s="21">
        <v>14.22</v>
      </c>
      <c r="IB188" s="21" t="s">
        <v>50</v>
      </c>
      <c r="IE188" s="22"/>
      <c r="IF188" s="22"/>
      <c r="IG188" s="22"/>
      <c r="IH188" s="22"/>
      <c r="II188" s="22"/>
    </row>
    <row r="189" spans="1:243" s="21" customFormat="1" ht="42.75">
      <c r="A189" s="33">
        <v>14.23</v>
      </c>
      <c r="B189" s="34" t="s">
        <v>57</v>
      </c>
      <c r="C189" s="35"/>
      <c r="D189" s="35">
        <v>8</v>
      </c>
      <c r="E189" s="68" t="s">
        <v>232</v>
      </c>
      <c r="F189" s="69">
        <v>342.61</v>
      </c>
      <c r="G189" s="65">
        <v>3126</v>
      </c>
      <c r="H189" s="67">
        <f>SUM(F189*100/114.05)</f>
        <v>300.4</v>
      </c>
      <c r="I189" s="39" t="s">
        <v>212</v>
      </c>
      <c r="J189" s="40">
        <f t="shared" si="13"/>
        <v>1</v>
      </c>
      <c r="K189" s="38" t="s">
        <v>213</v>
      </c>
      <c r="L189" s="38" t="s">
        <v>180</v>
      </c>
      <c r="M189" s="41"/>
      <c r="N189" s="49"/>
      <c r="O189" s="49"/>
      <c r="P189" s="50"/>
      <c r="Q189" s="49"/>
      <c r="R189" s="49"/>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2">
        <f t="shared" si="17"/>
        <v>2740.88</v>
      </c>
      <c r="BB189" s="51">
        <f t="shared" si="18"/>
        <v>2740.88</v>
      </c>
      <c r="BC189" s="60" t="str">
        <f t="shared" si="19"/>
        <v>INR  Two Thousand Seven Hundred &amp; Forty  and Paise Eighty Eight Only</v>
      </c>
      <c r="IA189" s="21">
        <v>14.23</v>
      </c>
      <c r="IB189" s="21" t="s">
        <v>57</v>
      </c>
      <c r="ID189" s="21">
        <v>8</v>
      </c>
      <c r="IE189" s="22" t="s">
        <v>232</v>
      </c>
      <c r="IF189" s="22"/>
      <c r="IG189" s="22"/>
      <c r="IH189" s="22"/>
      <c r="II189" s="22"/>
    </row>
    <row r="190" spans="1:243" s="21" customFormat="1" ht="63">
      <c r="A190" s="33">
        <v>14.24</v>
      </c>
      <c r="B190" s="34" t="s">
        <v>58</v>
      </c>
      <c r="C190" s="35"/>
      <c r="D190" s="72"/>
      <c r="E190" s="72"/>
      <c r="F190" s="72"/>
      <c r="G190" s="72"/>
      <c r="H190" s="72"/>
      <c r="I190" s="72"/>
      <c r="J190" s="72"/>
      <c r="K190" s="72"/>
      <c r="L190" s="72"/>
      <c r="M190" s="72"/>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IA190" s="21">
        <v>14.24</v>
      </c>
      <c r="IB190" s="21" t="s">
        <v>58</v>
      </c>
      <c r="IE190" s="22"/>
      <c r="IF190" s="22"/>
      <c r="IG190" s="22"/>
      <c r="IH190" s="22"/>
      <c r="II190" s="22"/>
    </row>
    <row r="191" spans="1:243" s="21" customFormat="1" ht="15.75">
      <c r="A191" s="33">
        <v>14.25</v>
      </c>
      <c r="B191" s="34" t="s">
        <v>59</v>
      </c>
      <c r="C191" s="35"/>
      <c r="D191" s="72"/>
      <c r="E191" s="72"/>
      <c r="F191" s="72"/>
      <c r="G191" s="72"/>
      <c r="H191" s="72"/>
      <c r="I191" s="72"/>
      <c r="J191" s="72"/>
      <c r="K191" s="72"/>
      <c r="L191" s="72"/>
      <c r="M191" s="72"/>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IA191" s="21">
        <v>14.25</v>
      </c>
      <c r="IB191" s="21" t="s">
        <v>59</v>
      </c>
      <c r="IE191" s="22"/>
      <c r="IF191" s="22"/>
      <c r="IG191" s="22"/>
      <c r="IH191" s="22"/>
      <c r="II191" s="22"/>
    </row>
    <row r="192" spans="1:243" s="21" customFormat="1" ht="42.75">
      <c r="A192" s="33">
        <v>14.26</v>
      </c>
      <c r="B192" s="34" t="s">
        <v>55</v>
      </c>
      <c r="C192" s="35"/>
      <c r="D192" s="35">
        <v>6</v>
      </c>
      <c r="E192" s="68" t="s">
        <v>232</v>
      </c>
      <c r="F192" s="69">
        <v>633.54</v>
      </c>
      <c r="G192" s="65">
        <v>4335</v>
      </c>
      <c r="H192" s="67">
        <f>SUM(F192*100/114.05)</f>
        <v>555.49</v>
      </c>
      <c r="I192" s="39" t="s">
        <v>212</v>
      </c>
      <c r="J192" s="40">
        <f t="shared" si="13"/>
        <v>1</v>
      </c>
      <c r="K192" s="38" t="s">
        <v>213</v>
      </c>
      <c r="L192" s="38" t="s">
        <v>180</v>
      </c>
      <c r="M192" s="41"/>
      <c r="N192" s="49"/>
      <c r="O192" s="49"/>
      <c r="P192" s="50"/>
      <c r="Q192" s="49"/>
      <c r="R192" s="49"/>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2">
        <f t="shared" si="17"/>
        <v>3801.24</v>
      </c>
      <c r="BB192" s="51">
        <f t="shared" si="18"/>
        <v>3801.24</v>
      </c>
      <c r="BC192" s="60" t="str">
        <f t="shared" si="19"/>
        <v>INR  Three Thousand Eight Hundred &amp; One  and Paise Twenty Four Only</v>
      </c>
      <c r="IA192" s="21">
        <v>14.26</v>
      </c>
      <c r="IB192" s="21" t="s">
        <v>55</v>
      </c>
      <c r="ID192" s="21">
        <v>6</v>
      </c>
      <c r="IE192" s="22" t="s">
        <v>232</v>
      </c>
      <c r="IF192" s="22"/>
      <c r="IG192" s="22"/>
      <c r="IH192" s="22"/>
      <c r="II192" s="22"/>
    </row>
    <row r="193" spans="1:243" s="21" customFormat="1" ht="31.5">
      <c r="A193" s="33">
        <v>14.27</v>
      </c>
      <c r="B193" s="34" t="s">
        <v>60</v>
      </c>
      <c r="C193" s="35"/>
      <c r="D193" s="72"/>
      <c r="E193" s="72"/>
      <c r="F193" s="72"/>
      <c r="G193" s="72"/>
      <c r="H193" s="72"/>
      <c r="I193" s="72"/>
      <c r="J193" s="72"/>
      <c r="K193" s="72"/>
      <c r="L193" s="72"/>
      <c r="M193" s="72"/>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IA193" s="21">
        <v>14.27</v>
      </c>
      <c r="IB193" s="21" t="s">
        <v>60</v>
      </c>
      <c r="IE193" s="22"/>
      <c r="IF193" s="22"/>
      <c r="IG193" s="22"/>
      <c r="IH193" s="22"/>
      <c r="II193" s="22"/>
    </row>
    <row r="194" spans="1:243" s="21" customFormat="1" ht="15.75">
      <c r="A194" s="33">
        <v>14.28</v>
      </c>
      <c r="B194" s="34" t="s">
        <v>59</v>
      </c>
      <c r="C194" s="35"/>
      <c r="D194" s="72"/>
      <c r="E194" s="72"/>
      <c r="F194" s="72"/>
      <c r="G194" s="72"/>
      <c r="H194" s="72"/>
      <c r="I194" s="72"/>
      <c r="J194" s="72"/>
      <c r="K194" s="72"/>
      <c r="L194" s="72"/>
      <c r="M194" s="72"/>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IA194" s="21">
        <v>14.28</v>
      </c>
      <c r="IB194" s="21" t="s">
        <v>59</v>
      </c>
      <c r="IE194" s="22"/>
      <c r="IF194" s="22"/>
      <c r="IG194" s="22"/>
      <c r="IH194" s="22"/>
      <c r="II194" s="22"/>
    </row>
    <row r="195" spans="1:243" s="21" customFormat="1" ht="42.75">
      <c r="A195" s="33">
        <v>14.29</v>
      </c>
      <c r="B195" s="34" t="s">
        <v>55</v>
      </c>
      <c r="C195" s="35"/>
      <c r="D195" s="35">
        <v>4</v>
      </c>
      <c r="E195" s="68" t="s">
        <v>232</v>
      </c>
      <c r="F195" s="69">
        <v>530.29</v>
      </c>
      <c r="G195" s="65">
        <v>2419</v>
      </c>
      <c r="H195" s="67">
        <f>SUM(F195*100/114.05)</f>
        <v>464.96</v>
      </c>
      <c r="I195" s="39" t="s">
        <v>212</v>
      </c>
      <c r="J195" s="40">
        <f t="shared" si="13"/>
        <v>1</v>
      </c>
      <c r="K195" s="38" t="s">
        <v>213</v>
      </c>
      <c r="L195" s="38" t="s">
        <v>180</v>
      </c>
      <c r="M195" s="41"/>
      <c r="N195" s="49"/>
      <c r="O195" s="49"/>
      <c r="P195" s="50"/>
      <c r="Q195" s="49"/>
      <c r="R195" s="49"/>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2">
        <f t="shared" si="17"/>
        <v>2121.16</v>
      </c>
      <c r="BB195" s="51">
        <f t="shared" si="18"/>
        <v>2121.16</v>
      </c>
      <c r="BC195" s="60" t="str">
        <f t="shared" si="19"/>
        <v>INR  Two Thousand One Hundred &amp; Twenty One  and Paise Sixteen Only</v>
      </c>
      <c r="IA195" s="21">
        <v>14.29</v>
      </c>
      <c r="IB195" s="21" t="s">
        <v>55</v>
      </c>
      <c r="ID195" s="21">
        <v>4</v>
      </c>
      <c r="IE195" s="22" t="s">
        <v>232</v>
      </c>
      <c r="IF195" s="22"/>
      <c r="IG195" s="22"/>
      <c r="IH195" s="22"/>
      <c r="II195" s="22"/>
    </row>
    <row r="196" spans="1:243" s="21" customFormat="1" ht="15.75">
      <c r="A196" s="62">
        <v>14.3</v>
      </c>
      <c r="B196" s="34" t="s">
        <v>61</v>
      </c>
      <c r="C196" s="35"/>
      <c r="D196" s="72"/>
      <c r="E196" s="72"/>
      <c r="F196" s="72"/>
      <c r="G196" s="72"/>
      <c r="H196" s="72"/>
      <c r="I196" s="72"/>
      <c r="J196" s="72"/>
      <c r="K196" s="72"/>
      <c r="L196" s="72"/>
      <c r="M196" s="72"/>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IA196" s="21">
        <v>14.3</v>
      </c>
      <c r="IB196" s="21" t="s">
        <v>61</v>
      </c>
      <c r="IE196" s="22"/>
      <c r="IF196" s="22"/>
      <c r="IG196" s="22"/>
      <c r="IH196" s="22"/>
      <c r="II196" s="22"/>
    </row>
    <row r="197" spans="1:243" s="21" customFormat="1" ht="15.75">
      <c r="A197" s="33">
        <v>14.31</v>
      </c>
      <c r="B197" s="34" t="s">
        <v>250</v>
      </c>
      <c r="C197" s="35"/>
      <c r="D197" s="72"/>
      <c r="E197" s="72"/>
      <c r="F197" s="72"/>
      <c r="G197" s="72"/>
      <c r="H197" s="72"/>
      <c r="I197" s="72"/>
      <c r="J197" s="72"/>
      <c r="K197" s="72"/>
      <c r="L197" s="72"/>
      <c r="M197" s="72"/>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IA197" s="21">
        <v>14.31</v>
      </c>
      <c r="IB197" s="21" t="s">
        <v>250</v>
      </c>
      <c r="IE197" s="22"/>
      <c r="IF197" s="22"/>
      <c r="IG197" s="22"/>
      <c r="IH197" s="22"/>
      <c r="II197" s="22"/>
    </row>
    <row r="198" spans="1:243" s="21" customFormat="1" ht="42.75">
      <c r="A198" s="33">
        <v>14.32</v>
      </c>
      <c r="B198" s="34" t="s">
        <v>55</v>
      </c>
      <c r="C198" s="35"/>
      <c r="D198" s="35">
        <v>12</v>
      </c>
      <c r="E198" s="68" t="s">
        <v>232</v>
      </c>
      <c r="F198" s="69">
        <v>359.01</v>
      </c>
      <c r="G198" s="65">
        <v>4913</v>
      </c>
      <c r="H198" s="67">
        <f>SUM(F198*100/114.05)</f>
        <v>314.78</v>
      </c>
      <c r="I198" s="39" t="s">
        <v>212</v>
      </c>
      <c r="J198" s="40">
        <f t="shared" si="13"/>
        <v>1</v>
      </c>
      <c r="K198" s="38" t="s">
        <v>213</v>
      </c>
      <c r="L198" s="38" t="s">
        <v>180</v>
      </c>
      <c r="M198" s="41"/>
      <c r="N198" s="49"/>
      <c r="O198" s="49"/>
      <c r="P198" s="50"/>
      <c r="Q198" s="49"/>
      <c r="R198" s="49"/>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2">
        <f t="shared" si="17"/>
        <v>4308.12</v>
      </c>
      <c r="BB198" s="51">
        <f t="shared" si="18"/>
        <v>4308.12</v>
      </c>
      <c r="BC198" s="60" t="str">
        <f t="shared" si="19"/>
        <v>INR  Four Thousand Three Hundred &amp; Eight  and Paise Twelve Only</v>
      </c>
      <c r="IA198" s="21">
        <v>14.32</v>
      </c>
      <c r="IB198" s="21" t="s">
        <v>55</v>
      </c>
      <c r="ID198" s="21">
        <v>12</v>
      </c>
      <c r="IE198" s="22" t="s">
        <v>232</v>
      </c>
      <c r="IF198" s="22"/>
      <c r="IG198" s="22"/>
      <c r="IH198" s="22"/>
      <c r="II198" s="22"/>
    </row>
    <row r="199" spans="1:243" s="21" customFormat="1" ht="15.75">
      <c r="A199" s="33">
        <v>14.33</v>
      </c>
      <c r="B199" s="34" t="s">
        <v>62</v>
      </c>
      <c r="C199" s="35"/>
      <c r="D199" s="72"/>
      <c r="E199" s="72"/>
      <c r="F199" s="72"/>
      <c r="G199" s="72"/>
      <c r="H199" s="72"/>
      <c r="I199" s="72"/>
      <c r="J199" s="72"/>
      <c r="K199" s="72"/>
      <c r="L199" s="72"/>
      <c r="M199" s="72"/>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IA199" s="21">
        <v>14.33</v>
      </c>
      <c r="IB199" s="21" t="s">
        <v>62</v>
      </c>
      <c r="IE199" s="22"/>
      <c r="IF199" s="22"/>
      <c r="IG199" s="22"/>
      <c r="IH199" s="22"/>
      <c r="II199" s="22"/>
    </row>
    <row r="200" spans="1:243" s="21" customFormat="1" ht="28.5">
      <c r="A200" s="33">
        <v>14.34</v>
      </c>
      <c r="B200" s="34" t="s">
        <v>55</v>
      </c>
      <c r="C200" s="35"/>
      <c r="D200" s="35">
        <v>2</v>
      </c>
      <c r="E200" s="68" t="s">
        <v>232</v>
      </c>
      <c r="F200" s="69">
        <v>224.73</v>
      </c>
      <c r="G200" s="65">
        <v>513</v>
      </c>
      <c r="H200" s="67">
        <f>SUM(F200*100/114.05)</f>
        <v>197.05</v>
      </c>
      <c r="I200" s="39" t="s">
        <v>212</v>
      </c>
      <c r="J200" s="40">
        <f t="shared" si="13"/>
        <v>1</v>
      </c>
      <c r="K200" s="38" t="s">
        <v>213</v>
      </c>
      <c r="L200" s="38" t="s">
        <v>180</v>
      </c>
      <c r="M200" s="41"/>
      <c r="N200" s="49"/>
      <c r="O200" s="49"/>
      <c r="P200" s="50"/>
      <c r="Q200" s="49"/>
      <c r="R200" s="49"/>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2">
        <f t="shared" si="17"/>
        <v>449.46</v>
      </c>
      <c r="BB200" s="51">
        <f t="shared" si="18"/>
        <v>449.46</v>
      </c>
      <c r="BC200" s="60" t="str">
        <f t="shared" si="19"/>
        <v>INR  Four Hundred &amp; Forty Nine  and Paise Forty Six Only</v>
      </c>
      <c r="IA200" s="21">
        <v>14.34</v>
      </c>
      <c r="IB200" s="21" t="s">
        <v>55</v>
      </c>
      <c r="ID200" s="21">
        <v>2</v>
      </c>
      <c r="IE200" s="22" t="s">
        <v>232</v>
      </c>
      <c r="IF200" s="22"/>
      <c r="IG200" s="22"/>
      <c r="IH200" s="22"/>
      <c r="II200" s="22"/>
    </row>
    <row r="201" spans="1:243" s="21" customFormat="1" ht="47.25">
      <c r="A201" s="33">
        <v>14.35</v>
      </c>
      <c r="B201" s="34" t="s">
        <v>63</v>
      </c>
      <c r="C201" s="35"/>
      <c r="D201" s="72"/>
      <c r="E201" s="72"/>
      <c r="F201" s="72"/>
      <c r="G201" s="72"/>
      <c r="H201" s="72"/>
      <c r="I201" s="72"/>
      <c r="J201" s="72"/>
      <c r="K201" s="72"/>
      <c r="L201" s="72"/>
      <c r="M201" s="72"/>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IA201" s="21">
        <v>14.35</v>
      </c>
      <c r="IB201" s="21" t="s">
        <v>63</v>
      </c>
      <c r="IE201" s="22"/>
      <c r="IF201" s="22"/>
      <c r="IG201" s="22"/>
      <c r="IH201" s="22"/>
      <c r="II201" s="22"/>
    </row>
    <row r="202" spans="1:243" s="21" customFormat="1" ht="42.75">
      <c r="A202" s="33">
        <v>14.36</v>
      </c>
      <c r="B202" s="34" t="s">
        <v>250</v>
      </c>
      <c r="C202" s="35"/>
      <c r="D202" s="35">
        <v>25</v>
      </c>
      <c r="E202" s="68" t="s">
        <v>232</v>
      </c>
      <c r="F202" s="69">
        <v>422.14</v>
      </c>
      <c r="G202" s="65">
        <v>12036</v>
      </c>
      <c r="H202" s="67">
        <f>SUM(F202*100/114.05)</f>
        <v>370.14</v>
      </c>
      <c r="I202" s="39" t="s">
        <v>212</v>
      </c>
      <c r="J202" s="40">
        <f t="shared" si="13"/>
        <v>1</v>
      </c>
      <c r="K202" s="38" t="s">
        <v>213</v>
      </c>
      <c r="L202" s="38" t="s">
        <v>180</v>
      </c>
      <c r="M202" s="41"/>
      <c r="N202" s="49"/>
      <c r="O202" s="49"/>
      <c r="P202" s="50"/>
      <c r="Q202" s="49"/>
      <c r="R202" s="49"/>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2">
        <f t="shared" si="17"/>
        <v>10553.5</v>
      </c>
      <c r="BB202" s="51">
        <f t="shared" si="18"/>
        <v>10553.5</v>
      </c>
      <c r="BC202" s="60" t="str">
        <f t="shared" si="19"/>
        <v>INR  Ten Thousand Five Hundred &amp; Fifty Three  and Paise Fifty Only</v>
      </c>
      <c r="IA202" s="21">
        <v>14.36</v>
      </c>
      <c r="IB202" s="21" t="s">
        <v>250</v>
      </c>
      <c r="ID202" s="21">
        <v>25</v>
      </c>
      <c r="IE202" s="22" t="s">
        <v>232</v>
      </c>
      <c r="IF202" s="22"/>
      <c r="IG202" s="22"/>
      <c r="IH202" s="22"/>
      <c r="II202" s="22"/>
    </row>
    <row r="203" spans="1:243" s="21" customFormat="1" ht="94.5">
      <c r="A203" s="33">
        <v>14.37</v>
      </c>
      <c r="B203" s="34" t="s">
        <v>64</v>
      </c>
      <c r="C203" s="35"/>
      <c r="D203" s="72"/>
      <c r="E203" s="72"/>
      <c r="F203" s="72"/>
      <c r="G203" s="72"/>
      <c r="H203" s="72"/>
      <c r="I203" s="72"/>
      <c r="J203" s="72"/>
      <c r="K203" s="72"/>
      <c r="L203" s="72"/>
      <c r="M203" s="72"/>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IA203" s="21">
        <v>14.37</v>
      </c>
      <c r="IB203" s="21" t="s">
        <v>64</v>
      </c>
      <c r="IE203" s="22"/>
      <c r="IF203" s="22"/>
      <c r="IG203" s="22"/>
      <c r="IH203" s="22"/>
      <c r="II203" s="22"/>
    </row>
    <row r="204" spans="1:243" s="21" customFormat="1" ht="15.75">
      <c r="A204" s="33">
        <v>14.38</v>
      </c>
      <c r="B204" s="34" t="s">
        <v>65</v>
      </c>
      <c r="C204" s="35"/>
      <c r="D204" s="72"/>
      <c r="E204" s="72"/>
      <c r="F204" s="72"/>
      <c r="G204" s="72"/>
      <c r="H204" s="72"/>
      <c r="I204" s="72"/>
      <c r="J204" s="72"/>
      <c r="K204" s="72"/>
      <c r="L204" s="72"/>
      <c r="M204" s="72"/>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IA204" s="21">
        <v>14.38</v>
      </c>
      <c r="IB204" s="21" t="s">
        <v>65</v>
      </c>
      <c r="IE204" s="22"/>
      <c r="IF204" s="22"/>
      <c r="IG204" s="22"/>
      <c r="IH204" s="22"/>
      <c r="II204" s="22"/>
    </row>
    <row r="205" spans="1:243" s="21" customFormat="1" ht="42.75">
      <c r="A205" s="33">
        <v>14.39</v>
      </c>
      <c r="B205" s="34" t="s">
        <v>66</v>
      </c>
      <c r="C205" s="35"/>
      <c r="D205" s="35">
        <v>8</v>
      </c>
      <c r="E205" s="68" t="s">
        <v>232</v>
      </c>
      <c r="F205" s="69">
        <v>1326.22</v>
      </c>
      <c r="G205" s="65">
        <v>12100</v>
      </c>
      <c r="H205" s="67">
        <f>SUM(F205*100/114.05)</f>
        <v>1162.84</v>
      </c>
      <c r="I205" s="39" t="s">
        <v>212</v>
      </c>
      <c r="J205" s="40">
        <f t="shared" si="13"/>
        <v>1</v>
      </c>
      <c r="K205" s="38" t="s">
        <v>213</v>
      </c>
      <c r="L205" s="38" t="s">
        <v>180</v>
      </c>
      <c r="M205" s="41"/>
      <c r="N205" s="49"/>
      <c r="O205" s="49"/>
      <c r="P205" s="50"/>
      <c r="Q205" s="49"/>
      <c r="R205" s="49"/>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2">
        <f t="shared" si="17"/>
        <v>10609.76</v>
      </c>
      <c r="BB205" s="51">
        <f t="shared" si="18"/>
        <v>10609.76</v>
      </c>
      <c r="BC205" s="60" t="str">
        <f t="shared" si="19"/>
        <v>INR  Ten Thousand Six Hundred &amp; Nine  and Paise Seventy Six Only</v>
      </c>
      <c r="IA205" s="21">
        <v>14.39</v>
      </c>
      <c r="IB205" s="21" t="s">
        <v>66</v>
      </c>
      <c r="ID205" s="21">
        <v>8</v>
      </c>
      <c r="IE205" s="22" t="s">
        <v>232</v>
      </c>
      <c r="IF205" s="22"/>
      <c r="IG205" s="22"/>
      <c r="IH205" s="22"/>
      <c r="II205" s="22"/>
    </row>
    <row r="206" spans="1:243" s="21" customFormat="1" ht="15.75">
      <c r="A206" s="62">
        <v>14.4</v>
      </c>
      <c r="B206" s="34" t="s">
        <v>67</v>
      </c>
      <c r="C206" s="35"/>
      <c r="D206" s="72"/>
      <c r="E206" s="72"/>
      <c r="F206" s="72"/>
      <c r="G206" s="72"/>
      <c r="H206" s="72"/>
      <c r="I206" s="72"/>
      <c r="J206" s="72"/>
      <c r="K206" s="72"/>
      <c r="L206" s="72"/>
      <c r="M206" s="72"/>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IA206" s="21">
        <v>14.4</v>
      </c>
      <c r="IB206" s="21" t="s">
        <v>67</v>
      </c>
      <c r="IE206" s="22"/>
      <c r="IF206" s="22"/>
      <c r="IG206" s="22"/>
      <c r="IH206" s="22"/>
      <c r="II206" s="22"/>
    </row>
    <row r="207" spans="1:243" s="21" customFormat="1" ht="33" customHeight="1">
      <c r="A207" s="33">
        <v>14.41</v>
      </c>
      <c r="B207" s="34" t="s">
        <v>55</v>
      </c>
      <c r="C207" s="35"/>
      <c r="D207" s="35">
        <v>2</v>
      </c>
      <c r="E207" s="68" t="s">
        <v>232</v>
      </c>
      <c r="F207" s="69">
        <v>1384.88</v>
      </c>
      <c r="G207" s="65">
        <v>3159</v>
      </c>
      <c r="H207" s="67">
        <f aca="true" t="shared" si="20" ref="H207:H269">SUM(F207*100/114.05)</f>
        <v>1214.27</v>
      </c>
      <c r="I207" s="39" t="s">
        <v>212</v>
      </c>
      <c r="J207" s="40">
        <f t="shared" si="13"/>
        <v>1</v>
      </c>
      <c r="K207" s="38" t="s">
        <v>213</v>
      </c>
      <c r="L207" s="38" t="s">
        <v>180</v>
      </c>
      <c r="M207" s="41"/>
      <c r="N207" s="49"/>
      <c r="O207" s="49"/>
      <c r="P207" s="50"/>
      <c r="Q207" s="49"/>
      <c r="R207" s="49"/>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2">
        <f t="shared" si="17"/>
        <v>2769.76</v>
      </c>
      <c r="BB207" s="51">
        <f t="shared" si="18"/>
        <v>2769.76</v>
      </c>
      <c r="BC207" s="60" t="str">
        <f t="shared" si="19"/>
        <v>INR  Two Thousand Seven Hundred &amp; Sixty Nine  and Paise Seventy Six Only</v>
      </c>
      <c r="IA207" s="21">
        <v>14.41</v>
      </c>
      <c r="IB207" s="21" t="s">
        <v>55</v>
      </c>
      <c r="ID207" s="21">
        <v>2</v>
      </c>
      <c r="IE207" s="22" t="s">
        <v>232</v>
      </c>
      <c r="IF207" s="22"/>
      <c r="IG207" s="22"/>
      <c r="IH207" s="22"/>
      <c r="II207" s="22"/>
    </row>
    <row r="208" spans="1:243" s="21" customFormat="1" ht="15.75">
      <c r="A208" s="33">
        <v>15</v>
      </c>
      <c r="B208" s="34" t="s">
        <v>68</v>
      </c>
      <c r="C208" s="35"/>
      <c r="D208" s="72"/>
      <c r="E208" s="72"/>
      <c r="F208" s="72"/>
      <c r="G208" s="72"/>
      <c r="H208" s="72"/>
      <c r="I208" s="72"/>
      <c r="J208" s="72"/>
      <c r="K208" s="72"/>
      <c r="L208" s="72"/>
      <c r="M208" s="72"/>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IA208" s="21">
        <v>15</v>
      </c>
      <c r="IB208" s="21" t="s">
        <v>68</v>
      </c>
      <c r="IE208" s="22"/>
      <c r="IF208" s="22"/>
      <c r="IG208" s="22"/>
      <c r="IH208" s="22"/>
      <c r="II208" s="22"/>
    </row>
    <row r="209" spans="1:243" s="21" customFormat="1" ht="78.75">
      <c r="A209" s="33">
        <v>15.01</v>
      </c>
      <c r="B209" s="34" t="s">
        <v>69</v>
      </c>
      <c r="C209" s="35"/>
      <c r="D209" s="72"/>
      <c r="E209" s="72"/>
      <c r="F209" s="72"/>
      <c r="G209" s="72"/>
      <c r="H209" s="72"/>
      <c r="I209" s="72"/>
      <c r="J209" s="72"/>
      <c r="K209" s="72"/>
      <c r="L209" s="72"/>
      <c r="M209" s="72"/>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IA209" s="21">
        <v>15.01</v>
      </c>
      <c r="IB209" s="21" t="s">
        <v>69</v>
      </c>
      <c r="IE209" s="22"/>
      <c r="IF209" s="22"/>
      <c r="IG209" s="22"/>
      <c r="IH209" s="22"/>
      <c r="II209" s="22"/>
    </row>
    <row r="210" spans="1:243" s="21" customFormat="1" ht="28.5">
      <c r="A210" s="33">
        <v>15.02</v>
      </c>
      <c r="B210" s="34" t="s">
        <v>70</v>
      </c>
      <c r="C210" s="35"/>
      <c r="D210" s="35">
        <v>20</v>
      </c>
      <c r="E210" s="68" t="s">
        <v>231</v>
      </c>
      <c r="F210" s="69">
        <v>249.8</v>
      </c>
      <c r="G210" s="65">
        <v>5698</v>
      </c>
      <c r="H210" s="67">
        <f t="shared" si="20"/>
        <v>219.03</v>
      </c>
      <c r="I210" s="39" t="s">
        <v>212</v>
      </c>
      <c r="J210" s="40">
        <f t="shared" si="13"/>
        <v>1</v>
      </c>
      <c r="K210" s="38" t="s">
        <v>213</v>
      </c>
      <c r="L210" s="38" t="s">
        <v>180</v>
      </c>
      <c r="M210" s="41"/>
      <c r="N210" s="49"/>
      <c r="O210" s="49"/>
      <c r="P210" s="50"/>
      <c r="Q210" s="49"/>
      <c r="R210" s="49"/>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2">
        <f t="shared" si="17"/>
        <v>4996</v>
      </c>
      <c r="BB210" s="51">
        <f t="shared" si="18"/>
        <v>4996</v>
      </c>
      <c r="BC210" s="60" t="str">
        <f t="shared" si="19"/>
        <v>INR  Four Thousand Nine Hundred &amp; Ninety Six  Only</v>
      </c>
      <c r="IA210" s="21">
        <v>15.02</v>
      </c>
      <c r="IB210" s="21" t="s">
        <v>70</v>
      </c>
      <c r="ID210" s="21">
        <v>20</v>
      </c>
      <c r="IE210" s="22" t="s">
        <v>231</v>
      </c>
      <c r="IF210" s="22"/>
      <c r="IG210" s="22"/>
      <c r="IH210" s="22"/>
      <c r="II210" s="22"/>
    </row>
    <row r="211" spans="1:243" s="21" customFormat="1" ht="28.5">
      <c r="A211" s="33">
        <v>15.03</v>
      </c>
      <c r="B211" s="34" t="s">
        <v>71</v>
      </c>
      <c r="C211" s="35"/>
      <c r="D211" s="35">
        <v>10</v>
      </c>
      <c r="E211" s="68" t="s">
        <v>231</v>
      </c>
      <c r="F211" s="69">
        <v>301.71</v>
      </c>
      <c r="G211" s="65">
        <v>3441</v>
      </c>
      <c r="H211" s="67">
        <f t="shared" si="20"/>
        <v>264.54</v>
      </c>
      <c r="I211" s="39" t="s">
        <v>212</v>
      </c>
      <c r="J211" s="40">
        <f t="shared" si="13"/>
        <v>1</v>
      </c>
      <c r="K211" s="38" t="s">
        <v>213</v>
      </c>
      <c r="L211" s="38" t="s">
        <v>180</v>
      </c>
      <c r="M211" s="41"/>
      <c r="N211" s="49"/>
      <c r="O211" s="49"/>
      <c r="P211" s="50"/>
      <c r="Q211" s="49"/>
      <c r="R211" s="49"/>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2">
        <f t="shared" si="17"/>
        <v>3017.1</v>
      </c>
      <c r="BB211" s="51">
        <f t="shared" si="18"/>
        <v>3017.1</v>
      </c>
      <c r="BC211" s="60" t="str">
        <f t="shared" si="19"/>
        <v>INR  Three Thousand  &amp;Seventeen  and Paise Ten Only</v>
      </c>
      <c r="IA211" s="21">
        <v>15.03</v>
      </c>
      <c r="IB211" s="21" t="s">
        <v>71</v>
      </c>
      <c r="ID211" s="21">
        <v>10</v>
      </c>
      <c r="IE211" s="22" t="s">
        <v>231</v>
      </c>
      <c r="IF211" s="22"/>
      <c r="IG211" s="22"/>
      <c r="IH211" s="22"/>
      <c r="II211" s="22"/>
    </row>
    <row r="212" spans="1:243" s="21" customFormat="1" ht="28.5">
      <c r="A212" s="33">
        <v>15.04</v>
      </c>
      <c r="B212" s="34" t="s">
        <v>72</v>
      </c>
      <c r="C212" s="35"/>
      <c r="D212" s="35">
        <v>25</v>
      </c>
      <c r="E212" s="68" t="s">
        <v>231</v>
      </c>
      <c r="F212" s="69">
        <v>384.04</v>
      </c>
      <c r="G212" s="65">
        <v>10950</v>
      </c>
      <c r="H212" s="67">
        <f t="shared" si="20"/>
        <v>336.73</v>
      </c>
      <c r="I212" s="39" t="s">
        <v>212</v>
      </c>
      <c r="J212" s="40">
        <f t="shared" si="13"/>
        <v>1</v>
      </c>
      <c r="K212" s="38" t="s">
        <v>213</v>
      </c>
      <c r="L212" s="38" t="s">
        <v>180</v>
      </c>
      <c r="M212" s="41"/>
      <c r="N212" s="49"/>
      <c r="O212" s="49"/>
      <c r="P212" s="50"/>
      <c r="Q212" s="49"/>
      <c r="R212" s="49"/>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2">
        <f t="shared" si="17"/>
        <v>9601</v>
      </c>
      <c r="BB212" s="51">
        <f t="shared" si="18"/>
        <v>9601</v>
      </c>
      <c r="BC212" s="60" t="str">
        <f t="shared" si="19"/>
        <v>INR  Nine Thousand Six Hundred &amp; One  Only</v>
      </c>
      <c r="IA212" s="21">
        <v>15.04</v>
      </c>
      <c r="IB212" s="21" t="s">
        <v>72</v>
      </c>
      <c r="ID212" s="21">
        <v>25</v>
      </c>
      <c r="IE212" s="22" t="s">
        <v>231</v>
      </c>
      <c r="IF212" s="22"/>
      <c r="IG212" s="22"/>
      <c r="IH212" s="22"/>
      <c r="II212" s="22"/>
    </row>
    <row r="213" spans="1:243" s="21" customFormat="1" ht="31.5" customHeight="1">
      <c r="A213" s="33">
        <v>15.05</v>
      </c>
      <c r="B213" s="34" t="s">
        <v>73</v>
      </c>
      <c r="C213" s="35"/>
      <c r="D213" s="35">
        <v>15</v>
      </c>
      <c r="E213" s="68" t="s">
        <v>231</v>
      </c>
      <c r="F213" s="69">
        <v>464.45</v>
      </c>
      <c r="G213" s="65">
        <v>7946</v>
      </c>
      <c r="H213" s="67">
        <f t="shared" si="20"/>
        <v>407.23</v>
      </c>
      <c r="I213" s="39" t="s">
        <v>212</v>
      </c>
      <c r="J213" s="40">
        <f t="shared" si="13"/>
        <v>1</v>
      </c>
      <c r="K213" s="38" t="s">
        <v>213</v>
      </c>
      <c r="L213" s="38" t="s">
        <v>180</v>
      </c>
      <c r="M213" s="41"/>
      <c r="N213" s="49"/>
      <c r="O213" s="49"/>
      <c r="P213" s="50"/>
      <c r="Q213" s="49"/>
      <c r="R213" s="49"/>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2">
        <f t="shared" si="17"/>
        <v>6966.75</v>
      </c>
      <c r="BB213" s="51">
        <f t="shared" si="18"/>
        <v>6966.75</v>
      </c>
      <c r="BC213" s="60" t="str">
        <f t="shared" si="19"/>
        <v>INR  Six Thousand Nine Hundred &amp; Sixty Six  and Paise Seventy Five Only</v>
      </c>
      <c r="IA213" s="21">
        <v>15.05</v>
      </c>
      <c r="IB213" s="21" t="s">
        <v>73</v>
      </c>
      <c r="ID213" s="21">
        <v>15</v>
      </c>
      <c r="IE213" s="22" t="s">
        <v>231</v>
      </c>
      <c r="IF213" s="22"/>
      <c r="IG213" s="22"/>
      <c r="IH213" s="22"/>
      <c r="II213" s="22"/>
    </row>
    <row r="214" spans="1:243" s="21" customFormat="1" ht="110.25">
      <c r="A214" s="33">
        <v>15.06</v>
      </c>
      <c r="B214" s="34" t="s">
        <v>74</v>
      </c>
      <c r="C214" s="35"/>
      <c r="D214" s="72"/>
      <c r="E214" s="72"/>
      <c r="F214" s="72"/>
      <c r="G214" s="72"/>
      <c r="H214" s="72"/>
      <c r="I214" s="72"/>
      <c r="J214" s="72"/>
      <c r="K214" s="72"/>
      <c r="L214" s="72"/>
      <c r="M214" s="72"/>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IA214" s="21">
        <v>15.06</v>
      </c>
      <c r="IB214" s="21" t="s">
        <v>74</v>
      </c>
      <c r="IE214" s="22"/>
      <c r="IF214" s="22"/>
      <c r="IG214" s="22"/>
      <c r="IH214" s="22"/>
      <c r="II214" s="22"/>
    </row>
    <row r="215" spans="1:243" s="21" customFormat="1" ht="42.75">
      <c r="A215" s="33">
        <v>15.07</v>
      </c>
      <c r="B215" s="34" t="s">
        <v>70</v>
      </c>
      <c r="C215" s="35"/>
      <c r="D215" s="35">
        <v>20</v>
      </c>
      <c r="E215" s="68" t="s">
        <v>231</v>
      </c>
      <c r="F215" s="69">
        <v>392.46</v>
      </c>
      <c r="G215" s="65">
        <v>8952</v>
      </c>
      <c r="H215" s="67">
        <f t="shared" si="20"/>
        <v>344.11</v>
      </c>
      <c r="I215" s="39" t="s">
        <v>212</v>
      </c>
      <c r="J215" s="40">
        <f t="shared" si="13"/>
        <v>1</v>
      </c>
      <c r="K215" s="38" t="s">
        <v>213</v>
      </c>
      <c r="L215" s="38" t="s">
        <v>180</v>
      </c>
      <c r="M215" s="41"/>
      <c r="N215" s="49"/>
      <c r="O215" s="49"/>
      <c r="P215" s="50"/>
      <c r="Q215" s="49"/>
      <c r="R215" s="49"/>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2">
        <f t="shared" si="17"/>
        <v>7849.2</v>
      </c>
      <c r="BB215" s="51">
        <f t="shared" si="18"/>
        <v>7849.2</v>
      </c>
      <c r="BC215" s="60" t="str">
        <f t="shared" si="19"/>
        <v>INR  Seven Thousand Eight Hundred &amp; Forty Nine  and Paise Twenty Only</v>
      </c>
      <c r="IA215" s="21">
        <v>15.07</v>
      </c>
      <c r="IB215" s="21" t="s">
        <v>70</v>
      </c>
      <c r="ID215" s="21">
        <v>20</v>
      </c>
      <c r="IE215" s="22" t="s">
        <v>231</v>
      </c>
      <c r="IF215" s="22"/>
      <c r="IG215" s="22"/>
      <c r="IH215" s="22"/>
      <c r="II215" s="22"/>
    </row>
    <row r="216" spans="1:243" s="21" customFormat="1" ht="42.75">
      <c r="A216" s="33">
        <v>15.08</v>
      </c>
      <c r="B216" s="34" t="s">
        <v>71</v>
      </c>
      <c r="C216" s="35"/>
      <c r="D216" s="35">
        <v>30</v>
      </c>
      <c r="E216" s="68" t="s">
        <v>231</v>
      </c>
      <c r="F216" s="69">
        <v>433.23</v>
      </c>
      <c r="G216" s="65">
        <v>14823</v>
      </c>
      <c r="H216" s="67">
        <f t="shared" si="20"/>
        <v>379.86</v>
      </c>
      <c r="I216" s="39" t="s">
        <v>212</v>
      </c>
      <c r="J216" s="40">
        <f t="shared" si="13"/>
        <v>1</v>
      </c>
      <c r="K216" s="38" t="s">
        <v>213</v>
      </c>
      <c r="L216" s="38" t="s">
        <v>180</v>
      </c>
      <c r="M216" s="41"/>
      <c r="N216" s="49"/>
      <c r="O216" s="49"/>
      <c r="P216" s="50"/>
      <c r="Q216" s="49"/>
      <c r="R216" s="49"/>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2">
        <f t="shared" si="17"/>
        <v>12996.9</v>
      </c>
      <c r="BB216" s="51">
        <f t="shared" si="18"/>
        <v>12996.9</v>
      </c>
      <c r="BC216" s="60" t="str">
        <f t="shared" si="19"/>
        <v>INR  Twelve Thousand Nine Hundred &amp; Ninety Six  and Paise Ninety Only</v>
      </c>
      <c r="IA216" s="21">
        <v>15.08</v>
      </c>
      <c r="IB216" s="21" t="s">
        <v>71</v>
      </c>
      <c r="ID216" s="21">
        <v>30</v>
      </c>
      <c r="IE216" s="22" t="s">
        <v>231</v>
      </c>
      <c r="IF216" s="22"/>
      <c r="IG216" s="22"/>
      <c r="IH216" s="22"/>
      <c r="II216" s="22"/>
    </row>
    <row r="217" spans="1:243" s="21" customFormat="1" ht="63">
      <c r="A217" s="33">
        <v>15.09</v>
      </c>
      <c r="B217" s="34" t="s">
        <v>75</v>
      </c>
      <c r="C217" s="35"/>
      <c r="D217" s="72"/>
      <c r="E217" s="72"/>
      <c r="F217" s="72"/>
      <c r="G217" s="72"/>
      <c r="H217" s="72"/>
      <c r="I217" s="72"/>
      <c r="J217" s="72"/>
      <c r="K217" s="72"/>
      <c r="L217" s="72"/>
      <c r="M217" s="72"/>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IA217" s="21">
        <v>15.09</v>
      </c>
      <c r="IB217" s="21" t="s">
        <v>75</v>
      </c>
      <c r="IE217" s="22"/>
      <c r="IF217" s="22"/>
      <c r="IG217" s="22"/>
      <c r="IH217" s="22"/>
      <c r="II217" s="22"/>
    </row>
    <row r="218" spans="1:243" s="21" customFormat="1" ht="42.75">
      <c r="A218" s="62">
        <v>15.1</v>
      </c>
      <c r="B218" s="34" t="s">
        <v>72</v>
      </c>
      <c r="C218" s="35"/>
      <c r="D218" s="35">
        <v>20</v>
      </c>
      <c r="E218" s="68" t="s">
        <v>231</v>
      </c>
      <c r="F218" s="69">
        <v>319.64</v>
      </c>
      <c r="G218" s="65">
        <v>7291</v>
      </c>
      <c r="H218" s="67">
        <f t="shared" si="20"/>
        <v>280.26</v>
      </c>
      <c r="I218" s="39" t="s">
        <v>212</v>
      </c>
      <c r="J218" s="40">
        <f t="shared" si="13"/>
        <v>1</v>
      </c>
      <c r="K218" s="38" t="s">
        <v>213</v>
      </c>
      <c r="L218" s="38" t="s">
        <v>180</v>
      </c>
      <c r="M218" s="41"/>
      <c r="N218" s="49"/>
      <c r="O218" s="49"/>
      <c r="P218" s="50"/>
      <c r="Q218" s="49"/>
      <c r="R218" s="49"/>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2">
        <f aca="true" t="shared" si="21" ref="BA218:BA279">total_amount_ba($B$2,$D$2,D218,F218,J218,K218,M218)</f>
        <v>6392.8</v>
      </c>
      <c r="BB218" s="51">
        <f aca="true" t="shared" si="22" ref="BB218:BB279">BA218+SUM(N218:AZ218)</f>
        <v>6392.8</v>
      </c>
      <c r="BC218" s="60" t="str">
        <f aca="true" t="shared" si="23" ref="BC218:BC279">SpellNumber(L218,BB218)</f>
        <v>INR  Six Thousand Three Hundred &amp; Ninety Two  and Paise Eighty Only</v>
      </c>
      <c r="IA218" s="21">
        <v>15.1</v>
      </c>
      <c r="IB218" s="21" t="s">
        <v>72</v>
      </c>
      <c r="ID218" s="21">
        <v>20</v>
      </c>
      <c r="IE218" s="22" t="s">
        <v>231</v>
      </c>
      <c r="IF218" s="22"/>
      <c r="IG218" s="22"/>
      <c r="IH218" s="22"/>
      <c r="II218" s="22"/>
    </row>
    <row r="219" spans="1:243" s="21" customFormat="1" ht="42.75">
      <c r="A219" s="33">
        <v>15.11</v>
      </c>
      <c r="B219" s="34" t="s">
        <v>73</v>
      </c>
      <c r="C219" s="35"/>
      <c r="D219" s="35">
        <v>40</v>
      </c>
      <c r="E219" s="68" t="s">
        <v>231</v>
      </c>
      <c r="F219" s="69">
        <v>372.38</v>
      </c>
      <c r="G219" s="65">
        <v>16988</v>
      </c>
      <c r="H219" s="67">
        <f t="shared" si="20"/>
        <v>326.51</v>
      </c>
      <c r="I219" s="39" t="s">
        <v>212</v>
      </c>
      <c r="J219" s="40">
        <f t="shared" si="13"/>
        <v>1</v>
      </c>
      <c r="K219" s="38" t="s">
        <v>213</v>
      </c>
      <c r="L219" s="38" t="s">
        <v>180</v>
      </c>
      <c r="M219" s="41"/>
      <c r="N219" s="49"/>
      <c r="O219" s="49"/>
      <c r="P219" s="50"/>
      <c r="Q219" s="49"/>
      <c r="R219" s="49"/>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2">
        <f t="shared" si="21"/>
        <v>14895.2</v>
      </c>
      <c r="BB219" s="51">
        <f t="shared" si="22"/>
        <v>14895.2</v>
      </c>
      <c r="BC219" s="60" t="str">
        <f t="shared" si="23"/>
        <v>INR  Fourteen Thousand Eight Hundred &amp; Ninety Five  and Paise Twenty Only</v>
      </c>
      <c r="IA219" s="21">
        <v>15.11</v>
      </c>
      <c r="IB219" s="21" t="s">
        <v>73</v>
      </c>
      <c r="ID219" s="21">
        <v>40</v>
      </c>
      <c r="IE219" s="22" t="s">
        <v>231</v>
      </c>
      <c r="IF219" s="22"/>
      <c r="IG219" s="22"/>
      <c r="IH219" s="22"/>
      <c r="II219" s="22"/>
    </row>
    <row r="220" spans="1:243" s="21" customFormat="1" ht="78.75">
      <c r="A220" s="33">
        <v>15.12</v>
      </c>
      <c r="B220" s="34" t="s">
        <v>76</v>
      </c>
      <c r="C220" s="35"/>
      <c r="D220" s="72"/>
      <c r="E220" s="72"/>
      <c r="F220" s="72"/>
      <c r="G220" s="72"/>
      <c r="H220" s="72"/>
      <c r="I220" s="72"/>
      <c r="J220" s="72"/>
      <c r="K220" s="72"/>
      <c r="L220" s="72"/>
      <c r="M220" s="72"/>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IA220" s="21">
        <v>15.12</v>
      </c>
      <c r="IB220" s="21" t="s">
        <v>76</v>
      </c>
      <c r="IE220" s="22"/>
      <c r="IF220" s="22"/>
      <c r="IG220" s="22"/>
      <c r="IH220" s="22"/>
      <c r="II220" s="22"/>
    </row>
    <row r="221" spans="1:243" s="21" customFormat="1" ht="42.75">
      <c r="A221" s="33">
        <v>15.13</v>
      </c>
      <c r="B221" s="34" t="s">
        <v>77</v>
      </c>
      <c r="C221" s="35"/>
      <c r="D221" s="35">
        <v>2</v>
      </c>
      <c r="E221" s="68" t="s">
        <v>232</v>
      </c>
      <c r="F221" s="69">
        <v>590.49</v>
      </c>
      <c r="G221" s="70">
        <v>1347</v>
      </c>
      <c r="H221" s="71">
        <f t="shared" si="20"/>
        <v>517.75</v>
      </c>
      <c r="I221" s="39" t="s">
        <v>212</v>
      </c>
      <c r="J221" s="40">
        <f t="shared" si="13"/>
        <v>1</v>
      </c>
      <c r="K221" s="38" t="s">
        <v>213</v>
      </c>
      <c r="L221" s="38" t="s">
        <v>180</v>
      </c>
      <c r="M221" s="41"/>
      <c r="N221" s="49"/>
      <c r="O221" s="49"/>
      <c r="P221" s="50"/>
      <c r="Q221" s="49"/>
      <c r="R221" s="49"/>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2">
        <f t="shared" si="21"/>
        <v>1180.98</v>
      </c>
      <c r="BB221" s="51">
        <f t="shared" si="22"/>
        <v>1180.98</v>
      </c>
      <c r="BC221" s="60" t="str">
        <f t="shared" si="23"/>
        <v>INR  One Thousand One Hundred &amp; Eighty  and Paise Ninety Eight Only</v>
      </c>
      <c r="IA221" s="21">
        <v>15.13</v>
      </c>
      <c r="IB221" s="21" t="s">
        <v>77</v>
      </c>
      <c r="ID221" s="21">
        <v>2</v>
      </c>
      <c r="IE221" s="22" t="s">
        <v>232</v>
      </c>
      <c r="IF221" s="22"/>
      <c r="IG221" s="22"/>
      <c r="IH221" s="22"/>
      <c r="II221" s="22"/>
    </row>
    <row r="222" spans="1:243" s="21" customFormat="1" ht="33" customHeight="1">
      <c r="A222" s="33">
        <v>15.14</v>
      </c>
      <c r="B222" s="34" t="s">
        <v>78</v>
      </c>
      <c r="C222" s="35"/>
      <c r="D222" s="72"/>
      <c r="E222" s="72"/>
      <c r="F222" s="72"/>
      <c r="G222" s="72"/>
      <c r="H222" s="72"/>
      <c r="I222" s="72"/>
      <c r="J222" s="72"/>
      <c r="K222" s="72"/>
      <c r="L222" s="72"/>
      <c r="M222" s="72"/>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IA222" s="21">
        <v>15.14</v>
      </c>
      <c r="IB222" s="21" t="s">
        <v>78</v>
      </c>
      <c r="IE222" s="22"/>
      <c r="IF222" s="22"/>
      <c r="IG222" s="22"/>
      <c r="IH222" s="22"/>
      <c r="II222" s="22"/>
    </row>
    <row r="223" spans="1:243" s="21" customFormat="1" ht="42.75">
      <c r="A223" s="33">
        <v>15.15</v>
      </c>
      <c r="B223" s="34" t="s">
        <v>79</v>
      </c>
      <c r="C223" s="35"/>
      <c r="D223" s="35">
        <v>3</v>
      </c>
      <c r="E223" s="68" t="s">
        <v>232</v>
      </c>
      <c r="F223" s="69">
        <v>435.91</v>
      </c>
      <c r="G223" s="70">
        <v>1491</v>
      </c>
      <c r="H223" s="71">
        <f t="shared" si="20"/>
        <v>382.21</v>
      </c>
      <c r="I223" s="39" t="s">
        <v>212</v>
      </c>
      <c r="J223" s="40">
        <f t="shared" si="13"/>
        <v>1</v>
      </c>
      <c r="K223" s="38" t="s">
        <v>213</v>
      </c>
      <c r="L223" s="38" t="s">
        <v>180</v>
      </c>
      <c r="M223" s="41"/>
      <c r="N223" s="49"/>
      <c r="O223" s="49"/>
      <c r="P223" s="50"/>
      <c r="Q223" s="49"/>
      <c r="R223" s="49"/>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2">
        <f t="shared" si="21"/>
        <v>1307.73</v>
      </c>
      <c r="BB223" s="51">
        <f t="shared" si="22"/>
        <v>1307.73</v>
      </c>
      <c r="BC223" s="60" t="str">
        <f t="shared" si="23"/>
        <v>INR  One Thousand Three Hundred &amp; Seven  and Paise Seventy Three Only</v>
      </c>
      <c r="IA223" s="21">
        <v>15.15</v>
      </c>
      <c r="IB223" s="21" t="s">
        <v>79</v>
      </c>
      <c r="ID223" s="21">
        <v>3</v>
      </c>
      <c r="IE223" s="22" t="s">
        <v>232</v>
      </c>
      <c r="IF223" s="22"/>
      <c r="IG223" s="22"/>
      <c r="IH223" s="22"/>
      <c r="II223" s="22"/>
    </row>
    <row r="224" spans="1:243" s="21" customFormat="1" ht="42.75">
      <c r="A224" s="33">
        <v>15.16</v>
      </c>
      <c r="B224" s="34" t="s">
        <v>80</v>
      </c>
      <c r="C224" s="35"/>
      <c r="D224" s="35">
        <v>3</v>
      </c>
      <c r="E224" s="68" t="s">
        <v>232</v>
      </c>
      <c r="F224" s="69">
        <v>403.51</v>
      </c>
      <c r="G224" s="70">
        <v>1381</v>
      </c>
      <c r="H224" s="71">
        <f t="shared" si="20"/>
        <v>353.8</v>
      </c>
      <c r="I224" s="39" t="s">
        <v>212</v>
      </c>
      <c r="J224" s="40">
        <f t="shared" si="13"/>
        <v>1</v>
      </c>
      <c r="K224" s="38" t="s">
        <v>213</v>
      </c>
      <c r="L224" s="38" t="s">
        <v>180</v>
      </c>
      <c r="M224" s="41"/>
      <c r="N224" s="49"/>
      <c r="O224" s="49"/>
      <c r="P224" s="50"/>
      <c r="Q224" s="49"/>
      <c r="R224" s="49"/>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2">
        <f t="shared" si="21"/>
        <v>1210.53</v>
      </c>
      <c r="BB224" s="51">
        <f t="shared" si="22"/>
        <v>1210.53</v>
      </c>
      <c r="BC224" s="60" t="str">
        <f t="shared" si="23"/>
        <v>INR  One Thousand Two Hundred &amp; Ten  and Paise Fifty Three Only</v>
      </c>
      <c r="IA224" s="21">
        <v>15.16</v>
      </c>
      <c r="IB224" s="21" t="s">
        <v>80</v>
      </c>
      <c r="ID224" s="21">
        <v>3</v>
      </c>
      <c r="IE224" s="22" t="s">
        <v>232</v>
      </c>
      <c r="IF224" s="22"/>
      <c r="IG224" s="22"/>
      <c r="IH224" s="22"/>
      <c r="II224" s="22"/>
    </row>
    <row r="225" spans="1:243" s="21" customFormat="1" ht="42.75">
      <c r="A225" s="33">
        <v>15.17</v>
      </c>
      <c r="B225" s="34" t="s">
        <v>81</v>
      </c>
      <c r="C225" s="35"/>
      <c r="D225" s="35">
        <v>3</v>
      </c>
      <c r="E225" s="68" t="s">
        <v>232</v>
      </c>
      <c r="F225" s="69">
        <v>509.64</v>
      </c>
      <c r="G225" s="70">
        <v>1744</v>
      </c>
      <c r="H225" s="71">
        <f t="shared" si="20"/>
        <v>446.86</v>
      </c>
      <c r="I225" s="39" t="s">
        <v>212</v>
      </c>
      <c r="J225" s="40">
        <f t="shared" si="13"/>
        <v>1</v>
      </c>
      <c r="K225" s="38" t="s">
        <v>213</v>
      </c>
      <c r="L225" s="38" t="s">
        <v>180</v>
      </c>
      <c r="M225" s="41"/>
      <c r="N225" s="49"/>
      <c r="O225" s="49"/>
      <c r="P225" s="50"/>
      <c r="Q225" s="49"/>
      <c r="R225" s="49"/>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2">
        <f t="shared" si="21"/>
        <v>1528.92</v>
      </c>
      <c r="BB225" s="51">
        <f t="shared" si="22"/>
        <v>1528.92</v>
      </c>
      <c r="BC225" s="60" t="str">
        <f t="shared" si="23"/>
        <v>INR  One Thousand Five Hundred &amp; Twenty Eight  and Paise Ninety Two Only</v>
      </c>
      <c r="IA225" s="21">
        <v>15.17</v>
      </c>
      <c r="IB225" s="21" t="s">
        <v>81</v>
      </c>
      <c r="ID225" s="21">
        <v>3</v>
      </c>
      <c r="IE225" s="22" t="s">
        <v>232</v>
      </c>
      <c r="IF225" s="22"/>
      <c r="IG225" s="22"/>
      <c r="IH225" s="22"/>
      <c r="II225" s="22"/>
    </row>
    <row r="226" spans="1:243" s="21" customFormat="1" ht="63">
      <c r="A226" s="33">
        <v>15.18</v>
      </c>
      <c r="B226" s="34" t="s">
        <v>82</v>
      </c>
      <c r="C226" s="35"/>
      <c r="D226" s="72"/>
      <c r="E226" s="72"/>
      <c r="F226" s="72"/>
      <c r="G226" s="72"/>
      <c r="H226" s="72"/>
      <c r="I226" s="72"/>
      <c r="J226" s="72"/>
      <c r="K226" s="72"/>
      <c r="L226" s="72"/>
      <c r="M226" s="72"/>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c r="IA226" s="21">
        <v>15.18</v>
      </c>
      <c r="IB226" s="21" t="s">
        <v>82</v>
      </c>
      <c r="IE226" s="22"/>
      <c r="IF226" s="22"/>
      <c r="IG226" s="22"/>
      <c r="IH226" s="22"/>
      <c r="II226" s="22"/>
    </row>
    <row r="227" spans="1:243" s="21" customFormat="1" ht="28.5">
      <c r="A227" s="33">
        <v>15.19</v>
      </c>
      <c r="B227" s="34" t="s">
        <v>83</v>
      </c>
      <c r="C227" s="35"/>
      <c r="D227" s="35">
        <v>1</v>
      </c>
      <c r="E227" s="68" t="s">
        <v>232</v>
      </c>
      <c r="F227" s="69">
        <v>296.98</v>
      </c>
      <c r="G227" s="70">
        <v>339</v>
      </c>
      <c r="H227" s="71">
        <f t="shared" si="20"/>
        <v>260.39</v>
      </c>
      <c r="I227" s="39" t="s">
        <v>212</v>
      </c>
      <c r="J227" s="40">
        <f t="shared" si="13"/>
        <v>1</v>
      </c>
      <c r="K227" s="38" t="s">
        <v>213</v>
      </c>
      <c r="L227" s="38" t="s">
        <v>180</v>
      </c>
      <c r="M227" s="41"/>
      <c r="N227" s="49"/>
      <c r="O227" s="49"/>
      <c r="P227" s="50"/>
      <c r="Q227" s="49"/>
      <c r="R227" s="49"/>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2">
        <f t="shared" si="21"/>
        <v>296.98</v>
      </c>
      <c r="BB227" s="51">
        <f t="shared" si="22"/>
        <v>296.98</v>
      </c>
      <c r="BC227" s="60" t="str">
        <f t="shared" si="23"/>
        <v>INR  Two Hundred &amp; Ninety Six  and Paise Ninety Eight Only</v>
      </c>
      <c r="IA227" s="21">
        <v>15.19</v>
      </c>
      <c r="IB227" s="21" t="s">
        <v>83</v>
      </c>
      <c r="ID227" s="21">
        <v>1</v>
      </c>
      <c r="IE227" s="22" t="s">
        <v>232</v>
      </c>
      <c r="IF227" s="22"/>
      <c r="IG227" s="22"/>
      <c r="IH227" s="22"/>
      <c r="II227" s="22"/>
    </row>
    <row r="228" spans="1:243" s="21" customFormat="1" ht="31.5">
      <c r="A228" s="62">
        <v>15.2</v>
      </c>
      <c r="B228" s="34" t="s">
        <v>84</v>
      </c>
      <c r="C228" s="35"/>
      <c r="D228" s="72"/>
      <c r="E228" s="72"/>
      <c r="F228" s="72"/>
      <c r="G228" s="72"/>
      <c r="H228" s="72"/>
      <c r="I228" s="72"/>
      <c r="J228" s="72"/>
      <c r="K228" s="72"/>
      <c r="L228" s="72"/>
      <c r="M228" s="72"/>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c r="BC228" s="73"/>
      <c r="IA228" s="21">
        <v>15.2</v>
      </c>
      <c r="IB228" s="21" t="s">
        <v>84</v>
      </c>
      <c r="IE228" s="22"/>
      <c r="IF228" s="22"/>
      <c r="IG228" s="22"/>
      <c r="IH228" s="22"/>
      <c r="II228" s="22"/>
    </row>
    <row r="229" spans="1:243" s="21" customFormat="1" ht="15.75">
      <c r="A229" s="33">
        <v>15.21</v>
      </c>
      <c r="B229" s="34" t="s">
        <v>85</v>
      </c>
      <c r="C229" s="35"/>
      <c r="D229" s="72"/>
      <c r="E229" s="72"/>
      <c r="F229" s="72"/>
      <c r="G229" s="72"/>
      <c r="H229" s="72"/>
      <c r="I229" s="72"/>
      <c r="J229" s="72"/>
      <c r="K229" s="72"/>
      <c r="L229" s="72"/>
      <c r="M229" s="72"/>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IA229" s="21">
        <v>15.21</v>
      </c>
      <c r="IB229" s="21" t="s">
        <v>85</v>
      </c>
      <c r="IE229" s="22"/>
      <c r="IF229" s="22"/>
      <c r="IG229" s="22"/>
      <c r="IH229" s="22"/>
      <c r="II229" s="22"/>
    </row>
    <row r="230" spans="1:243" s="21" customFormat="1" ht="28.5">
      <c r="A230" s="33">
        <v>15.22</v>
      </c>
      <c r="B230" s="34" t="s">
        <v>83</v>
      </c>
      <c r="C230" s="35"/>
      <c r="D230" s="35">
        <v>12</v>
      </c>
      <c r="E230" s="68" t="s">
        <v>232</v>
      </c>
      <c r="F230" s="69">
        <v>63.88</v>
      </c>
      <c r="G230" s="70">
        <v>874</v>
      </c>
      <c r="H230" s="71">
        <f t="shared" si="20"/>
        <v>56.01</v>
      </c>
      <c r="I230" s="39" t="s">
        <v>212</v>
      </c>
      <c r="J230" s="40">
        <f t="shared" si="13"/>
        <v>1</v>
      </c>
      <c r="K230" s="38" t="s">
        <v>213</v>
      </c>
      <c r="L230" s="38" t="s">
        <v>180</v>
      </c>
      <c r="M230" s="41"/>
      <c r="N230" s="49"/>
      <c r="O230" s="49"/>
      <c r="P230" s="50"/>
      <c r="Q230" s="49"/>
      <c r="R230" s="49"/>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2">
        <f t="shared" si="21"/>
        <v>766.56</v>
      </c>
      <c r="BB230" s="51">
        <f t="shared" si="22"/>
        <v>766.56</v>
      </c>
      <c r="BC230" s="60" t="str">
        <f t="shared" si="23"/>
        <v>INR  Seven Hundred &amp; Sixty Six  and Paise Fifty Six Only</v>
      </c>
      <c r="IA230" s="21">
        <v>15.22</v>
      </c>
      <c r="IB230" s="21" t="s">
        <v>83</v>
      </c>
      <c r="ID230" s="21">
        <v>12</v>
      </c>
      <c r="IE230" s="22" t="s">
        <v>232</v>
      </c>
      <c r="IF230" s="22"/>
      <c r="IG230" s="22"/>
      <c r="IH230" s="22"/>
      <c r="II230" s="22"/>
    </row>
    <row r="231" spans="1:243" s="21" customFormat="1" ht="283.5">
      <c r="A231" s="33">
        <v>15.23</v>
      </c>
      <c r="B231" s="34" t="s">
        <v>86</v>
      </c>
      <c r="C231" s="35"/>
      <c r="D231" s="72"/>
      <c r="E231" s="72"/>
      <c r="F231" s="72"/>
      <c r="G231" s="72"/>
      <c r="H231" s="72"/>
      <c r="I231" s="72"/>
      <c r="J231" s="72"/>
      <c r="K231" s="72"/>
      <c r="L231" s="72"/>
      <c r="M231" s="72"/>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IA231" s="21">
        <v>15.23</v>
      </c>
      <c r="IB231" s="21" t="s">
        <v>86</v>
      </c>
      <c r="IE231" s="22"/>
      <c r="IF231" s="22"/>
      <c r="IG231" s="22"/>
      <c r="IH231" s="22"/>
      <c r="II231" s="22"/>
    </row>
    <row r="232" spans="1:243" s="21" customFormat="1" ht="47.25">
      <c r="A232" s="33">
        <v>15.24</v>
      </c>
      <c r="B232" s="34" t="s">
        <v>87</v>
      </c>
      <c r="C232" s="35"/>
      <c r="D232" s="35">
        <v>3</v>
      </c>
      <c r="E232" s="68" t="s">
        <v>232</v>
      </c>
      <c r="F232" s="69">
        <v>1387.51</v>
      </c>
      <c r="G232" s="70">
        <v>4747</v>
      </c>
      <c r="H232" s="71">
        <f t="shared" si="20"/>
        <v>1216.58</v>
      </c>
      <c r="I232" s="39" t="s">
        <v>212</v>
      </c>
      <c r="J232" s="40">
        <f t="shared" si="13"/>
        <v>1</v>
      </c>
      <c r="K232" s="38" t="s">
        <v>213</v>
      </c>
      <c r="L232" s="38" t="s">
        <v>180</v>
      </c>
      <c r="M232" s="41"/>
      <c r="N232" s="49"/>
      <c r="O232" s="49"/>
      <c r="P232" s="50"/>
      <c r="Q232" s="49"/>
      <c r="R232" s="49"/>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2">
        <f t="shared" si="21"/>
        <v>4162.53</v>
      </c>
      <c r="BB232" s="51">
        <f t="shared" si="22"/>
        <v>4162.53</v>
      </c>
      <c r="BC232" s="60" t="str">
        <f t="shared" si="23"/>
        <v>INR  Four Thousand One Hundred &amp; Sixty Two  and Paise Fifty Three Only</v>
      </c>
      <c r="IA232" s="21">
        <v>15.24</v>
      </c>
      <c r="IB232" s="21" t="s">
        <v>87</v>
      </c>
      <c r="ID232" s="21">
        <v>3</v>
      </c>
      <c r="IE232" s="22" t="s">
        <v>232</v>
      </c>
      <c r="IF232" s="22"/>
      <c r="IG232" s="22"/>
      <c r="IH232" s="22"/>
      <c r="II232" s="22"/>
    </row>
    <row r="233" spans="1:243" s="21" customFormat="1" ht="78.75">
      <c r="A233" s="33">
        <v>15.25</v>
      </c>
      <c r="B233" s="34" t="s">
        <v>88</v>
      </c>
      <c r="C233" s="35"/>
      <c r="D233" s="72"/>
      <c r="E233" s="72"/>
      <c r="F233" s="72"/>
      <c r="G233" s="72"/>
      <c r="H233" s="72"/>
      <c r="I233" s="72"/>
      <c r="J233" s="72"/>
      <c r="K233" s="72"/>
      <c r="L233" s="72"/>
      <c r="M233" s="72"/>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IA233" s="21">
        <v>15.25</v>
      </c>
      <c r="IB233" s="21" t="s">
        <v>88</v>
      </c>
      <c r="IE233" s="22"/>
      <c r="IF233" s="22"/>
      <c r="IG233" s="22"/>
      <c r="IH233" s="22"/>
      <c r="II233" s="22"/>
    </row>
    <row r="234" spans="1:243" s="21" customFormat="1" ht="28.5">
      <c r="A234" s="33">
        <v>15.26</v>
      </c>
      <c r="B234" s="34" t="s">
        <v>89</v>
      </c>
      <c r="C234" s="35"/>
      <c r="D234" s="35">
        <v>20</v>
      </c>
      <c r="E234" s="68" t="s">
        <v>231</v>
      </c>
      <c r="F234" s="69">
        <v>13.33</v>
      </c>
      <c r="G234" s="70">
        <v>304</v>
      </c>
      <c r="H234" s="71">
        <f t="shared" si="20"/>
        <v>11.69</v>
      </c>
      <c r="I234" s="39" t="s">
        <v>212</v>
      </c>
      <c r="J234" s="40">
        <f t="shared" si="13"/>
        <v>1</v>
      </c>
      <c r="K234" s="38" t="s">
        <v>213</v>
      </c>
      <c r="L234" s="38" t="s">
        <v>180</v>
      </c>
      <c r="M234" s="41"/>
      <c r="N234" s="49"/>
      <c r="O234" s="49"/>
      <c r="P234" s="50"/>
      <c r="Q234" s="49"/>
      <c r="R234" s="49"/>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2">
        <f t="shared" si="21"/>
        <v>266.6</v>
      </c>
      <c r="BB234" s="51">
        <f t="shared" si="22"/>
        <v>266.6</v>
      </c>
      <c r="BC234" s="60" t="str">
        <f t="shared" si="23"/>
        <v>INR  Two Hundred &amp; Sixty Six  and Paise Sixty Only</v>
      </c>
      <c r="IA234" s="21">
        <v>15.26</v>
      </c>
      <c r="IB234" s="21" t="s">
        <v>89</v>
      </c>
      <c r="ID234" s="21">
        <v>20</v>
      </c>
      <c r="IE234" s="22" t="s">
        <v>231</v>
      </c>
      <c r="IF234" s="22"/>
      <c r="IG234" s="22"/>
      <c r="IH234" s="22"/>
      <c r="II234" s="22"/>
    </row>
    <row r="235" spans="1:243" s="21" customFormat="1" ht="28.5">
      <c r="A235" s="33">
        <v>15.27</v>
      </c>
      <c r="B235" s="34" t="s">
        <v>90</v>
      </c>
      <c r="C235" s="35"/>
      <c r="D235" s="35">
        <v>10</v>
      </c>
      <c r="E235" s="68" t="s">
        <v>231</v>
      </c>
      <c r="F235" s="69">
        <v>15.91</v>
      </c>
      <c r="G235" s="70">
        <v>182</v>
      </c>
      <c r="H235" s="71">
        <f t="shared" si="20"/>
        <v>13.95</v>
      </c>
      <c r="I235" s="39" t="s">
        <v>212</v>
      </c>
      <c r="J235" s="40">
        <f t="shared" si="13"/>
        <v>1</v>
      </c>
      <c r="K235" s="38" t="s">
        <v>213</v>
      </c>
      <c r="L235" s="38" t="s">
        <v>180</v>
      </c>
      <c r="M235" s="41"/>
      <c r="N235" s="49"/>
      <c r="O235" s="49"/>
      <c r="P235" s="50"/>
      <c r="Q235" s="49"/>
      <c r="R235" s="49"/>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2">
        <f t="shared" si="21"/>
        <v>159.1</v>
      </c>
      <c r="BB235" s="51">
        <f t="shared" si="22"/>
        <v>159.1</v>
      </c>
      <c r="BC235" s="60" t="str">
        <f t="shared" si="23"/>
        <v>INR  One Hundred &amp; Fifty Nine  and Paise Ten Only</v>
      </c>
      <c r="IA235" s="21">
        <v>15.27</v>
      </c>
      <c r="IB235" s="21" t="s">
        <v>90</v>
      </c>
      <c r="ID235" s="21">
        <v>10</v>
      </c>
      <c r="IE235" s="22" t="s">
        <v>231</v>
      </c>
      <c r="IF235" s="22"/>
      <c r="IG235" s="22"/>
      <c r="IH235" s="22"/>
      <c r="II235" s="22"/>
    </row>
    <row r="236" spans="1:243" s="21" customFormat="1" ht="28.5">
      <c r="A236" s="33">
        <v>15.28</v>
      </c>
      <c r="B236" s="34" t="s">
        <v>91</v>
      </c>
      <c r="C236" s="35"/>
      <c r="D236" s="35">
        <v>25</v>
      </c>
      <c r="E236" s="68" t="s">
        <v>231</v>
      </c>
      <c r="F236" s="69">
        <v>20.78</v>
      </c>
      <c r="G236" s="70">
        <v>593</v>
      </c>
      <c r="H236" s="71">
        <f t="shared" si="20"/>
        <v>18.22</v>
      </c>
      <c r="I236" s="39" t="s">
        <v>212</v>
      </c>
      <c r="J236" s="40">
        <f t="shared" si="13"/>
        <v>1</v>
      </c>
      <c r="K236" s="38" t="s">
        <v>213</v>
      </c>
      <c r="L236" s="38" t="s">
        <v>180</v>
      </c>
      <c r="M236" s="41"/>
      <c r="N236" s="49"/>
      <c r="O236" s="49"/>
      <c r="P236" s="50"/>
      <c r="Q236" s="49"/>
      <c r="R236" s="49"/>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2">
        <f t="shared" si="21"/>
        <v>519.5</v>
      </c>
      <c r="BB236" s="51">
        <f t="shared" si="22"/>
        <v>519.5</v>
      </c>
      <c r="BC236" s="60" t="str">
        <f t="shared" si="23"/>
        <v>INR  Five Hundred &amp; Nineteen  and Paise Fifty Only</v>
      </c>
      <c r="IA236" s="21">
        <v>15.28</v>
      </c>
      <c r="IB236" s="21" t="s">
        <v>91</v>
      </c>
      <c r="ID236" s="21">
        <v>25</v>
      </c>
      <c r="IE236" s="22" t="s">
        <v>231</v>
      </c>
      <c r="IF236" s="22"/>
      <c r="IG236" s="22"/>
      <c r="IH236" s="22"/>
      <c r="II236" s="22"/>
    </row>
    <row r="237" spans="1:243" s="21" customFormat="1" ht="28.5">
      <c r="A237" s="33">
        <v>15.29</v>
      </c>
      <c r="B237" s="34" t="s">
        <v>92</v>
      </c>
      <c r="C237" s="35"/>
      <c r="D237" s="35">
        <v>15</v>
      </c>
      <c r="E237" s="68" t="s">
        <v>231</v>
      </c>
      <c r="F237" s="69">
        <v>24.9</v>
      </c>
      <c r="G237" s="70">
        <v>426</v>
      </c>
      <c r="H237" s="71">
        <f t="shared" si="20"/>
        <v>21.83</v>
      </c>
      <c r="I237" s="39" t="s">
        <v>212</v>
      </c>
      <c r="J237" s="40">
        <f t="shared" si="13"/>
        <v>1</v>
      </c>
      <c r="K237" s="38" t="s">
        <v>213</v>
      </c>
      <c r="L237" s="38" t="s">
        <v>180</v>
      </c>
      <c r="M237" s="41"/>
      <c r="N237" s="49"/>
      <c r="O237" s="49"/>
      <c r="P237" s="50"/>
      <c r="Q237" s="49"/>
      <c r="R237" s="49"/>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2">
        <f t="shared" si="21"/>
        <v>373.5</v>
      </c>
      <c r="BB237" s="51">
        <f t="shared" si="22"/>
        <v>373.5</v>
      </c>
      <c r="BC237" s="60" t="str">
        <f t="shared" si="23"/>
        <v>INR  Three Hundred &amp; Seventy Three  and Paise Fifty Only</v>
      </c>
      <c r="IA237" s="21">
        <v>15.29</v>
      </c>
      <c r="IB237" s="21" t="s">
        <v>92</v>
      </c>
      <c r="ID237" s="21">
        <v>15</v>
      </c>
      <c r="IE237" s="22" t="s">
        <v>231</v>
      </c>
      <c r="IF237" s="22"/>
      <c r="IG237" s="22"/>
      <c r="IH237" s="22"/>
      <c r="II237" s="22"/>
    </row>
    <row r="238" spans="1:243" s="21" customFormat="1" ht="51.75" customHeight="1">
      <c r="A238" s="62">
        <v>15.3</v>
      </c>
      <c r="B238" s="34" t="s">
        <v>93</v>
      </c>
      <c r="C238" s="35"/>
      <c r="D238" s="72"/>
      <c r="E238" s="72"/>
      <c r="F238" s="72"/>
      <c r="G238" s="72"/>
      <c r="H238" s="72"/>
      <c r="I238" s="72"/>
      <c r="J238" s="72"/>
      <c r="K238" s="72"/>
      <c r="L238" s="72"/>
      <c r="M238" s="72"/>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3"/>
      <c r="IA238" s="21">
        <v>15.3</v>
      </c>
      <c r="IB238" s="21" t="s">
        <v>93</v>
      </c>
      <c r="IE238" s="22"/>
      <c r="IF238" s="22"/>
      <c r="IG238" s="22"/>
      <c r="IH238" s="22"/>
      <c r="II238" s="22"/>
    </row>
    <row r="239" spans="1:243" s="21" customFormat="1" ht="42.75">
      <c r="A239" s="33">
        <v>15.31</v>
      </c>
      <c r="B239" s="34" t="s">
        <v>83</v>
      </c>
      <c r="C239" s="35"/>
      <c r="D239" s="35">
        <v>12</v>
      </c>
      <c r="E239" s="68" t="s">
        <v>232</v>
      </c>
      <c r="F239" s="69">
        <v>206.71</v>
      </c>
      <c r="G239" s="70">
        <v>2829</v>
      </c>
      <c r="H239" s="71">
        <f t="shared" si="20"/>
        <v>181.25</v>
      </c>
      <c r="I239" s="39" t="s">
        <v>212</v>
      </c>
      <c r="J239" s="40">
        <f t="shared" si="13"/>
        <v>1</v>
      </c>
      <c r="K239" s="38" t="s">
        <v>213</v>
      </c>
      <c r="L239" s="38" t="s">
        <v>180</v>
      </c>
      <c r="M239" s="41"/>
      <c r="N239" s="49"/>
      <c r="O239" s="49"/>
      <c r="P239" s="50"/>
      <c r="Q239" s="49"/>
      <c r="R239" s="49"/>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2">
        <f t="shared" si="21"/>
        <v>2480.52</v>
      </c>
      <c r="BB239" s="51">
        <f t="shared" si="22"/>
        <v>2480.52</v>
      </c>
      <c r="BC239" s="60" t="str">
        <f t="shared" si="23"/>
        <v>INR  Two Thousand Four Hundred &amp; Eighty  and Paise Fifty Two Only</v>
      </c>
      <c r="IA239" s="21">
        <v>15.31</v>
      </c>
      <c r="IB239" s="21" t="s">
        <v>83</v>
      </c>
      <c r="ID239" s="21">
        <v>12</v>
      </c>
      <c r="IE239" s="22" t="s">
        <v>232</v>
      </c>
      <c r="IF239" s="22"/>
      <c r="IG239" s="22"/>
      <c r="IH239" s="22"/>
      <c r="II239" s="22"/>
    </row>
    <row r="240" spans="1:243" s="21" customFormat="1" ht="42.75">
      <c r="A240" s="33">
        <v>15.32</v>
      </c>
      <c r="B240" s="34" t="s">
        <v>80</v>
      </c>
      <c r="C240" s="35"/>
      <c r="D240" s="35">
        <v>6</v>
      </c>
      <c r="E240" s="68" t="s">
        <v>232</v>
      </c>
      <c r="F240" s="69">
        <v>228.98</v>
      </c>
      <c r="G240" s="70">
        <v>1567</v>
      </c>
      <c r="H240" s="71">
        <f t="shared" si="20"/>
        <v>200.77</v>
      </c>
      <c r="I240" s="39" t="s">
        <v>212</v>
      </c>
      <c r="J240" s="40">
        <f t="shared" si="13"/>
        <v>1</v>
      </c>
      <c r="K240" s="38" t="s">
        <v>213</v>
      </c>
      <c r="L240" s="38" t="s">
        <v>180</v>
      </c>
      <c r="M240" s="41"/>
      <c r="N240" s="49"/>
      <c r="O240" s="49"/>
      <c r="P240" s="50"/>
      <c r="Q240" s="49"/>
      <c r="R240" s="49"/>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2">
        <f t="shared" si="21"/>
        <v>1373.88</v>
      </c>
      <c r="BB240" s="51">
        <f t="shared" si="22"/>
        <v>1373.88</v>
      </c>
      <c r="BC240" s="60" t="str">
        <f t="shared" si="23"/>
        <v>INR  One Thousand Three Hundred &amp; Seventy Three  and Paise Eighty Eight Only</v>
      </c>
      <c r="IA240" s="21">
        <v>15.32</v>
      </c>
      <c r="IB240" s="21" t="s">
        <v>80</v>
      </c>
      <c r="ID240" s="21">
        <v>6</v>
      </c>
      <c r="IE240" s="22" t="s">
        <v>232</v>
      </c>
      <c r="IF240" s="22"/>
      <c r="IG240" s="22"/>
      <c r="IH240" s="22"/>
      <c r="II240" s="22"/>
    </row>
    <row r="241" spans="1:243" s="21" customFormat="1" ht="33" customHeight="1">
      <c r="A241" s="33">
        <v>15.33</v>
      </c>
      <c r="B241" s="34" t="s">
        <v>79</v>
      </c>
      <c r="C241" s="35"/>
      <c r="D241" s="35">
        <v>6</v>
      </c>
      <c r="E241" s="68" t="s">
        <v>232</v>
      </c>
      <c r="F241" s="69">
        <v>298.2</v>
      </c>
      <c r="G241" s="70">
        <v>2041</v>
      </c>
      <c r="H241" s="71">
        <f t="shared" si="20"/>
        <v>261.46</v>
      </c>
      <c r="I241" s="39" t="s">
        <v>212</v>
      </c>
      <c r="J241" s="40">
        <f t="shared" si="13"/>
        <v>1</v>
      </c>
      <c r="K241" s="38" t="s">
        <v>213</v>
      </c>
      <c r="L241" s="38" t="s">
        <v>180</v>
      </c>
      <c r="M241" s="41"/>
      <c r="N241" s="49"/>
      <c r="O241" s="49"/>
      <c r="P241" s="50"/>
      <c r="Q241" s="49"/>
      <c r="R241" s="49"/>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2">
        <f t="shared" si="21"/>
        <v>1789.2</v>
      </c>
      <c r="BB241" s="51">
        <f t="shared" si="22"/>
        <v>1789.2</v>
      </c>
      <c r="BC241" s="60" t="str">
        <f t="shared" si="23"/>
        <v>INR  One Thousand Seven Hundred &amp; Eighty Nine  and Paise Twenty Only</v>
      </c>
      <c r="IA241" s="21">
        <v>15.33</v>
      </c>
      <c r="IB241" s="21" t="s">
        <v>79</v>
      </c>
      <c r="ID241" s="21">
        <v>6</v>
      </c>
      <c r="IE241" s="22" t="s">
        <v>232</v>
      </c>
      <c r="IF241" s="22"/>
      <c r="IG241" s="22"/>
      <c r="IH241" s="22"/>
      <c r="II241" s="22"/>
    </row>
    <row r="242" spans="1:243" s="21" customFormat="1" ht="28.5">
      <c r="A242" s="33">
        <v>15.34</v>
      </c>
      <c r="B242" s="34" t="s">
        <v>94</v>
      </c>
      <c r="C242" s="35"/>
      <c r="D242" s="35">
        <v>6</v>
      </c>
      <c r="E242" s="68" t="s">
        <v>232</v>
      </c>
      <c r="F242" s="69">
        <v>336.91</v>
      </c>
      <c r="G242" s="70">
        <v>2306</v>
      </c>
      <c r="H242" s="71">
        <f t="shared" si="20"/>
        <v>295.41</v>
      </c>
      <c r="I242" s="39" t="s">
        <v>212</v>
      </c>
      <c r="J242" s="40">
        <f t="shared" si="13"/>
        <v>1</v>
      </c>
      <c r="K242" s="38" t="s">
        <v>213</v>
      </c>
      <c r="L242" s="38" t="s">
        <v>180</v>
      </c>
      <c r="M242" s="41"/>
      <c r="N242" s="49"/>
      <c r="O242" s="49"/>
      <c r="P242" s="50"/>
      <c r="Q242" s="49"/>
      <c r="R242" s="49"/>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2">
        <f t="shared" si="21"/>
        <v>2021.46</v>
      </c>
      <c r="BB242" s="51">
        <f t="shared" si="22"/>
        <v>2021.46</v>
      </c>
      <c r="BC242" s="60" t="str">
        <f t="shared" si="23"/>
        <v>INR  Two Thousand  &amp;Twenty One  and Paise Forty Six Only</v>
      </c>
      <c r="IA242" s="21">
        <v>15.34</v>
      </c>
      <c r="IB242" s="21" t="s">
        <v>94</v>
      </c>
      <c r="ID242" s="21">
        <v>6</v>
      </c>
      <c r="IE242" s="22" t="s">
        <v>232</v>
      </c>
      <c r="IF242" s="22"/>
      <c r="IG242" s="22"/>
      <c r="IH242" s="22"/>
      <c r="II242" s="22"/>
    </row>
    <row r="243" spans="1:243" s="21" customFormat="1" ht="98.25" customHeight="1">
      <c r="A243" s="33">
        <v>15.35</v>
      </c>
      <c r="B243" s="34" t="s">
        <v>95</v>
      </c>
      <c r="C243" s="35"/>
      <c r="D243" s="35">
        <v>2000</v>
      </c>
      <c r="E243" s="68" t="s">
        <v>172</v>
      </c>
      <c r="F243" s="69">
        <v>7.72</v>
      </c>
      <c r="G243" s="70">
        <v>17600</v>
      </c>
      <c r="H243" s="71">
        <f t="shared" si="20"/>
        <v>6.77</v>
      </c>
      <c r="I243" s="39" t="s">
        <v>212</v>
      </c>
      <c r="J243" s="40">
        <f t="shared" si="13"/>
        <v>1</v>
      </c>
      <c r="K243" s="38" t="s">
        <v>213</v>
      </c>
      <c r="L243" s="38" t="s">
        <v>180</v>
      </c>
      <c r="M243" s="41"/>
      <c r="N243" s="49"/>
      <c r="O243" s="49"/>
      <c r="P243" s="50"/>
      <c r="Q243" s="49"/>
      <c r="R243" s="49"/>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2">
        <f t="shared" si="21"/>
        <v>15440</v>
      </c>
      <c r="BB243" s="51">
        <f t="shared" si="22"/>
        <v>15440</v>
      </c>
      <c r="BC243" s="60" t="str">
        <f t="shared" si="23"/>
        <v>INR  Fifteen Thousand Four Hundred &amp; Forty  Only</v>
      </c>
      <c r="IA243" s="21">
        <v>15.35</v>
      </c>
      <c r="IB243" s="21" t="s">
        <v>95</v>
      </c>
      <c r="ID243" s="21">
        <v>2000</v>
      </c>
      <c r="IE243" s="22" t="s">
        <v>172</v>
      </c>
      <c r="IF243" s="22"/>
      <c r="IG243" s="22"/>
      <c r="IH243" s="22"/>
      <c r="II243" s="22"/>
    </row>
    <row r="244" spans="1:243" s="21" customFormat="1" ht="50.25" customHeight="1">
      <c r="A244" s="33">
        <v>15.36</v>
      </c>
      <c r="B244" s="34" t="s">
        <v>96</v>
      </c>
      <c r="C244" s="35"/>
      <c r="D244" s="72"/>
      <c r="E244" s="72"/>
      <c r="F244" s="72"/>
      <c r="G244" s="72"/>
      <c r="H244" s="72"/>
      <c r="I244" s="72"/>
      <c r="J244" s="72"/>
      <c r="K244" s="72"/>
      <c r="L244" s="72"/>
      <c r="M244" s="72"/>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IA244" s="21">
        <v>15.36</v>
      </c>
      <c r="IB244" s="21" t="s">
        <v>96</v>
      </c>
      <c r="IE244" s="22"/>
      <c r="IF244" s="22"/>
      <c r="IG244" s="22"/>
      <c r="IH244" s="22"/>
      <c r="II244" s="22"/>
    </row>
    <row r="245" spans="1:243" s="21" customFormat="1" ht="42.75">
      <c r="A245" s="33">
        <v>15.37</v>
      </c>
      <c r="B245" s="34" t="s">
        <v>83</v>
      </c>
      <c r="C245" s="35"/>
      <c r="D245" s="35">
        <v>6</v>
      </c>
      <c r="E245" s="68" t="s">
        <v>232</v>
      </c>
      <c r="F245" s="69">
        <v>484.31</v>
      </c>
      <c r="G245" s="70">
        <v>3314</v>
      </c>
      <c r="H245" s="71">
        <f t="shared" si="20"/>
        <v>424.65</v>
      </c>
      <c r="I245" s="39" t="s">
        <v>212</v>
      </c>
      <c r="J245" s="40">
        <f t="shared" si="13"/>
        <v>1</v>
      </c>
      <c r="K245" s="38" t="s">
        <v>213</v>
      </c>
      <c r="L245" s="38" t="s">
        <v>180</v>
      </c>
      <c r="M245" s="41"/>
      <c r="N245" s="49"/>
      <c r="O245" s="49"/>
      <c r="P245" s="50"/>
      <c r="Q245" s="49"/>
      <c r="R245" s="49"/>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2">
        <f t="shared" si="21"/>
        <v>2905.86</v>
      </c>
      <c r="BB245" s="51">
        <f t="shared" si="22"/>
        <v>2905.86</v>
      </c>
      <c r="BC245" s="60" t="str">
        <f t="shared" si="23"/>
        <v>INR  Two Thousand Nine Hundred &amp; Five  and Paise Eighty Six Only</v>
      </c>
      <c r="IA245" s="21">
        <v>15.37</v>
      </c>
      <c r="IB245" s="21" t="s">
        <v>83</v>
      </c>
      <c r="ID245" s="21">
        <v>6</v>
      </c>
      <c r="IE245" s="22" t="s">
        <v>232</v>
      </c>
      <c r="IF245" s="22"/>
      <c r="IG245" s="22"/>
      <c r="IH245" s="22"/>
      <c r="II245" s="22"/>
    </row>
    <row r="246" spans="1:243" s="21" customFormat="1" ht="63">
      <c r="A246" s="33">
        <v>15.38</v>
      </c>
      <c r="B246" s="34" t="s">
        <v>97</v>
      </c>
      <c r="C246" s="35"/>
      <c r="D246" s="72"/>
      <c r="E246" s="72"/>
      <c r="F246" s="72"/>
      <c r="G246" s="72"/>
      <c r="H246" s="72"/>
      <c r="I246" s="72"/>
      <c r="J246" s="72"/>
      <c r="K246" s="72"/>
      <c r="L246" s="72"/>
      <c r="M246" s="72"/>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3"/>
      <c r="IA246" s="21">
        <v>15.38</v>
      </c>
      <c r="IB246" s="21" t="s">
        <v>97</v>
      </c>
      <c r="IE246" s="22"/>
      <c r="IF246" s="22"/>
      <c r="IG246" s="22"/>
      <c r="IH246" s="22"/>
      <c r="II246" s="22"/>
    </row>
    <row r="247" spans="1:243" s="21" customFormat="1" ht="28.5">
      <c r="A247" s="33">
        <v>15.39</v>
      </c>
      <c r="B247" s="34" t="s">
        <v>83</v>
      </c>
      <c r="C247" s="35"/>
      <c r="D247" s="35">
        <v>2</v>
      </c>
      <c r="E247" s="68" t="s">
        <v>232</v>
      </c>
      <c r="F247" s="69">
        <v>531.57</v>
      </c>
      <c r="G247" s="70">
        <v>1213</v>
      </c>
      <c r="H247" s="71">
        <f t="shared" si="20"/>
        <v>466.09</v>
      </c>
      <c r="I247" s="39" t="s">
        <v>212</v>
      </c>
      <c r="J247" s="40">
        <f t="shared" si="13"/>
        <v>1</v>
      </c>
      <c r="K247" s="38" t="s">
        <v>213</v>
      </c>
      <c r="L247" s="38" t="s">
        <v>180</v>
      </c>
      <c r="M247" s="41"/>
      <c r="N247" s="49"/>
      <c r="O247" s="49"/>
      <c r="P247" s="50"/>
      <c r="Q247" s="49"/>
      <c r="R247" s="49"/>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2">
        <f t="shared" si="21"/>
        <v>1063.14</v>
      </c>
      <c r="BB247" s="51">
        <f t="shared" si="22"/>
        <v>1063.14</v>
      </c>
      <c r="BC247" s="60" t="str">
        <f t="shared" si="23"/>
        <v>INR  One Thousand  &amp;Sixty Three  and Paise Fourteen Only</v>
      </c>
      <c r="IA247" s="21">
        <v>15.39</v>
      </c>
      <c r="IB247" s="21" t="s">
        <v>83</v>
      </c>
      <c r="ID247" s="21">
        <v>2</v>
      </c>
      <c r="IE247" s="22" t="s">
        <v>232</v>
      </c>
      <c r="IF247" s="22"/>
      <c r="IG247" s="22"/>
      <c r="IH247" s="22"/>
      <c r="II247" s="22"/>
    </row>
    <row r="248" spans="1:243" s="21" customFormat="1" ht="63">
      <c r="A248" s="62">
        <v>15.4</v>
      </c>
      <c r="B248" s="34" t="s">
        <v>98</v>
      </c>
      <c r="C248" s="35"/>
      <c r="D248" s="72"/>
      <c r="E248" s="72"/>
      <c r="F248" s="72"/>
      <c r="G248" s="72"/>
      <c r="H248" s="72"/>
      <c r="I248" s="72"/>
      <c r="J248" s="72"/>
      <c r="K248" s="72"/>
      <c r="L248" s="72"/>
      <c r="M248" s="72"/>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IA248" s="21">
        <v>15.4</v>
      </c>
      <c r="IB248" s="21" t="s">
        <v>98</v>
      </c>
      <c r="IE248" s="22"/>
      <c r="IF248" s="22"/>
      <c r="IG248" s="22"/>
      <c r="IH248" s="22"/>
      <c r="II248" s="22"/>
    </row>
    <row r="249" spans="1:243" s="21" customFormat="1" ht="42.75">
      <c r="A249" s="33">
        <v>15.41</v>
      </c>
      <c r="B249" s="34" t="s">
        <v>99</v>
      </c>
      <c r="C249" s="35"/>
      <c r="D249" s="35">
        <v>6</v>
      </c>
      <c r="E249" s="68" t="s">
        <v>232</v>
      </c>
      <c r="F249" s="69">
        <v>466.46</v>
      </c>
      <c r="G249" s="70">
        <v>3192</v>
      </c>
      <c r="H249" s="71">
        <f t="shared" si="20"/>
        <v>409</v>
      </c>
      <c r="I249" s="39" t="s">
        <v>212</v>
      </c>
      <c r="J249" s="40">
        <f t="shared" si="13"/>
        <v>1</v>
      </c>
      <c r="K249" s="38" t="s">
        <v>213</v>
      </c>
      <c r="L249" s="38" t="s">
        <v>180</v>
      </c>
      <c r="M249" s="41"/>
      <c r="N249" s="49"/>
      <c r="O249" s="49"/>
      <c r="P249" s="50"/>
      <c r="Q249" s="49"/>
      <c r="R249" s="49"/>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50"/>
      <c r="AX249" s="50"/>
      <c r="AY249" s="50"/>
      <c r="AZ249" s="50"/>
      <c r="BA249" s="52">
        <f t="shared" si="21"/>
        <v>2798.76</v>
      </c>
      <c r="BB249" s="51">
        <f t="shared" si="22"/>
        <v>2798.76</v>
      </c>
      <c r="BC249" s="60" t="str">
        <f t="shared" si="23"/>
        <v>INR  Two Thousand Seven Hundred &amp; Ninety Eight  and Paise Seventy Six Only</v>
      </c>
      <c r="IA249" s="21">
        <v>15.41</v>
      </c>
      <c r="IB249" s="21" t="s">
        <v>99</v>
      </c>
      <c r="ID249" s="21">
        <v>6</v>
      </c>
      <c r="IE249" s="22" t="s">
        <v>232</v>
      </c>
      <c r="IF249" s="22"/>
      <c r="IG249" s="22"/>
      <c r="IH249" s="22"/>
      <c r="II249" s="22"/>
    </row>
    <row r="250" spans="1:243" s="21" customFormat="1" ht="63">
      <c r="A250" s="33">
        <v>15.42</v>
      </c>
      <c r="B250" s="34" t="s">
        <v>100</v>
      </c>
      <c r="C250" s="35"/>
      <c r="D250" s="35">
        <v>12</v>
      </c>
      <c r="E250" s="68" t="s">
        <v>232</v>
      </c>
      <c r="F250" s="69">
        <v>53.7</v>
      </c>
      <c r="G250" s="70">
        <v>735</v>
      </c>
      <c r="H250" s="71">
        <f t="shared" si="20"/>
        <v>47.08</v>
      </c>
      <c r="I250" s="39" t="s">
        <v>212</v>
      </c>
      <c r="J250" s="40">
        <f t="shared" si="13"/>
        <v>1</v>
      </c>
      <c r="K250" s="38" t="s">
        <v>213</v>
      </c>
      <c r="L250" s="38" t="s">
        <v>180</v>
      </c>
      <c r="M250" s="41"/>
      <c r="N250" s="49"/>
      <c r="O250" s="49"/>
      <c r="P250" s="50"/>
      <c r="Q250" s="49"/>
      <c r="R250" s="49"/>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2">
        <f t="shared" si="21"/>
        <v>644.4</v>
      </c>
      <c r="BB250" s="51">
        <f t="shared" si="22"/>
        <v>644.4</v>
      </c>
      <c r="BC250" s="60" t="str">
        <f t="shared" si="23"/>
        <v>INR  Six Hundred &amp; Forty Four  and Paise Forty Only</v>
      </c>
      <c r="IA250" s="21">
        <v>15.42</v>
      </c>
      <c r="IB250" s="21" t="s">
        <v>100</v>
      </c>
      <c r="ID250" s="21">
        <v>12</v>
      </c>
      <c r="IE250" s="22" t="s">
        <v>232</v>
      </c>
      <c r="IF250" s="22"/>
      <c r="IG250" s="22"/>
      <c r="IH250" s="22"/>
      <c r="II250" s="22"/>
    </row>
    <row r="251" spans="1:243" s="21" customFormat="1" ht="112.5" customHeight="1">
      <c r="A251" s="33">
        <v>15.43</v>
      </c>
      <c r="B251" s="34" t="s">
        <v>101</v>
      </c>
      <c r="C251" s="35"/>
      <c r="D251" s="35">
        <v>12</v>
      </c>
      <c r="E251" s="68" t="s">
        <v>232</v>
      </c>
      <c r="F251" s="69">
        <v>302.15</v>
      </c>
      <c r="G251" s="70">
        <v>4135</v>
      </c>
      <c r="H251" s="71">
        <f t="shared" si="20"/>
        <v>264.93</v>
      </c>
      <c r="I251" s="39" t="s">
        <v>212</v>
      </c>
      <c r="J251" s="40">
        <f t="shared" si="13"/>
        <v>1</v>
      </c>
      <c r="K251" s="38" t="s">
        <v>213</v>
      </c>
      <c r="L251" s="38" t="s">
        <v>180</v>
      </c>
      <c r="M251" s="41"/>
      <c r="N251" s="49"/>
      <c r="O251" s="49"/>
      <c r="P251" s="50"/>
      <c r="Q251" s="49"/>
      <c r="R251" s="49"/>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2">
        <f t="shared" si="21"/>
        <v>3625.8</v>
      </c>
      <c r="BB251" s="51">
        <f t="shared" si="22"/>
        <v>3625.8</v>
      </c>
      <c r="BC251" s="60" t="str">
        <f t="shared" si="23"/>
        <v>INR  Three Thousand Six Hundred &amp; Twenty Five  and Paise Eighty Only</v>
      </c>
      <c r="IA251" s="21">
        <v>15.43</v>
      </c>
      <c r="IB251" s="21" t="s">
        <v>101</v>
      </c>
      <c r="ID251" s="21">
        <v>12</v>
      </c>
      <c r="IE251" s="22" t="s">
        <v>232</v>
      </c>
      <c r="IF251" s="22"/>
      <c r="IG251" s="22"/>
      <c r="IH251" s="22"/>
      <c r="II251" s="22"/>
    </row>
    <row r="252" spans="1:243" s="21" customFormat="1" ht="81" customHeight="1">
      <c r="A252" s="33">
        <v>15.44</v>
      </c>
      <c r="B252" s="34" t="s">
        <v>102</v>
      </c>
      <c r="C252" s="35"/>
      <c r="D252" s="35">
        <v>6</v>
      </c>
      <c r="E252" s="68" t="s">
        <v>231</v>
      </c>
      <c r="F252" s="69">
        <v>157.96</v>
      </c>
      <c r="G252" s="70">
        <v>1081</v>
      </c>
      <c r="H252" s="71">
        <f t="shared" si="20"/>
        <v>138.5</v>
      </c>
      <c r="I252" s="39" t="s">
        <v>212</v>
      </c>
      <c r="J252" s="40">
        <f t="shared" si="13"/>
        <v>1</v>
      </c>
      <c r="K252" s="38" t="s">
        <v>213</v>
      </c>
      <c r="L252" s="38" t="s">
        <v>180</v>
      </c>
      <c r="M252" s="41"/>
      <c r="N252" s="49"/>
      <c r="O252" s="49"/>
      <c r="P252" s="50"/>
      <c r="Q252" s="49"/>
      <c r="R252" s="49"/>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2">
        <f t="shared" si="21"/>
        <v>947.76</v>
      </c>
      <c r="BB252" s="51">
        <f t="shared" si="22"/>
        <v>947.76</v>
      </c>
      <c r="BC252" s="60" t="str">
        <f t="shared" si="23"/>
        <v>INR  Nine Hundred &amp; Forty Seven  and Paise Seventy Six Only</v>
      </c>
      <c r="IA252" s="21">
        <v>15.44</v>
      </c>
      <c r="IB252" s="21" t="s">
        <v>102</v>
      </c>
      <c r="ID252" s="21">
        <v>6</v>
      </c>
      <c r="IE252" s="22" t="s">
        <v>231</v>
      </c>
      <c r="IF252" s="22"/>
      <c r="IG252" s="22"/>
      <c r="IH252" s="22"/>
      <c r="II252" s="22"/>
    </row>
    <row r="253" spans="1:243" s="21" customFormat="1" ht="15.75">
      <c r="A253" s="33">
        <v>16</v>
      </c>
      <c r="B253" s="34" t="s">
        <v>103</v>
      </c>
      <c r="C253" s="35"/>
      <c r="D253" s="72"/>
      <c r="E253" s="72"/>
      <c r="F253" s="72"/>
      <c r="G253" s="72"/>
      <c r="H253" s="72"/>
      <c r="I253" s="72"/>
      <c r="J253" s="72"/>
      <c r="K253" s="72"/>
      <c r="L253" s="72"/>
      <c r="M253" s="72"/>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IA253" s="21">
        <v>16</v>
      </c>
      <c r="IB253" s="21" t="s">
        <v>103</v>
      </c>
      <c r="IE253" s="22"/>
      <c r="IF253" s="22"/>
      <c r="IG253" s="22"/>
      <c r="IH253" s="22"/>
      <c r="II253" s="22"/>
    </row>
    <row r="254" spans="1:243" s="21" customFormat="1" ht="94.5">
      <c r="A254" s="33">
        <v>16.01</v>
      </c>
      <c r="B254" s="34" t="s">
        <v>104</v>
      </c>
      <c r="C254" s="35"/>
      <c r="D254" s="72"/>
      <c r="E254" s="72"/>
      <c r="F254" s="72"/>
      <c r="G254" s="72"/>
      <c r="H254" s="72"/>
      <c r="I254" s="72"/>
      <c r="J254" s="72"/>
      <c r="K254" s="72"/>
      <c r="L254" s="72"/>
      <c r="M254" s="72"/>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IA254" s="21">
        <v>16.01</v>
      </c>
      <c r="IB254" s="21" t="s">
        <v>104</v>
      </c>
      <c r="IE254" s="22"/>
      <c r="IF254" s="22"/>
      <c r="IG254" s="22"/>
      <c r="IH254" s="22"/>
      <c r="II254" s="22"/>
    </row>
    <row r="255" spans="1:243" s="21" customFormat="1" ht="42.75">
      <c r="A255" s="33">
        <v>16.02</v>
      </c>
      <c r="B255" s="34" t="s">
        <v>105</v>
      </c>
      <c r="C255" s="35"/>
      <c r="D255" s="35">
        <v>25</v>
      </c>
      <c r="E255" s="68" t="s">
        <v>231</v>
      </c>
      <c r="F255" s="69">
        <v>438.58</v>
      </c>
      <c r="G255" s="70">
        <v>12505</v>
      </c>
      <c r="H255" s="71">
        <f t="shared" si="20"/>
        <v>384.55</v>
      </c>
      <c r="I255" s="39" t="s">
        <v>212</v>
      </c>
      <c r="J255" s="40">
        <f t="shared" si="13"/>
        <v>1</v>
      </c>
      <c r="K255" s="38" t="s">
        <v>213</v>
      </c>
      <c r="L255" s="38" t="s">
        <v>180</v>
      </c>
      <c r="M255" s="41"/>
      <c r="N255" s="49"/>
      <c r="O255" s="49"/>
      <c r="P255" s="50"/>
      <c r="Q255" s="49"/>
      <c r="R255" s="49"/>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2">
        <f t="shared" si="21"/>
        <v>10964.5</v>
      </c>
      <c r="BB255" s="51">
        <f t="shared" si="22"/>
        <v>10964.5</v>
      </c>
      <c r="BC255" s="60" t="str">
        <f t="shared" si="23"/>
        <v>INR  Ten Thousand Nine Hundred &amp; Sixty Four  and Paise Fifty Only</v>
      </c>
      <c r="IA255" s="21">
        <v>16.02</v>
      </c>
      <c r="IB255" s="21" t="s">
        <v>105</v>
      </c>
      <c r="ID255" s="21">
        <v>25</v>
      </c>
      <c r="IE255" s="22" t="s">
        <v>231</v>
      </c>
      <c r="IF255" s="22"/>
      <c r="IG255" s="22"/>
      <c r="IH255" s="22"/>
      <c r="II255" s="22"/>
    </row>
    <row r="256" spans="1:243" s="21" customFormat="1" ht="94.5">
      <c r="A256" s="33">
        <v>16.03</v>
      </c>
      <c r="B256" s="34" t="s">
        <v>106</v>
      </c>
      <c r="C256" s="35"/>
      <c r="D256" s="72"/>
      <c r="E256" s="72"/>
      <c r="F256" s="72"/>
      <c r="G256" s="72"/>
      <c r="H256" s="72"/>
      <c r="I256" s="72"/>
      <c r="J256" s="72"/>
      <c r="K256" s="72"/>
      <c r="L256" s="72"/>
      <c r="M256" s="72"/>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c r="BB256" s="73"/>
      <c r="BC256" s="73"/>
      <c r="IA256" s="21">
        <v>16.03</v>
      </c>
      <c r="IB256" s="21" t="s">
        <v>106</v>
      </c>
      <c r="IE256" s="22"/>
      <c r="IF256" s="22"/>
      <c r="IG256" s="22"/>
      <c r="IH256" s="22"/>
      <c r="II256" s="22"/>
    </row>
    <row r="257" spans="1:243" s="21" customFormat="1" ht="42.75">
      <c r="A257" s="33">
        <v>16.04</v>
      </c>
      <c r="B257" s="34" t="s">
        <v>107</v>
      </c>
      <c r="C257" s="35"/>
      <c r="D257" s="35">
        <v>25</v>
      </c>
      <c r="E257" s="68" t="s">
        <v>231</v>
      </c>
      <c r="F257" s="69">
        <v>876.06</v>
      </c>
      <c r="G257" s="70">
        <v>24979</v>
      </c>
      <c r="H257" s="71">
        <f t="shared" si="20"/>
        <v>768.14</v>
      </c>
      <c r="I257" s="39" t="s">
        <v>212</v>
      </c>
      <c r="J257" s="40">
        <f t="shared" si="13"/>
        <v>1</v>
      </c>
      <c r="K257" s="38" t="s">
        <v>213</v>
      </c>
      <c r="L257" s="38" t="s">
        <v>180</v>
      </c>
      <c r="M257" s="41"/>
      <c r="N257" s="49"/>
      <c r="O257" s="49"/>
      <c r="P257" s="50"/>
      <c r="Q257" s="49"/>
      <c r="R257" s="49"/>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2">
        <f t="shared" si="21"/>
        <v>21901.5</v>
      </c>
      <c r="BB257" s="51">
        <f t="shared" si="22"/>
        <v>21901.5</v>
      </c>
      <c r="BC257" s="60" t="str">
        <f t="shared" si="23"/>
        <v>INR  Twenty One Thousand Nine Hundred &amp; One  and Paise Fifty Only</v>
      </c>
      <c r="IA257" s="21">
        <v>16.04</v>
      </c>
      <c r="IB257" s="21" t="s">
        <v>107</v>
      </c>
      <c r="ID257" s="21">
        <v>25</v>
      </c>
      <c r="IE257" s="22" t="s">
        <v>231</v>
      </c>
      <c r="IF257" s="22"/>
      <c r="IG257" s="22"/>
      <c r="IH257" s="22"/>
      <c r="II257" s="22"/>
    </row>
    <row r="258" spans="1:243" s="21" customFormat="1" ht="141.75">
      <c r="A258" s="33">
        <v>16.05</v>
      </c>
      <c r="B258" s="34" t="s">
        <v>108</v>
      </c>
      <c r="C258" s="35"/>
      <c r="D258" s="72"/>
      <c r="E258" s="72"/>
      <c r="F258" s="72"/>
      <c r="G258" s="72"/>
      <c r="H258" s="72"/>
      <c r="I258" s="72"/>
      <c r="J258" s="72"/>
      <c r="K258" s="72"/>
      <c r="L258" s="72"/>
      <c r="M258" s="72"/>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c r="BB258" s="73"/>
      <c r="BC258" s="73"/>
      <c r="IA258" s="21">
        <v>16.05</v>
      </c>
      <c r="IB258" s="21" t="s">
        <v>108</v>
      </c>
      <c r="IE258" s="22"/>
      <c r="IF258" s="22"/>
      <c r="IG258" s="22"/>
      <c r="IH258" s="22"/>
      <c r="II258" s="22"/>
    </row>
    <row r="259" spans="1:243" s="21" customFormat="1" ht="15.75">
      <c r="A259" s="33">
        <v>16.06</v>
      </c>
      <c r="B259" s="34" t="s">
        <v>109</v>
      </c>
      <c r="C259" s="35"/>
      <c r="D259" s="72"/>
      <c r="E259" s="72"/>
      <c r="F259" s="72"/>
      <c r="G259" s="72"/>
      <c r="H259" s="72"/>
      <c r="I259" s="72"/>
      <c r="J259" s="72"/>
      <c r="K259" s="72"/>
      <c r="L259" s="72"/>
      <c r="M259" s="72"/>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IA259" s="21">
        <v>16.06</v>
      </c>
      <c r="IB259" s="21" t="s">
        <v>109</v>
      </c>
      <c r="IE259" s="22"/>
      <c r="IF259" s="22"/>
      <c r="IG259" s="22"/>
      <c r="IH259" s="22"/>
      <c r="II259" s="22"/>
    </row>
    <row r="260" spans="1:243" s="21" customFormat="1" ht="47.25">
      <c r="A260" s="33">
        <v>16.07</v>
      </c>
      <c r="B260" s="34" t="s">
        <v>110</v>
      </c>
      <c r="C260" s="35"/>
      <c r="D260" s="35">
        <v>3</v>
      </c>
      <c r="E260" s="68" t="s">
        <v>232</v>
      </c>
      <c r="F260" s="69">
        <v>2031.92</v>
      </c>
      <c r="G260" s="70">
        <v>6952</v>
      </c>
      <c r="H260" s="71">
        <f t="shared" si="20"/>
        <v>1781.6</v>
      </c>
      <c r="I260" s="39" t="s">
        <v>212</v>
      </c>
      <c r="J260" s="40">
        <f t="shared" si="13"/>
        <v>1</v>
      </c>
      <c r="K260" s="38" t="s">
        <v>213</v>
      </c>
      <c r="L260" s="38" t="s">
        <v>180</v>
      </c>
      <c r="M260" s="41"/>
      <c r="N260" s="49"/>
      <c r="O260" s="49"/>
      <c r="P260" s="50"/>
      <c r="Q260" s="49"/>
      <c r="R260" s="49"/>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2">
        <f t="shared" si="21"/>
        <v>6095.76</v>
      </c>
      <c r="BB260" s="51">
        <f t="shared" si="22"/>
        <v>6095.76</v>
      </c>
      <c r="BC260" s="60" t="str">
        <f t="shared" si="23"/>
        <v>INR  Six Thousand  &amp;Ninety Five  and Paise Seventy Six Only</v>
      </c>
      <c r="IA260" s="21">
        <v>16.07</v>
      </c>
      <c r="IB260" s="21" t="s">
        <v>110</v>
      </c>
      <c r="ID260" s="21">
        <v>3</v>
      </c>
      <c r="IE260" s="22" t="s">
        <v>232</v>
      </c>
      <c r="IF260" s="22"/>
      <c r="IG260" s="22"/>
      <c r="IH260" s="22"/>
      <c r="II260" s="22"/>
    </row>
    <row r="261" spans="1:243" s="21" customFormat="1" ht="237.75" customHeight="1">
      <c r="A261" s="33">
        <v>16.08</v>
      </c>
      <c r="B261" s="34" t="s">
        <v>111</v>
      </c>
      <c r="C261" s="35"/>
      <c r="D261" s="72"/>
      <c r="E261" s="72"/>
      <c r="F261" s="72"/>
      <c r="G261" s="72"/>
      <c r="H261" s="72"/>
      <c r="I261" s="72"/>
      <c r="J261" s="72"/>
      <c r="K261" s="72"/>
      <c r="L261" s="72"/>
      <c r="M261" s="72"/>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IA261" s="21">
        <v>16.08</v>
      </c>
      <c r="IB261" s="21" t="s">
        <v>111</v>
      </c>
      <c r="IE261" s="22"/>
      <c r="IF261" s="22"/>
      <c r="IG261" s="22"/>
      <c r="IH261" s="22"/>
      <c r="II261" s="22"/>
    </row>
    <row r="262" spans="1:243" s="21" customFormat="1" ht="110.25">
      <c r="A262" s="33">
        <v>16.09</v>
      </c>
      <c r="B262" s="34" t="s">
        <v>112</v>
      </c>
      <c r="C262" s="35"/>
      <c r="D262" s="72"/>
      <c r="E262" s="72"/>
      <c r="F262" s="72"/>
      <c r="G262" s="72"/>
      <c r="H262" s="72"/>
      <c r="I262" s="72"/>
      <c r="J262" s="72"/>
      <c r="K262" s="72"/>
      <c r="L262" s="72"/>
      <c r="M262" s="72"/>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IA262" s="21">
        <v>16.09</v>
      </c>
      <c r="IB262" s="21" t="s">
        <v>112</v>
      </c>
      <c r="IE262" s="22"/>
      <c r="IF262" s="22"/>
      <c r="IG262" s="22"/>
      <c r="IH262" s="22"/>
      <c r="II262" s="22"/>
    </row>
    <row r="263" spans="1:243" s="21" customFormat="1" ht="47.25">
      <c r="A263" s="62">
        <v>16.1</v>
      </c>
      <c r="B263" s="34" t="s">
        <v>110</v>
      </c>
      <c r="C263" s="35"/>
      <c r="D263" s="35">
        <v>2</v>
      </c>
      <c r="E263" s="68" t="s">
        <v>232</v>
      </c>
      <c r="F263" s="69">
        <v>9561.64</v>
      </c>
      <c r="G263" s="70">
        <v>21810</v>
      </c>
      <c r="H263" s="71">
        <f t="shared" si="20"/>
        <v>8383.73</v>
      </c>
      <c r="I263" s="39" t="s">
        <v>212</v>
      </c>
      <c r="J263" s="40">
        <f t="shared" si="13"/>
        <v>1</v>
      </c>
      <c r="K263" s="38" t="s">
        <v>213</v>
      </c>
      <c r="L263" s="38" t="s">
        <v>180</v>
      </c>
      <c r="M263" s="41"/>
      <c r="N263" s="49"/>
      <c r="O263" s="49"/>
      <c r="P263" s="50"/>
      <c r="Q263" s="49"/>
      <c r="R263" s="49"/>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2">
        <f t="shared" si="21"/>
        <v>19123.28</v>
      </c>
      <c r="BB263" s="51">
        <f t="shared" si="22"/>
        <v>19123.28</v>
      </c>
      <c r="BC263" s="60" t="str">
        <f t="shared" si="23"/>
        <v>INR  Nineteen Thousand One Hundred &amp; Twenty Three  and Paise Twenty Eight Only</v>
      </c>
      <c r="IA263" s="21">
        <v>16.1</v>
      </c>
      <c r="IB263" s="21" t="s">
        <v>110</v>
      </c>
      <c r="ID263" s="21">
        <v>2</v>
      </c>
      <c r="IE263" s="22" t="s">
        <v>232</v>
      </c>
      <c r="IF263" s="22"/>
      <c r="IG263" s="22"/>
      <c r="IH263" s="22"/>
      <c r="II263" s="22"/>
    </row>
    <row r="264" spans="1:243" s="21" customFormat="1" ht="189">
      <c r="A264" s="33">
        <v>16.11</v>
      </c>
      <c r="B264" s="34" t="s">
        <v>113</v>
      </c>
      <c r="C264" s="35"/>
      <c r="D264" s="72"/>
      <c r="E264" s="72"/>
      <c r="F264" s="72"/>
      <c r="G264" s="72"/>
      <c r="H264" s="72"/>
      <c r="I264" s="72"/>
      <c r="J264" s="72"/>
      <c r="K264" s="72"/>
      <c r="L264" s="72"/>
      <c r="M264" s="72"/>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IA264" s="21">
        <v>16.11</v>
      </c>
      <c r="IB264" s="21" t="s">
        <v>113</v>
      </c>
      <c r="IE264" s="22"/>
      <c r="IF264" s="22"/>
      <c r="IG264" s="22"/>
      <c r="IH264" s="22"/>
      <c r="II264" s="22"/>
    </row>
    <row r="265" spans="1:243" s="21" customFormat="1" ht="28.5">
      <c r="A265" s="33">
        <v>16.12</v>
      </c>
      <c r="B265" s="34" t="s">
        <v>114</v>
      </c>
      <c r="C265" s="35"/>
      <c r="D265" s="35">
        <v>2</v>
      </c>
      <c r="E265" s="68" t="s">
        <v>232</v>
      </c>
      <c r="F265" s="69">
        <v>546.69</v>
      </c>
      <c r="G265" s="70">
        <v>1247</v>
      </c>
      <c r="H265" s="71">
        <f t="shared" si="20"/>
        <v>479.34</v>
      </c>
      <c r="I265" s="39" t="s">
        <v>212</v>
      </c>
      <c r="J265" s="40">
        <f t="shared" si="13"/>
        <v>1</v>
      </c>
      <c r="K265" s="38" t="s">
        <v>213</v>
      </c>
      <c r="L265" s="38" t="s">
        <v>180</v>
      </c>
      <c r="M265" s="41"/>
      <c r="N265" s="49"/>
      <c r="O265" s="49"/>
      <c r="P265" s="50"/>
      <c r="Q265" s="49"/>
      <c r="R265" s="49"/>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2">
        <f t="shared" si="21"/>
        <v>1093.38</v>
      </c>
      <c r="BB265" s="51">
        <f t="shared" si="22"/>
        <v>1093.38</v>
      </c>
      <c r="BC265" s="60" t="str">
        <f t="shared" si="23"/>
        <v>INR  One Thousand  &amp;Ninety Three  and Paise Thirty Eight Only</v>
      </c>
      <c r="IA265" s="21">
        <v>16.12</v>
      </c>
      <c r="IB265" s="21" t="s">
        <v>114</v>
      </c>
      <c r="ID265" s="21">
        <v>2</v>
      </c>
      <c r="IE265" s="22" t="s">
        <v>232</v>
      </c>
      <c r="IF265" s="22"/>
      <c r="IG265" s="22"/>
      <c r="IH265" s="22"/>
      <c r="II265" s="22"/>
    </row>
    <row r="266" spans="1:243" s="21" customFormat="1" ht="15.75">
      <c r="A266" s="33">
        <v>17</v>
      </c>
      <c r="B266" s="34" t="s">
        <v>115</v>
      </c>
      <c r="C266" s="35"/>
      <c r="D266" s="72"/>
      <c r="E266" s="72"/>
      <c r="F266" s="72"/>
      <c r="G266" s="72"/>
      <c r="H266" s="72"/>
      <c r="I266" s="72"/>
      <c r="J266" s="72"/>
      <c r="K266" s="72"/>
      <c r="L266" s="72"/>
      <c r="M266" s="72"/>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c r="BC266" s="73"/>
      <c r="IA266" s="21">
        <v>17</v>
      </c>
      <c r="IB266" s="21" t="s">
        <v>115</v>
      </c>
      <c r="IE266" s="22"/>
      <c r="IF266" s="22"/>
      <c r="IG266" s="22"/>
      <c r="IH266" s="22"/>
      <c r="II266" s="22"/>
    </row>
    <row r="267" spans="1:243" s="21" customFormat="1" ht="288" customHeight="1">
      <c r="A267" s="33">
        <v>17.01</v>
      </c>
      <c r="B267" s="34" t="s">
        <v>116</v>
      </c>
      <c r="C267" s="35"/>
      <c r="D267" s="72"/>
      <c r="E267" s="72"/>
      <c r="F267" s="72"/>
      <c r="G267" s="72"/>
      <c r="H267" s="72"/>
      <c r="I267" s="72"/>
      <c r="J267" s="72"/>
      <c r="K267" s="72"/>
      <c r="L267" s="72"/>
      <c r="M267" s="72"/>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IA267" s="21">
        <v>17.01</v>
      </c>
      <c r="IB267" s="21" t="s">
        <v>116</v>
      </c>
      <c r="IE267" s="22"/>
      <c r="IF267" s="22"/>
      <c r="IG267" s="22"/>
      <c r="IH267" s="22"/>
      <c r="II267" s="22"/>
    </row>
    <row r="268" spans="1:243" s="21" customFormat="1" ht="15.75">
      <c r="A268" s="33">
        <v>17.02</v>
      </c>
      <c r="B268" s="34" t="s">
        <v>117</v>
      </c>
      <c r="C268" s="35"/>
      <c r="D268" s="72"/>
      <c r="E268" s="72"/>
      <c r="F268" s="72"/>
      <c r="G268" s="72"/>
      <c r="H268" s="72"/>
      <c r="I268" s="72"/>
      <c r="J268" s="72"/>
      <c r="K268" s="72"/>
      <c r="L268" s="72"/>
      <c r="M268" s="72"/>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IA268" s="21">
        <v>17.02</v>
      </c>
      <c r="IB268" s="21" t="s">
        <v>117</v>
      </c>
      <c r="IE268" s="22"/>
      <c r="IF268" s="22"/>
      <c r="IG268" s="22"/>
      <c r="IH268" s="22"/>
      <c r="II268" s="22"/>
    </row>
    <row r="269" spans="1:243" s="21" customFormat="1" ht="78.75">
      <c r="A269" s="33">
        <v>17.03</v>
      </c>
      <c r="B269" s="34" t="s">
        <v>118</v>
      </c>
      <c r="C269" s="35"/>
      <c r="D269" s="35">
        <v>590</v>
      </c>
      <c r="E269" s="68" t="s">
        <v>267</v>
      </c>
      <c r="F269" s="69">
        <v>371.72</v>
      </c>
      <c r="G269" s="70">
        <v>250131</v>
      </c>
      <c r="H269" s="71">
        <f t="shared" si="20"/>
        <v>325.93</v>
      </c>
      <c r="I269" s="39" t="s">
        <v>212</v>
      </c>
      <c r="J269" s="40">
        <f t="shared" si="13"/>
        <v>1</v>
      </c>
      <c r="K269" s="38" t="s">
        <v>213</v>
      </c>
      <c r="L269" s="38" t="s">
        <v>180</v>
      </c>
      <c r="M269" s="41"/>
      <c r="N269" s="49"/>
      <c r="O269" s="49"/>
      <c r="P269" s="50"/>
      <c r="Q269" s="49"/>
      <c r="R269" s="49"/>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2">
        <f t="shared" si="21"/>
        <v>219314.8</v>
      </c>
      <c r="BB269" s="51">
        <f t="shared" si="22"/>
        <v>219314.8</v>
      </c>
      <c r="BC269" s="60" t="str">
        <f t="shared" si="23"/>
        <v>INR  Two Lakh Nineteen Thousand Three Hundred &amp; Fourteen  and Paise Eighty Only</v>
      </c>
      <c r="IA269" s="21">
        <v>17.03</v>
      </c>
      <c r="IB269" s="21" t="s">
        <v>118</v>
      </c>
      <c r="ID269" s="21">
        <v>590</v>
      </c>
      <c r="IE269" s="22" t="s">
        <v>267</v>
      </c>
      <c r="IF269" s="22"/>
      <c r="IG269" s="22"/>
      <c r="IH269" s="22"/>
      <c r="II269" s="22"/>
    </row>
    <row r="270" spans="1:243" s="21" customFormat="1" ht="126">
      <c r="A270" s="33">
        <v>17.04</v>
      </c>
      <c r="B270" s="34" t="s">
        <v>119</v>
      </c>
      <c r="C270" s="35"/>
      <c r="D270" s="72"/>
      <c r="E270" s="72"/>
      <c r="F270" s="72"/>
      <c r="G270" s="72"/>
      <c r="H270" s="72"/>
      <c r="I270" s="72"/>
      <c r="J270" s="72"/>
      <c r="K270" s="72"/>
      <c r="L270" s="72"/>
      <c r="M270" s="72"/>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IA270" s="21">
        <v>17.04</v>
      </c>
      <c r="IB270" s="21" t="s">
        <v>119</v>
      </c>
      <c r="IE270" s="22"/>
      <c r="IF270" s="22"/>
      <c r="IG270" s="22"/>
      <c r="IH270" s="22"/>
      <c r="II270" s="22"/>
    </row>
    <row r="271" spans="1:243" s="21" customFormat="1" ht="78.75">
      <c r="A271" s="33">
        <v>17.05</v>
      </c>
      <c r="B271" s="34" t="s">
        <v>118</v>
      </c>
      <c r="C271" s="35"/>
      <c r="D271" s="35">
        <v>920</v>
      </c>
      <c r="E271" s="68" t="s">
        <v>267</v>
      </c>
      <c r="F271" s="69">
        <v>450.15</v>
      </c>
      <c r="G271" s="70">
        <v>472328</v>
      </c>
      <c r="H271" s="71">
        <f aca="true" t="shared" si="24" ref="H271:H323">SUM(F271*100/114.05)</f>
        <v>394.7</v>
      </c>
      <c r="I271" s="39" t="s">
        <v>212</v>
      </c>
      <c r="J271" s="40">
        <f t="shared" si="13"/>
        <v>1</v>
      </c>
      <c r="K271" s="38" t="s">
        <v>213</v>
      </c>
      <c r="L271" s="38" t="s">
        <v>180</v>
      </c>
      <c r="M271" s="41"/>
      <c r="N271" s="49"/>
      <c r="O271" s="49"/>
      <c r="P271" s="50"/>
      <c r="Q271" s="49"/>
      <c r="R271" s="49"/>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2">
        <f t="shared" si="21"/>
        <v>414138</v>
      </c>
      <c r="BB271" s="51">
        <f t="shared" si="22"/>
        <v>414138</v>
      </c>
      <c r="BC271" s="60" t="str">
        <f t="shared" si="23"/>
        <v>INR  Four Lakh Fourteen Thousand One Hundred &amp; Thirty Eight  Only</v>
      </c>
      <c r="IA271" s="21">
        <v>17.05</v>
      </c>
      <c r="IB271" s="21" t="s">
        <v>118</v>
      </c>
      <c r="ID271" s="21">
        <v>920</v>
      </c>
      <c r="IE271" s="22" t="s">
        <v>267</v>
      </c>
      <c r="IF271" s="22"/>
      <c r="IG271" s="22"/>
      <c r="IH271" s="22"/>
      <c r="II271" s="22"/>
    </row>
    <row r="272" spans="1:243" s="21" customFormat="1" ht="126.75" customHeight="1">
      <c r="A272" s="33">
        <v>17.06</v>
      </c>
      <c r="B272" s="34" t="s">
        <v>120</v>
      </c>
      <c r="C272" s="35"/>
      <c r="D272" s="72"/>
      <c r="E272" s="72"/>
      <c r="F272" s="72"/>
      <c r="G272" s="72"/>
      <c r="H272" s="72"/>
      <c r="I272" s="72"/>
      <c r="J272" s="72"/>
      <c r="K272" s="72"/>
      <c r="L272" s="72"/>
      <c r="M272" s="72"/>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IA272" s="21">
        <v>17.06</v>
      </c>
      <c r="IB272" s="21" t="s">
        <v>120</v>
      </c>
      <c r="IE272" s="22"/>
      <c r="IF272" s="22"/>
      <c r="IG272" s="22"/>
      <c r="IH272" s="22"/>
      <c r="II272" s="22"/>
    </row>
    <row r="273" spans="1:243" s="21" customFormat="1" ht="42.75">
      <c r="A273" s="33">
        <v>17.07</v>
      </c>
      <c r="B273" s="34" t="s">
        <v>121</v>
      </c>
      <c r="C273" s="35"/>
      <c r="D273" s="35">
        <v>24</v>
      </c>
      <c r="E273" s="68" t="s">
        <v>221</v>
      </c>
      <c r="F273" s="69">
        <v>917.93</v>
      </c>
      <c r="G273" s="70">
        <v>25126</v>
      </c>
      <c r="H273" s="71">
        <f t="shared" si="24"/>
        <v>804.85</v>
      </c>
      <c r="I273" s="39" t="s">
        <v>212</v>
      </c>
      <c r="J273" s="40">
        <f t="shared" si="13"/>
        <v>1</v>
      </c>
      <c r="K273" s="38" t="s">
        <v>213</v>
      </c>
      <c r="L273" s="38" t="s">
        <v>180</v>
      </c>
      <c r="M273" s="41"/>
      <c r="N273" s="49"/>
      <c r="O273" s="49"/>
      <c r="P273" s="50"/>
      <c r="Q273" s="49"/>
      <c r="R273" s="49"/>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2">
        <f t="shared" si="21"/>
        <v>22030.32</v>
      </c>
      <c r="BB273" s="51">
        <f t="shared" si="22"/>
        <v>22030.32</v>
      </c>
      <c r="BC273" s="60" t="str">
        <f t="shared" si="23"/>
        <v>INR  Twenty Two Thousand  &amp;Thirty  and Paise Thirty Two Only</v>
      </c>
      <c r="IA273" s="21">
        <v>17.07</v>
      </c>
      <c r="IB273" s="21" t="s">
        <v>121</v>
      </c>
      <c r="ID273" s="21">
        <v>24</v>
      </c>
      <c r="IE273" s="22" t="s">
        <v>221</v>
      </c>
      <c r="IF273" s="22"/>
      <c r="IG273" s="22"/>
      <c r="IH273" s="22"/>
      <c r="II273" s="22"/>
    </row>
    <row r="274" spans="1:243" s="21" customFormat="1" ht="141.75">
      <c r="A274" s="33">
        <v>17.08</v>
      </c>
      <c r="B274" s="34" t="s">
        <v>122</v>
      </c>
      <c r="C274" s="35"/>
      <c r="D274" s="72"/>
      <c r="E274" s="72"/>
      <c r="F274" s="72"/>
      <c r="G274" s="72"/>
      <c r="H274" s="72"/>
      <c r="I274" s="72"/>
      <c r="J274" s="72"/>
      <c r="K274" s="72"/>
      <c r="L274" s="72"/>
      <c r="M274" s="72"/>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c r="AY274" s="73"/>
      <c r="AZ274" s="73"/>
      <c r="BA274" s="73"/>
      <c r="BB274" s="73"/>
      <c r="BC274" s="73"/>
      <c r="IA274" s="21">
        <v>17.08</v>
      </c>
      <c r="IB274" s="21" t="s">
        <v>122</v>
      </c>
      <c r="IE274" s="22"/>
      <c r="IF274" s="22"/>
      <c r="IG274" s="22"/>
      <c r="IH274" s="22"/>
      <c r="II274" s="22"/>
    </row>
    <row r="275" spans="1:243" s="21" customFormat="1" ht="47.25">
      <c r="A275" s="33">
        <v>17.09</v>
      </c>
      <c r="B275" s="34" t="s">
        <v>123</v>
      </c>
      <c r="C275" s="35"/>
      <c r="D275" s="35">
        <v>49</v>
      </c>
      <c r="E275" s="68" t="s">
        <v>221</v>
      </c>
      <c r="F275" s="69">
        <v>1136.69</v>
      </c>
      <c r="G275" s="70">
        <v>63524</v>
      </c>
      <c r="H275" s="71">
        <f t="shared" si="24"/>
        <v>996.66</v>
      </c>
      <c r="I275" s="39" t="s">
        <v>212</v>
      </c>
      <c r="J275" s="40">
        <f t="shared" si="13"/>
        <v>1</v>
      </c>
      <c r="K275" s="38" t="s">
        <v>213</v>
      </c>
      <c r="L275" s="38" t="s">
        <v>180</v>
      </c>
      <c r="M275" s="41"/>
      <c r="N275" s="49"/>
      <c r="O275" s="49"/>
      <c r="P275" s="50"/>
      <c r="Q275" s="49"/>
      <c r="R275" s="49"/>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2">
        <f t="shared" si="21"/>
        <v>55697.81</v>
      </c>
      <c r="BB275" s="51">
        <f t="shared" si="22"/>
        <v>55697.81</v>
      </c>
      <c r="BC275" s="60" t="str">
        <f t="shared" si="23"/>
        <v>INR  Fifty Five Thousand Six Hundred &amp; Ninety Seven  and Paise Eighty One Only</v>
      </c>
      <c r="IA275" s="21">
        <v>17.09</v>
      </c>
      <c r="IB275" s="21" t="s">
        <v>123</v>
      </c>
      <c r="ID275" s="21">
        <v>49</v>
      </c>
      <c r="IE275" s="22" t="s">
        <v>221</v>
      </c>
      <c r="IF275" s="22"/>
      <c r="IG275" s="22"/>
      <c r="IH275" s="22"/>
      <c r="II275" s="22"/>
    </row>
    <row r="276" spans="1:243" s="21" customFormat="1" ht="189.75" customHeight="1">
      <c r="A276" s="62">
        <v>17.1</v>
      </c>
      <c r="B276" s="34" t="s">
        <v>124</v>
      </c>
      <c r="C276" s="35"/>
      <c r="D276" s="72"/>
      <c r="E276" s="72"/>
      <c r="F276" s="72"/>
      <c r="G276" s="72"/>
      <c r="H276" s="72"/>
      <c r="I276" s="72"/>
      <c r="J276" s="72"/>
      <c r="K276" s="72"/>
      <c r="L276" s="72"/>
      <c r="M276" s="72"/>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c r="BB276" s="73"/>
      <c r="BC276" s="73"/>
      <c r="IA276" s="21">
        <v>17.1</v>
      </c>
      <c r="IB276" s="21" t="s">
        <v>124</v>
      </c>
      <c r="IE276" s="22"/>
      <c r="IF276" s="22"/>
      <c r="IG276" s="22"/>
      <c r="IH276" s="22"/>
      <c r="II276" s="22"/>
    </row>
    <row r="277" spans="1:243" s="21" customFormat="1" ht="42.75">
      <c r="A277" s="33">
        <v>17.11</v>
      </c>
      <c r="B277" s="34" t="s">
        <v>125</v>
      </c>
      <c r="C277" s="35"/>
      <c r="D277" s="35">
        <v>23</v>
      </c>
      <c r="E277" s="68" t="s">
        <v>232</v>
      </c>
      <c r="F277" s="69">
        <v>2115.3</v>
      </c>
      <c r="G277" s="70">
        <v>55488</v>
      </c>
      <c r="H277" s="71">
        <f t="shared" si="24"/>
        <v>1854.71</v>
      </c>
      <c r="I277" s="39" t="s">
        <v>212</v>
      </c>
      <c r="J277" s="40">
        <f t="shared" si="13"/>
        <v>1</v>
      </c>
      <c r="K277" s="38" t="s">
        <v>213</v>
      </c>
      <c r="L277" s="38" t="s">
        <v>180</v>
      </c>
      <c r="M277" s="41"/>
      <c r="N277" s="49"/>
      <c r="O277" s="49"/>
      <c r="P277" s="50"/>
      <c r="Q277" s="49"/>
      <c r="R277" s="49"/>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2">
        <f t="shared" si="21"/>
        <v>48651.9</v>
      </c>
      <c r="BB277" s="51">
        <f t="shared" si="22"/>
        <v>48651.9</v>
      </c>
      <c r="BC277" s="60" t="str">
        <f t="shared" si="23"/>
        <v>INR  Forty Eight Thousand Six Hundred &amp; Fifty One  and Paise Ninety Only</v>
      </c>
      <c r="IA277" s="21">
        <v>17.11</v>
      </c>
      <c r="IB277" s="21" t="s">
        <v>125</v>
      </c>
      <c r="ID277" s="21">
        <v>23</v>
      </c>
      <c r="IE277" s="22" t="s">
        <v>232</v>
      </c>
      <c r="IF277" s="22"/>
      <c r="IG277" s="22"/>
      <c r="IH277" s="22"/>
      <c r="II277" s="22"/>
    </row>
    <row r="278" spans="1:243" s="21" customFormat="1" ht="80.25" customHeight="1">
      <c r="A278" s="33">
        <v>17.12</v>
      </c>
      <c r="B278" s="34" t="s">
        <v>126</v>
      </c>
      <c r="C278" s="35"/>
      <c r="D278" s="72"/>
      <c r="E278" s="72"/>
      <c r="F278" s="72"/>
      <c r="G278" s="72"/>
      <c r="H278" s="72"/>
      <c r="I278" s="72"/>
      <c r="J278" s="72"/>
      <c r="K278" s="72"/>
      <c r="L278" s="72"/>
      <c r="M278" s="72"/>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3"/>
      <c r="IA278" s="21">
        <v>17.12</v>
      </c>
      <c r="IB278" s="21" t="s">
        <v>126</v>
      </c>
      <c r="IE278" s="22"/>
      <c r="IF278" s="22"/>
      <c r="IG278" s="22"/>
      <c r="IH278" s="22"/>
      <c r="II278" s="22"/>
    </row>
    <row r="279" spans="1:243" s="21" customFormat="1" ht="42.75">
      <c r="A279" s="33">
        <v>17.13</v>
      </c>
      <c r="B279" s="34" t="s">
        <v>127</v>
      </c>
      <c r="C279" s="35"/>
      <c r="D279" s="35">
        <v>20</v>
      </c>
      <c r="E279" s="68" t="s">
        <v>231</v>
      </c>
      <c r="F279" s="69">
        <v>69.66</v>
      </c>
      <c r="G279" s="70">
        <v>1589</v>
      </c>
      <c r="H279" s="71">
        <f t="shared" si="24"/>
        <v>61.08</v>
      </c>
      <c r="I279" s="39" t="s">
        <v>212</v>
      </c>
      <c r="J279" s="40">
        <f t="shared" si="13"/>
        <v>1</v>
      </c>
      <c r="K279" s="38" t="s">
        <v>213</v>
      </c>
      <c r="L279" s="38" t="s">
        <v>180</v>
      </c>
      <c r="M279" s="41"/>
      <c r="N279" s="49"/>
      <c r="O279" s="49"/>
      <c r="P279" s="50"/>
      <c r="Q279" s="49"/>
      <c r="R279" s="49"/>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2">
        <f t="shared" si="21"/>
        <v>1393.2</v>
      </c>
      <c r="BB279" s="51">
        <f t="shared" si="22"/>
        <v>1393.2</v>
      </c>
      <c r="BC279" s="60" t="str">
        <f t="shared" si="23"/>
        <v>INR  One Thousand Three Hundred &amp; Ninety Three  and Paise Twenty Only</v>
      </c>
      <c r="IA279" s="21">
        <v>17.13</v>
      </c>
      <c r="IB279" s="21" t="s">
        <v>127</v>
      </c>
      <c r="ID279" s="21">
        <v>20</v>
      </c>
      <c r="IE279" s="22" t="s">
        <v>231</v>
      </c>
      <c r="IF279" s="22"/>
      <c r="IG279" s="22"/>
      <c r="IH279" s="22"/>
      <c r="II279" s="22"/>
    </row>
    <row r="280" spans="1:243" s="21" customFormat="1" ht="47.25">
      <c r="A280" s="33">
        <v>17.14</v>
      </c>
      <c r="B280" s="34" t="s">
        <v>128</v>
      </c>
      <c r="C280" s="35"/>
      <c r="D280" s="72"/>
      <c r="E280" s="72"/>
      <c r="F280" s="72"/>
      <c r="G280" s="72"/>
      <c r="H280" s="72"/>
      <c r="I280" s="72"/>
      <c r="J280" s="72"/>
      <c r="K280" s="72"/>
      <c r="L280" s="72"/>
      <c r="M280" s="72"/>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IA280" s="21">
        <v>17.14</v>
      </c>
      <c r="IB280" s="21" t="s">
        <v>128</v>
      </c>
      <c r="IE280" s="22"/>
      <c r="IF280" s="22"/>
      <c r="IG280" s="22"/>
      <c r="IH280" s="22"/>
      <c r="II280" s="22"/>
    </row>
    <row r="281" spans="1:243" s="21" customFormat="1" ht="42.75">
      <c r="A281" s="33">
        <v>17.15</v>
      </c>
      <c r="B281" s="34" t="s">
        <v>117</v>
      </c>
      <c r="C281" s="35"/>
      <c r="D281" s="35">
        <v>590</v>
      </c>
      <c r="E281" s="68" t="s">
        <v>267</v>
      </c>
      <c r="F281" s="69">
        <v>11.75</v>
      </c>
      <c r="G281" s="70">
        <v>7906</v>
      </c>
      <c r="H281" s="71">
        <f t="shared" si="24"/>
        <v>10.3</v>
      </c>
      <c r="I281" s="39" t="s">
        <v>212</v>
      </c>
      <c r="J281" s="40">
        <f t="shared" si="13"/>
        <v>1</v>
      </c>
      <c r="K281" s="38" t="s">
        <v>213</v>
      </c>
      <c r="L281" s="38" t="s">
        <v>180</v>
      </c>
      <c r="M281" s="41"/>
      <c r="N281" s="49"/>
      <c r="O281" s="49"/>
      <c r="P281" s="50"/>
      <c r="Q281" s="49"/>
      <c r="R281" s="49"/>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2">
        <f aca="true" t="shared" si="25" ref="BA281:BA323">total_amount_ba($B$2,$D$2,D281,F281,J281,K281,M281)</f>
        <v>6932.5</v>
      </c>
      <c r="BB281" s="51">
        <f aca="true" t="shared" si="26" ref="BB281:BB323">BA281+SUM(N281:AZ281)</f>
        <v>6932.5</v>
      </c>
      <c r="BC281" s="60" t="str">
        <f>SpellNumber(L281,BB281)</f>
        <v>INR  Six Thousand Nine Hundred &amp; Thirty Two  and Paise Fifty Only</v>
      </c>
      <c r="IA281" s="21">
        <v>17.15</v>
      </c>
      <c r="IB281" s="21" t="s">
        <v>117</v>
      </c>
      <c r="ID281" s="21">
        <v>590</v>
      </c>
      <c r="IE281" s="22" t="s">
        <v>267</v>
      </c>
      <c r="IF281" s="22"/>
      <c r="IG281" s="22"/>
      <c r="IH281" s="22"/>
      <c r="II281" s="22"/>
    </row>
    <row r="282" spans="1:243" s="21" customFormat="1" ht="31.5">
      <c r="A282" s="33">
        <v>17.16</v>
      </c>
      <c r="B282" s="34" t="s">
        <v>129</v>
      </c>
      <c r="C282" s="35"/>
      <c r="D282" s="35">
        <v>920</v>
      </c>
      <c r="E282" s="68" t="s">
        <v>267</v>
      </c>
      <c r="F282" s="69">
        <v>11.75</v>
      </c>
      <c r="G282" s="70">
        <v>12328</v>
      </c>
      <c r="H282" s="71">
        <f t="shared" si="24"/>
        <v>10.3</v>
      </c>
      <c r="I282" s="39" t="s">
        <v>212</v>
      </c>
      <c r="J282" s="40">
        <f t="shared" si="13"/>
        <v>1</v>
      </c>
      <c r="K282" s="38" t="s">
        <v>213</v>
      </c>
      <c r="L282" s="38" t="s">
        <v>180</v>
      </c>
      <c r="M282" s="41"/>
      <c r="N282" s="49"/>
      <c r="O282" s="49"/>
      <c r="P282" s="50"/>
      <c r="Q282" s="49"/>
      <c r="R282" s="49"/>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2">
        <f t="shared" si="25"/>
        <v>10810</v>
      </c>
      <c r="BB282" s="51">
        <f t="shared" si="26"/>
        <v>10810</v>
      </c>
      <c r="BC282" s="60" t="str">
        <f>SpellNumber(L282,BB282)</f>
        <v>INR  Ten Thousand Eight Hundred &amp; Ten  Only</v>
      </c>
      <c r="IA282" s="21">
        <v>17.16</v>
      </c>
      <c r="IB282" s="21" t="s">
        <v>129</v>
      </c>
      <c r="ID282" s="21">
        <v>920</v>
      </c>
      <c r="IE282" s="22" t="s">
        <v>267</v>
      </c>
      <c r="IF282" s="22"/>
      <c r="IG282" s="22"/>
      <c r="IH282" s="22"/>
      <c r="II282" s="22"/>
    </row>
    <row r="283" spans="1:243" s="21" customFormat="1" ht="144" customHeight="1">
      <c r="A283" s="33">
        <v>17.17</v>
      </c>
      <c r="B283" s="34" t="s">
        <v>130</v>
      </c>
      <c r="C283" s="35"/>
      <c r="D283" s="35">
        <v>6.5</v>
      </c>
      <c r="E283" s="68" t="s">
        <v>221</v>
      </c>
      <c r="F283" s="69">
        <v>3424.24</v>
      </c>
      <c r="G283" s="70">
        <v>25385</v>
      </c>
      <c r="H283" s="71">
        <f t="shared" si="24"/>
        <v>3002.4</v>
      </c>
      <c r="I283" s="39" t="s">
        <v>212</v>
      </c>
      <c r="J283" s="40">
        <f t="shared" si="13"/>
        <v>1</v>
      </c>
      <c r="K283" s="38" t="s">
        <v>213</v>
      </c>
      <c r="L283" s="38" t="s">
        <v>180</v>
      </c>
      <c r="M283" s="41"/>
      <c r="N283" s="49"/>
      <c r="O283" s="49"/>
      <c r="P283" s="50"/>
      <c r="Q283" s="49"/>
      <c r="R283" s="49"/>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2">
        <f t="shared" si="25"/>
        <v>22257.56</v>
      </c>
      <c r="BB283" s="51">
        <f t="shared" si="26"/>
        <v>22257.56</v>
      </c>
      <c r="BC283" s="60" t="str">
        <f>SpellNumber(L283,BB283)</f>
        <v>INR  Twenty Two Thousand Two Hundred &amp; Fifty Seven  and Paise Fifty Six Only</v>
      </c>
      <c r="IA283" s="21">
        <v>17.17</v>
      </c>
      <c r="IB283" s="21" t="s">
        <v>130</v>
      </c>
      <c r="ID283" s="21">
        <v>6.5</v>
      </c>
      <c r="IE283" s="22" t="s">
        <v>221</v>
      </c>
      <c r="IF283" s="22"/>
      <c r="IG283" s="22"/>
      <c r="IH283" s="22"/>
      <c r="II283" s="22"/>
    </row>
    <row r="284" spans="1:243" s="21" customFormat="1" ht="82.5" customHeight="1">
      <c r="A284" s="33">
        <v>17.18</v>
      </c>
      <c r="B284" s="34" t="s">
        <v>131</v>
      </c>
      <c r="C284" s="35"/>
      <c r="D284" s="72"/>
      <c r="E284" s="72"/>
      <c r="F284" s="72"/>
      <c r="G284" s="72"/>
      <c r="H284" s="72"/>
      <c r="I284" s="72"/>
      <c r="J284" s="72"/>
      <c r="K284" s="72"/>
      <c r="L284" s="72"/>
      <c r="M284" s="72"/>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c r="BB284" s="73"/>
      <c r="BC284" s="73"/>
      <c r="IA284" s="21">
        <v>17.18</v>
      </c>
      <c r="IB284" s="21" t="s">
        <v>131</v>
      </c>
      <c r="IE284" s="22"/>
      <c r="IF284" s="22"/>
      <c r="IG284" s="22"/>
      <c r="IH284" s="22"/>
      <c r="II284" s="22"/>
    </row>
    <row r="285" spans="1:243" s="21" customFormat="1" ht="42.75">
      <c r="A285" s="33">
        <v>17.19</v>
      </c>
      <c r="B285" s="34" t="s">
        <v>132</v>
      </c>
      <c r="C285" s="35"/>
      <c r="D285" s="35">
        <v>12</v>
      </c>
      <c r="E285" s="68" t="s">
        <v>232</v>
      </c>
      <c r="F285" s="69">
        <v>282.9</v>
      </c>
      <c r="G285" s="70">
        <v>3872</v>
      </c>
      <c r="H285" s="71">
        <f t="shared" si="24"/>
        <v>248.05</v>
      </c>
      <c r="I285" s="39" t="s">
        <v>212</v>
      </c>
      <c r="J285" s="40">
        <f t="shared" si="13"/>
        <v>1</v>
      </c>
      <c r="K285" s="38" t="s">
        <v>213</v>
      </c>
      <c r="L285" s="38" t="s">
        <v>180</v>
      </c>
      <c r="M285" s="41"/>
      <c r="N285" s="49"/>
      <c r="O285" s="49"/>
      <c r="P285" s="50"/>
      <c r="Q285" s="49"/>
      <c r="R285" s="49"/>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2">
        <f t="shared" si="25"/>
        <v>3394.8</v>
      </c>
      <c r="BB285" s="51">
        <f t="shared" si="26"/>
        <v>3394.8</v>
      </c>
      <c r="BC285" s="60" t="str">
        <f>SpellNumber(L285,BB285)</f>
        <v>INR  Three Thousand Three Hundred &amp; Ninety Four  and Paise Eighty Only</v>
      </c>
      <c r="IA285" s="21">
        <v>17.19</v>
      </c>
      <c r="IB285" s="21" t="s">
        <v>132</v>
      </c>
      <c r="ID285" s="21">
        <v>12</v>
      </c>
      <c r="IE285" s="22" t="s">
        <v>232</v>
      </c>
      <c r="IF285" s="22"/>
      <c r="IG285" s="22"/>
      <c r="IH285" s="22"/>
      <c r="II285" s="22"/>
    </row>
    <row r="286" spans="1:243" s="21" customFormat="1" ht="28.5">
      <c r="A286" s="62">
        <v>17.2</v>
      </c>
      <c r="B286" s="34" t="s">
        <v>133</v>
      </c>
      <c r="C286" s="35"/>
      <c r="D286" s="35">
        <v>12</v>
      </c>
      <c r="E286" s="68" t="s">
        <v>232</v>
      </c>
      <c r="F286" s="69">
        <v>251.21</v>
      </c>
      <c r="G286" s="70">
        <v>3438</v>
      </c>
      <c r="H286" s="71">
        <f t="shared" si="24"/>
        <v>220.26</v>
      </c>
      <c r="I286" s="39" t="s">
        <v>212</v>
      </c>
      <c r="J286" s="40">
        <f t="shared" si="13"/>
        <v>1</v>
      </c>
      <c r="K286" s="38" t="s">
        <v>213</v>
      </c>
      <c r="L286" s="38" t="s">
        <v>180</v>
      </c>
      <c r="M286" s="41"/>
      <c r="N286" s="49"/>
      <c r="O286" s="49"/>
      <c r="P286" s="50"/>
      <c r="Q286" s="49"/>
      <c r="R286" s="49"/>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c r="AT286" s="50"/>
      <c r="AU286" s="50"/>
      <c r="AV286" s="50"/>
      <c r="AW286" s="50"/>
      <c r="AX286" s="50"/>
      <c r="AY286" s="50"/>
      <c r="AZ286" s="50"/>
      <c r="BA286" s="52">
        <f t="shared" si="25"/>
        <v>3014.52</v>
      </c>
      <c r="BB286" s="51">
        <f t="shared" si="26"/>
        <v>3014.52</v>
      </c>
      <c r="BC286" s="60" t="str">
        <f>SpellNumber(L286,BB286)</f>
        <v>INR  Three Thousand  &amp;Fourteen  and Paise Fifty Two Only</v>
      </c>
      <c r="IA286" s="21">
        <v>17.2</v>
      </c>
      <c r="IB286" s="21" t="s">
        <v>133</v>
      </c>
      <c r="ID286" s="21">
        <v>12</v>
      </c>
      <c r="IE286" s="22" t="s">
        <v>232</v>
      </c>
      <c r="IF286" s="22"/>
      <c r="IG286" s="22"/>
      <c r="IH286" s="22"/>
      <c r="II286" s="22"/>
    </row>
    <row r="287" spans="1:243" s="21" customFormat="1" ht="42.75">
      <c r="A287" s="33">
        <v>17.21</v>
      </c>
      <c r="B287" s="34" t="s">
        <v>134</v>
      </c>
      <c r="C287" s="35"/>
      <c r="D287" s="35">
        <v>12</v>
      </c>
      <c r="E287" s="68" t="s">
        <v>232</v>
      </c>
      <c r="F287" s="69">
        <v>638.36</v>
      </c>
      <c r="G287" s="70">
        <v>8737</v>
      </c>
      <c r="H287" s="71">
        <f t="shared" si="24"/>
        <v>559.72</v>
      </c>
      <c r="I287" s="39" t="s">
        <v>212</v>
      </c>
      <c r="J287" s="40">
        <f t="shared" si="13"/>
        <v>1</v>
      </c>
      <c r="K287" s="38" t="s">
        <v>213</v>
      </c>
      <c r="L287" s="38" t="s">
        <v>180</v>
      </c>
      <c r="M287" s="41"/>
      <c r="N287" s="49"/>
      <c r="O287" s="49"/>
      <c r="P287" s="50"/>
      <c r="Q287" s="49"/>
      <c r="R287" s="49"/>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2">
        <f t="shared" si="25"/>
        <v>7660.32</v>
      </c>
      <c r="BB287" s="51">
        <f t="shared" si="26"/>
        <v>7660.32</v>
      </c>
      <c r="BC287" s="60" t="str">
        <f>SpellNumber(L287,BB287)</f>
        <v>INR  Seven Thousand Six Hundred &amp; Sixty  and Paise Thirty Two Only</v>
      </c>
      <c r="IA287" s="21">
        <v>17.21</v>
      </c>
      <c r="IB287" s="21" t="s">
        <v>134</v>
      </c>
      <c r="ID287" s="21">
        <v>12</v>
      </c>
      <c r="IE287" s="22" t="s">
        <v>232</v>
      </c>
      <c r="IF287" s="22"/>
      <c r="IG287" s="22"/>
      <c r="IH287" s="22"/>
      <c r="II287" s="22"/>
    </row>
    <row r="288" spans="1:243" s="21" customFormat="1" ht="78.75">
      <c r="A288" s="33">
        <v>17.22</v>
      </c>
      <c r="B288" s="34" t="s">
        <v>135</v>
      </c>
      <c r="C288" s="35"/>
      <c r="D288" s="72"/>
      <c r="E288" s="72"/>
      <c r="F288" s="72"/>
      <c r="G288" s="72"/>
      <c r="H288" s="72"/>
      <c r="I288" s="72"/>
      <c r="J288" s="72"/>
      <c r="K288" s="72"/>
      <c r="L288" s="72"/>
      <c r="M288" s="72"/>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c r="BC288" s="73"/>
      <c r="IA288" s="21">
        <v>17.22</v>
      </c>
      <c r="IB288" s="21" t="s">
        <v>135</v>
      </c>
      <c r="IE288" s="22"/>
      <c r="IF288" s="22"/>
      <c r="IG288" s="22"/>
      <c r="IH288" s="22"/>
      <c r="II288" s="22"/>
    </row>
    <row r="289" spans="1:243" s="21" customFormat="1" ht="42.75">
      <c r="A289" s="33">
        <v>17.23</v>
      </c>
      <c r="B289" s="34" t="s">
        <v>136</v>
      </c>
      <c r="C289" s="35"/>
      <c r="D289" s="35">
        <v>46</v>
      </c>
      <c r="E289" s="68" t="s">
        <v>232</v>
      </c>
      <c r="F289" s="69">
        <v>449.19</v>
      </c>
      <c r="G289" s="70">
        <v>23566</v>
      </c>
      <c r="H289" s="71">
        <f t="shared" si="24"/>
        <v>393.85</v>
      </c>
      <c r="I289" s="39" t="s">
        <v>212</v>
      </c>
      <c r="J289" s="40">
        <f t="shared" si="13"/>
        <v>1</v>
      </c>
      <c r="K289" s="38" t="s">
        <v>213</v>
      </c>
      <c r="L289" s="38" t="s">
        <v>180</v>
      </c>
      <c r="M289" s="41"/>
      <c r="N289" s="49"/>
      <c r="O289" s="49"/>
      <c r="P289" s="50"/>
      <c r="Q289" s="49"/>
      <c r="R289" s="49"/>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2">
        <f t="shared" si="25"/>
        <v>20662.74</v>
      </c>
      <c r="BB289" s="51">
        <f t="shared" si="26"/>
        <v>20662.74</v>
      </c>
      <c r="BC289" s="60" t="str">
        <f>SpellNumber(L289,BB289)</f>
        <v>INR  Twenty Thousand Six Hundred &amp; Sixty Two  and Paise Seventy Four Only</v>
      </c>
      <c r="IA289" s="21">
        <v>17.23</v>
      </c>
      <c r="IB289" s="21" t="s">
        <v>136</v>
      </c>
      <c r="ID289" s="21">
        <v>46</v>
      </c>
      <c r="IE289" s="22" t="s">
        <v>232</v>
      </c>
      <c r="IF289" s="22"/>
      <c r="IG289" s="22"/>
      <c r="IH289" s="22"/>
      <c r="II289" s="22"/>
    </row>
    <row r="290" spans="1:243" s="21" customFormat="1" ht="94.5">
      <c r="A290" s="33">
        <v>17.24</v>
      </c>
      <c r="B290" s="34" t="s">
        <v>137</v>
      </c>
      <c r="C290" s="35"/>
      <c r="D290" s="35">
        <v>23</v>
      </c>
      <c r="E290" s="68" t="s">
        <v>232</v>
      </c>
      <c r="F290" s="69">
        <v>402.06</v>
      </c>
      <c r="G290" s="70">
        <v>10547</v>
      </c>
      <c r="H290" s="71">
        <f t="shared" si="24"/>
        <v>352.53</v>
      </c>
      <c r="I290" s="39" t="s">
        <v>212</v>
      </c>
      <c r="J290" s="40">
        <f t="shared" si="13"/>
        <v>1</v>
      </c>
      <c r="K290" s="38" t="s">
        <v>213</v>
      </c>
      <c r="L290" s="38" t="s">
        <v>180</v>
      </c>
      <c r="M290" s="41"/>
      <c r="N290" s="49"/>
      <c r="O290" s="49"/>
      <c r="P290" s="50"/>
      <c r="Q290" s="49"/>
      <c r="R290" s="49"/>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c r="AR290" s="50"/>
      <c r="AS290" s="50"/>
      <c r="AT290" s="50"/>
      <c r="AU290" s="50"/>
      <c r="AV290" s="50"/>
      <c r="AW290" s="50"/>
      <c r="AX290" s="50"/>
      <c r="AY290" s="50"/>
      <c r="AZ290" s="50"/>
      <c r="BA290" s="52">
        <f t="shared" si="25"/>
        <v>9247.38</v>
      </c>
      <c r="BB290" s="51">
        <f t="shared" si="26"/>
        <v>9247.38</v>
      </c>
      <c r="BC290" s="60" t="str">
        <f>SpellNumber(L290,BB290)</f>
        <v>INR  Nine Thousand Two Hundred &amp; Forty Seven  and Paise Thirty Eight Only</v>
      </c>
      <c r="IA290" s="21">
        <v>17.24</v>
      </c>
      <c r="IB290" s="21" t="s">
        <v>137</v>
      </c>
      <c r="ID290" s="21">
        <v>23</v>
      </c>
      <c r="IE290" s="22" t="s">
        <v>232</v>
      </c>
      <c r="IF290" s="22"/>
      <c r="IG290" s="22"/>
      <c r="IH290" s="22"/>
      <c r="II290" s="22"/>
    </row>
    <row r="291" spans="1:243" s="21" customFormat="1" ht="144.75" customHeight="1">
      <c r="A291" s="33">
        <v>17.25</v>
      </c>
      <c r="B291" s="34" t="s">
        <v>138</v>
      </c>
      <c r="C291" s="35"/>
      <c r="D291" s="35">
        <v>8</v>
      </c>
      <c r="E291" s="68" t="s">
        <v>267</v>
      </c>
      <c r="F291" s="69">
        <v>311.05</v>
      </c>
      <c r="G291" s="70">
        <v>2838</v>
      </c>
      <c r="H291" s="71">
        <f t="shared" si="24"/>
        <v>272.73</v>
      </c>
      <c r="I291" s="39" t="s">
        <v>212</v>
      </c>
      <c r="J291" s="40">
        <f t="shared" si="13"/>
        <v>1</v>
      </c>
      <c r="K291" s="38" t="s">
        <v>213</v>
      </c>
      <c r="L291" s="38" t="s">
        <v>180</v>
      </c>
      <c r="M291" s="41"/>
      <c r="N291" s="49"/>
      <c r="O291" s="49"/>
      <c r="P291" s="50"/>
      <c r="Q291" s="49"/>
      <c r="R291" s="49"/>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2">
        <f t="shared" si="25"/>
        <v>2488.4</v>
      </c>
      <c r="BB291" s="51">
        <f t="shared" si="26"/>
        <v>2488.4</v>
      </c>
      <c r="BC291" s="60" t="str">
        <f>SpellNumber(L291,BB291)</f>
        <v>INR  Two Thousand Four Hundred &amp; Eighty Eight  and Paise Forty Only</v>
      </c>
      <c r="IA291" s="21">
        <v>17.25</v>
      </c>
      <c r="IB291" s="21" t="s">
        <v>138</v>
      </c>
      <c r="ID291" s="21">
        <v>8</v>
      </c>
      <c r="IE291" s="22" t="s">
        <v>267</v>
      </c>
      <c r="IF291" s="22"/>
      <c r="IG291" s="22"/>
      <c r="IH291" s="22"/>
      <c r="II291" s="22"/>
    </row>
    <row r="292" spans="1:243" s="21" customFormat="1" ht="15.75">
      <c r="A292" s="33">
        <v>18</v>
      </c>
      <c r="B292" s="34" t="s">
        <v>139</v>
      </c>
      <c r="C292" s="35"/>
      <c r="D292" s="72"/>
      <c r="E292" s="72"/>
      <c r="F292" s="72"/>
      <c r="G292" s="72"/>
      <c r="H292" s="72"/>
      <c r="I292" s="72"/>
      <c r="J292" s="72"/>
      <c r="K292" s="72"/>
      <c r="L292" s="72"/>
      <c r="M292" s="72"/>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IA292" s="21">
        <v>18</v>
      </c>
      <c r="IB292" s="21" t="s">
        <v>139</v>
      </c>
      <c r="IE292" s="22"/>
      <c r="IF292" s="22"/>
      <c r="IG292" s="22"/>
      <c r="IH292" s="22"/>
      <c r="II292" s="22"/>
    </row>
    <row r="293" spans="1:243" s="21" customFormat="1" ht="237" customHeight="1">
      <c r="A293" s="33">
        <v>18.01</v>
      </c>
      <c r="B293" s="34" t="s">
        <v>140</v>
      </c>
      <c r="C293" s="35"/>
      <c r="D293" s="35">
        <v>235</v>
      </c>
      <c r="E293" s="68" t="s">
        <v>221</v>
      </c>
      <c r="F293" s="69">
        <v>364.45</v>
      </c>
      <c r="G293" s="70">
        <v>97678</v>
      </c>
      <c r="H293" s="71">
        <f t="shared" si="24"/>
        <v>319.55</v>
      </c>
      <c r="I293" s="39" t="s">
        <v>212</v>
      </c>
      <c r="J293" s="40">
        <f t="shared" si="13"/>
        <v>1</v>
      </c>
      <c r="K293" s="38" t="s">
        <v>213</v>
      </c>
      <c r="L293" s="38" t="s">
        <v>180</v>
      </c>
      <c r="M293" s="41"/>
      <c r="N293" s="49"/>
      <c r="O293" s="49"/>
      <c r="P293" s="50"/>
      <c r="Q293" s="49"/>
      <c r="R293" s="49"/>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c r="AR293" s="50"/>
      <c r="AS293" s="50"/>
      <c r="AT293" s="50"/>
      <c r="AU293" s="50"/>
      <c r="AV293" s="50"/>
      <c r="AW293" s="50"/>
      <c r="AX293" s="50"/>
      <c r="AY293" s="50"/>
      <c r="AZ293" s="50"/>
      <c r="BA293" s="52">
        <f t="shared" si="25"/>
        <v>85645.75</v>
      </c>
      <c r="BB293" s="51">
        <f t="shared" si="26"/>
        <v>85645.75</v>
      </c>
      <c r="BC293" s="60" t="str">
        <f>SpellNumber(L293,BB293)</f>
        <v>INR  Eighty Five Thousand Six Hundred &amp; Forty Five  and Paise Seventy Five Only</v>
      </c>
      <c r="IA293" s="21">
        <v>18.01</v>
      </c>
      <c r="IB293" s="21" t="s">
        <v>140</v>
      </c>
      <c r="ID293" s="21">
        <v>235</v>
      </c>
      <c r="IE293" s="22" t="s">
        <v>221</v>
      </c>
      <c r="IF293" s="22"/>
      <c r="IG293" s="22"/>
      <c r="IH293" s="22"/>
      <c r="II293" s="22"/>
    </row>
    <row r="294" spans="1:243" s="21" customFormat="1" ht="31.5">
      <c r="A294" s="33">
        <v>19</v>
      </c>
      <c r="B294" s="34" t="s">
        <v>141</v>
      </c>
      <c r="C294" s="35"/>
      <c r="D294" s="72"/>
      <c r="E294" s="72"/>
      <c r="F294" s="72"/>
      <c r="G294" s="72"/>
      <c r="H294" s="72"/>
      <c r="I294" s="72"/>
      <c r="J294" s="72"/>
      <c r="K294" s="72"/>
      <c r="L294" s="72"/>
      <c r="M294" s="72"/>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IA294" s="21">
        <v>19</v>
      </c>
      <c r="IB294" s="21" t="s">
        <v>141</v>
      </c>
      <c r="IE294" s="22"/>
      <c r="IF294" s="22"/>
      <c r="IG294" s="22"/>
      <c r="IH294" s="22"/>
      <c r="II294" s="22"/>
    </row>
    <row r="295" spans="1:243" s="21" customFormat="1" ht="189">
      <c r="A295" s="33">
        <v>19.01</v>
      </c>
      <c r="B295" s="34" t="s">
        <v>142</v>
      </c>
      <c r="C295" s="35"/>
      <c r="D295" s="72"/>
      <c r="E295" s="72"/>
      <c r="F295" s="72"/>
      <c r="G295" s="72"/>
      <c r="H295" s="72"/>
      <c r="I295" s="72"/>
      <c r="J295" s="72"/>
      <c r="K295" s="72"/>
      <c r="L295" s="72"/>
      <c r="M295" s="72"/>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c r="AY295" s="73"/>
      <c r="AZ295" s="73"/>
      <c r="BA295" s="73"/>
      <c r="BB295" s="73"/>
      <c r="BC295" s="73"/>
      <c r="IA295" s="21">
        <v>19.01</v>
      </c>
      <c r="IB295" s="21" t="s">
        <v>142</v>
      </c>
      <c r="IE295" s="22"/>
      <c r="IF295" s="22"/>
      <c r="IG295" s="22"/>
      <c r="IH295" s="22"/>
      <c r="II295" s="22"/>
    </row>
    <row r="296" spans="1:243" s="21" customFormat="1" ht="47.25">
      <c r="A296" s="33">
        <v>19.02</v>
      </c>
      <c r="B296" s="34" t="s">
        <v>143</v>
      </c>
      <c r="C296" s="35"/>
      <c r="D296" s="35">
        <v>10</v>
      </c>
      <c r="E296" s="68" t="s">
        <v>221</v>
      </c>
      <c r="F296" s="69">
        <v>473.39</v>
      </c>
      <c r="G296" s="70">
        <v>5399</v>
      </c>
      <c r="H296" s="71">
        <f t="shared" si="24"/>
        <v>415.07</v>
      </c>
      <c r="I296" s="39" t="s">
        <v>212</v>
      </c>
      <c r="J296" s="40">
        <f t="shared" si="13"/>
        <v>1</v>
      </c>
      <c r="K296" s="38" t="s">
        <v>213</v>
      </c>
      <c r="L296" s="38" t="s">
        <v>180</v>
      </c>
      <c r="M296" s="41"/>
      <c r="N296" s="49"/>
      <c r="O296" s="49"/>
      <c r="P296" s="50"/>
      <c r="Q296" s="49"/>
      <c r="R296" s="49"/>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2">
        <f t="shared" si="25"/>
        <v>4733.9</v>
      </c>
      <c r="BB296" s="51">
        <f t="shared" si="26"/>
        <v>4733.9</v>
      </c>
      <c r="BC296" s="60" t="str">
        <f>SpellNumber(L296,BB296)</f>
        <v>INR  Four Thousand Seven Hundred &amp; Thirty Three  and Paise Ninety Only</v>
      </c>
      <c r="IA296" s="21">
        <v>19.02</v>
      </c>
      <c r="IB296" s="21" t="s">
        <v>143</v>
      </c>
      <c r="ID296" s="21">
        <v>10</v>
      </c>
      <c r="IE296" s="22" t="s">
        <v>221</v>
      </c>
      <c r="IF296" s="22"/>
      <c r="IG296" s="22"/>
      <c r="IH296" s="22"/>
      <c r="II296" s="22"/>
    </row>
    <row r="297" spans="1:243" s="21" customFormat="1" ht="21" customHeight="1">
      <c r="A297" s="33">
        <v>20</v>
      </c>
      <c r="B297" s="34" t="s">
        <v>144</v>
      </c>
      <c r="C297" s="35"/>
      <c r="D297" s="72"/>
      <c r="E297" s="72"/>
      <c r="F297" s="72"/>
      <c r="G297" s="72"/>
      <c r="H297" s="72"/>
      <c r="I297" s="72"/>
      <c r="J297" s="72"/>
      <c r="K297" s="72"/>
      <c r="L297" s="72"/>
      <c r="M297" s="72"/>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c r="BC297" s="73"/>
      <c r="IA297" s="21">
        <v>20</v>
      </c>
      <c r="IB297" s="61" t="s">
        <v>144</v>
      </c>
      <c r="IE297" s="22"/>
      <c r="IF297" s="22"/>
      <c r="IG297" s="22"/>
      <c r="IH297" s="22"/>
      <c r="II297" s="22"/>
    </row>
    <row r="298" spans="1:243" s="21" customFormat="1" ht="83.25" customHeight="1">
      <c r="A298" s="33">
        <v>20.01</v>
      </c>
      <c r="B298" s="34" t="s">
        <v>145</v>
      </c>
      <c r="C298" s="35"/>
      <c r="D298" s="35">
        <v>20</v>
      </c>
      <c r="E298" s="68" t="s">
        <v>268</v>
      </c>
      <c r="F298" s="69">
        <v>4836.61</v>
      </c>
      <c r="G298" s="70">
        <v>110323</v>
      </c>
      <c r="H298" s="71">
        <f t="shared" si="24"/>
        <v>4240.78</v>
      </c>
      <c r="I298" s="39" t="s">
        <v>212</v>
      </c>
      <c r="J298" s="40">
        <f t="shared" si="13"/>
        <v>1</v>
      </c>
      <c r="K298" s="38" t="s">
        <v>213</v>
      </c>
      <c r="L298" s="38" t="s">
        <v>180</v>
      </c>
      <c r="M298" s="41"/>
      <c r="N298" s="49"/>
      <c r="O298" s="49"/>
      <c r="P298" s="50"/>
      <c r="Q298" s="49"/>
      <c r="R298" s="49"/>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2">
        <f t="shared" si="25"/>
        <v>96732.2</v>
      </c>
      <c r="BB298" s="51">
        <f t="shared" si="26"/>
        <v>96732.2</v>
      </c>
      <c r="BC298" s="60" t="str">
        <f>SpellNumber(L298,BB298)</f>
        <v>INR  Ninety Six Thousand Seven Hundred &amp; Thirty Two  and Paise Twenty Only</v>
      </c>
      <c r="IA298" s="21">
        <v>20.01</v>
      </c>
      <c r="IB298" s="61" t="s">
        <v>145</v>
      </c>
      <c r="ID298" s="21">
        <v>20</v>
      </c>
      <c r="IE298" s="22" t="s">
        <v>268</v>
      </c>
      <c r="IF298" s="22"/>
      <c r="IG298" s="22"/>
      <c r="IH298" s="22"/>
      <c r="II298" s="22"/>
    </row>
    <row r="299" spans="1:243" s="21" customFormat="1" ht="32.25" customHeight="1">
      <c r="A299" s="33">
        <v>20.02</v>
      </c>
      <c r="B299" s="34" t="s">
        <v>146</v>
      </c>
      <c r="C299" s="35"/>
      <c r="D299" s="35">
        <v>3</v>
      </c>
      <c r="E299" s="68" t="s">
        <v>268</v>
      </c>
      <c r="F299" s="69">
        <v>1125.82</v>
      </c>
      <c r="G299" s="70">
        <v>3852</v>
      </c>
      <c r="H299" s="71">
        <f t="shared" si="24"/>
        <v>987.13</v>
      </c>
      <c r="I299" s="39" t="s">
        <v>212</v>
      </c>
      <c r="J299" s="40">
        <f t="shared" si="13"/>
        <v>1</v>
      </c>
      <c r="K299" s="38" t="s">
        <v>213</v>
      </c>
      <c r="L299" s="38" t="s">
        <v>180</v>
      </c>
      <c r="M299" s="41"/>
      <c r="N299" s="49"/>
      <c r="O299" s="49"/>
      <c r="P299" s="50"/>
      <c r="Q299" s="49"/>
      <c r="R299" s="49"/>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2">
        <f t="shared" si="25"/>
        <v>3377.46</v>
      </c>
      <c r="BB299" s="51">
        <f t="shared" si="26"/>
        <v>3377.46</v>
      </c>
      <c r="BC299" s="60" t="str">
        <f>SpellNumber(L299,BB299)</f>
        <v>INR  Three Thousand Three Hundred &amp; Seventy Seven  and Paise Forty Six Only</v>
      </c>
      <c r="IA299" s="21">
        <v>20.02</v>
      </c>
      <c r="IB299" s="61" t="s">
        <v>146</v>
      </c>
      <c r="ID299" s="21">
        <v>3</v>
      </c>
      <c r="IE299" s="22" t="s">
        <v>268</v>
      </c>
      <c r="IF299" s="22"/>
      <c r="IG299" s="22"/>
      <c r="IH299" s="22"/>
      <c r="II299" s="22"/>
    </row>
    <row r="300" spans="1:243" s="21" customFormat="1" ht="48" customHeight="1">
      <c r="A300" s="33">
        <v>20.03</v>
      </c>
      <c r="B300" s="34" t="s">
        <v>147</v>
      </c>
      <c r="C300" s="35"/>
      <c r="D300" s="35">
        <v>12</v>
      </c>
      <c r="E300" s="68" t="s">
        <v>268</v>
      </c>
      <c r="F300" s="69">
        <v>58.66</v>
      </c>
      <c r="G300" s="70">
        <v>803</v>
      </c>
      <c r="H300" s="71">
        <f t="shared" si="24"/>
        <v>51.43</v>
      </c>
      <c r="I300" s="39" t="s">
        <v>212</v>
      </c>
      <c r="J300" s="40">
        <f t="shared" si="13"/>
        <v>1</v>
      </c>
      <c r="K300" s="38" t="s">
        <v>213</v>
      </c>
      <c r="L300" s="38" t="s">
        <v>180</v>
      </c>
      <c r="M300" s="41"/>
      <c r="N300" s="49"/>
      <c r="O300" s="49"/>
      <c r="P300" s="50"/>
      <c r="Q300" s="49"/>
      <c r="R300" s="49"/>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2">
        <f t="shared" si="25"/>
        <v>703.92</v>
      </c>
      <c r="BB300" s="51">
        <f t="shared" si="26"/>
        <v>703.92</v>
      </c>
      <c r="BC300" s="60" t="str">
        <f>SpellNumber(L300,BB300)</f>
        <v>INR  Seven Hundred &amp; Three  and Paise Ninety Two Only</v>
      </c>
      <c r="IA300" s="21">
        <v>20.03</v>
      </c>
      <c r="IB300" s="61" t="s">
        <v>147</v>
      </c>
      <c r="ID300" s="21">
        <v>12</v>
      </c>
      <c r="IE300" s="22" t="s">
        <v>268</v>
      </c>
      <c r="IF300" s="22"/>
      <c r="IG300" s="22"/>
      <c r="IH300" s="22"/>
      <c r="II300" s="22"/>
    </row>
    <row r="301" spans="1:243" s="21" customFormat="1" ht="45" customHeight="1">
      <c r="A301" s="33">
        <v>20.04</v>
      </c>
      <c r="B301" s="34" t="s">
        <v>148</v>
      </c>
      <c r="C301" s="35"/>
      <c r="D301" s="35">
        <v>6</v>
      </c>
      <c r="E301" s="68" t="s">
        <v>268</v>
      </c>
      <c r="F301" s="69">
        <v>195.31</v>
      </c>
      <c r="G301" s="70">
        <v>1337</v>
      </c>
      <c r="H301" s="71">
        <f t="shared" si="24"/>
        <v>171.25</v>
      </c>
      <c r="I301" s="39" t="s">
        <v>212</v>
      </c>
      <c r="J301" s="40">
        <f t="shared" si="13"/>
        <v>1</v>
      </c>
      <c r="K301" s="38" t="s">
        <v>213</v>
      </c>
      <c r="L301" s="38" t="s">
        <v>180</v>
      </c>
      <c r="M301" s="41"/>
      <c r="N301" s="49"/>
      <c r="O301" s="49"/>
      <c r="P301" s="50"/>
      <c r="Q301" s="49"/>
      <c r="R301" s="49"/>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2">
        <f t="shared" si="25"/>
        <v>1171.86</v>
      </c>
      <c r="BB301" s="51">
        <f t="shared" si="26"/>
        <v>1171.86</v>
      </c>
      <c r="BC301" s="60" t="str">
        <f>SpellNumber(L301,BB301)</f>
        <v>INR  One Thousand One Hundred &amp; Seventy One  and Paise Eighty Six Only</v>
      </c>
      <c r="IA301" s="21">
        <v>20.04</v>
      </c>
      <c r="IB301" s="61" t="s">
        <v>148</v>
      </c>
      <c r="ID301" s="21">
        <v>6</v>
      </c>
      <c r="IE301" s="22" t="s">
        <v>268</v>
      </c>
      <c r="IF301" s="22"/>
      <c r="IG301" s="22"/>
      <c r="IH301" s="22"/>
      <c r="II301" s="22"/>
    </row>
    <row r="302" spans="1:243" s="21" customFormat="1" ht="49.5" customHeight="1">
      <c r="A302" s="33">
        <v>20.05</v>
      </c>
      <c r="B302" s="34" t="s">
        <v>149</v>
      </c>
      <c r="C302" s="35"/>
      <c r="D302" s="35">
        <v>23</v>
      </c>
      <c r="E302" s="68" t="s">
        <v>173</v>
      </c>
      <c r="F302" s="69">
        <v>566.29</v>
      </c>
      <c r="G302" s="70">
        <v>14855</v>
      </c>
      <c r="H302" s="71">
        <f t="shared" si="24"/>
        <v>496.53</v>
      </c>
      <c r="I302" s="39" t="s">
        <v>212</v>
      </c>
      <c r="J302" s="40">
        <f t="shared" si="13"/>
        <v>1</v>
      </c>
      <c r="K302" s="38" t="s">
        <v>213</v>
      </c>
      <c r="L302" s="38" t="s">
        <v>180</v>
      </c>
      <c r="M302" s="41"/>
      <c r="N302" s="49"/>
      <c r="O302" s="49"/>
      <c r="P302" s="50"/>
      <c r="Q302" s="49"/>
      <c r="R302" s="49"/>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2">
        <f t="shared" si="25"/>
        <v>13024.67</v>
      </c>
      <c r="BB302" s="51">
        <f t="shared" si="26"/>
        <v>13024.67</v>
      </c>
      <c r="BC302" s="60" t="str">
        <f>SpellNumber(L302,BB302)</f>
        <v>INR  Thirteen Thousand  &amp;Twenty Four  and Paise Sixty Seven Only</v>
      </c>
      <c r="IA302" s="21">
        <v>20.05</v>
      </c>
      <c r="IB302" s="61" t="s">
        <v>149</v>
      </c>
      <c r="ID302" s="21">
        <v>23</v>
      </c>
      <c r="IE302" s="22" t="s">
        <v>173</v>
      </c>
      <c r="IF302" s="22"/>
      <c r="IG302" s="22"/>
      <c r="IH302" s="22"/>
      <c r="II302" s="22"/>
    </row>
    <row r="303" spans="1:243" s="21" customFormat="1" ht="36.75" customHeight="1">
      <c r="A303" s="33">
        <v>20.06</v>
      </c>
      <c r="B303" s="34" t="s">
        <v>150</v>
      </c>
      <c r="C303" s="35"/>
      <c r="D303" s="35">
        <v>1</v>
      </c>
      <c r="E303" s="68" t="s">
        <v>268</v>
      </c>
      <c r="F303" s="69">
        <v>504.44</v>
      </c>
      <c r="G303" s="70">
        <v>575</v>
      </c>
      <c r="H303" s="71">
        <f t="shared" si="24"/>
        <v>442.3</v>
      </c>
      <c r="I303" s="39" t="s">
        <v>212</v>
      </c>
      <c r="J303" s="40">
        <f t="shared" si="13"/>
        <v>1</v>
      </c>
      <c r="K303" s="38" t="s">
        <v>213</v>
      </c>
      <c r="L303" s="38" t="s">
        <v>180</v>
      </c>
      <c r="M303" s="41"/>
      <c r="N303" s="49"/>
      <c r="O303" s="49"/>
      <c r="P303" s="50"/>
      <c r="Q303" s="49"/>
      <c r="R303" s="49"/>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2">
        <f t="shared" si="25"/>
        <v>504.44</v>
      </c>
      <c r="BB303" s="51">
        <f t="shared" si="26"/>
        <v>504.44</v>
      </c>
      <c r="BC303" s="60" t="str">
        <f>SpellNumber(L303,BB303)</f>
        <v>INR  Five Hundred &amp; Four  and Paise Forty Four Only</v>
      </c>
      <c r="IA303" s="21">
        <v>20.06</v>
      </c>
      <c r="IB303" s="61" t="s">
        <v>150</v>
      </c>
      <c r="ID303" s="21">
        <v>1</v>
      </c>
      <c r="IE303" s="22" t="s">
        <v>268</v>
      </c>
      <c r="IF303" s="22"/>
      <c r="IG303" s="22"/>
      <c r="IH303" s="22"/>
      <c r="II303" s="22"/>
    </row>
    <row r="304" spans="1:243" s="21" customFormat="1" ht="65.25" customHeight="1">
      <c r="A304" s="33">
        <v>20.07</v>
      </c>
      <c r="B304" s="34" t="s">
        <v>151</v>
      </c>
      <c r="C304" s="35"/>
      <c r="D304" s="35">
        <v>1</v>
      </c>
      <c r="E304" s="68" t="s">
        <v>268</v>
      </c>
      <c r="F304" s="69">
        <v>3404.65</v>
      </c>
      <c r="G304" s="70">
        <v>3883</v>
      </c>
      <c r="H304" s="71">
        <f t="shared" si="24"/>
        <v>2985.23</v>
      </c>
      <c r="I304" s="39" t="s">
        <v>212</v>
      </c>
      <c r="J304" s="40">
        <f t="shared" si="13"/>
        <v>1</v>
      </c>
      <c r="K304" s="38" t="s">
        <v>213</v>
      </c>
      <c r="L304" s="38" t="s">
        <v>180</v>
      </c>
      <c r="M304" s="41"/>
      <c r="N304" s="49"/>
      <c r="O304" s="49"/>
      <c r="P304" s="50"/>
      <c r="Q304" s="49"/>
      <c r="R304" s="49"/>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2">
        <f t="shared" si="25"/>
        <v>3404.65</v>
      </c>
      <c r="BB304" s="51">
        <f t="shared" si="26"/>
        <v>3404.65</v>
      </c>
      <c r="BC304" s="60" t="str">
        <f>SpellNumber(L304,BB304)</f>
        <v>INR  Three Thousand Four Hundred &amp; Four  and Paise Sixty Five Only</v>
      </c>
      <c r="IA304" s="21">
        <v>20.07</v>
      </c>
      <c r="IB304" s="61" t="s">
        <v>151</v>
      </c>
      <c r="ID304" s="21">
        <v>1</v>
      </c>
      <c r="IE304" s="22" t="s">
        <v>268</v>
      </c>
      <c r="IF304" s="22"/>
      <c r="IG304" s="22"/>
      <c r="IH304" s="22"/>
      <c r="II304" s="22"/>
    </row>
    <row r="305" spans="1:243" s="21" customFormat="1" ht="34.5" customHeight="1">
      <c r="A305" s="33">
        <v>20.08</v>
      </c>
      <c r="B305" s="34" t="s">
        <v>152</v>
      </c>
      <c r="C305" s="35"/>
      <c r="D305" s="35">
        <v>1</v>
      </c>
      <c r="E305" s="68" t="s">
        <v>268</v>
      </c>
      <c r="F305" s="69">
        <v>223.41</v>
      </c>
      <c r="G305" s="70">
        <v>255</v>
      </c>
      <c r="H305" s="71">
        <f t="shared" si="24"/>
        <v>195.89</v>
      </c>
      <c r="I305" s="39" t="s">
        <v>212</v>
      </c>
      <c r="J305" s="40">
        <f t="shared" si="13"/>
        <v>1</v>
      </c>
      <c r="K305" s="38" t="s">
        <v>213</v>
      </c>
      <c r="L305" s="38" t="s">
        <v>180</v>
      </c>
      <c r="M305" s="41"/>
      <c r="N305" s="49"/>
      <c r="O305" s="49"/>
      <c r="P305" s="50"/>
      <c r="Q305" s="49"/>
      <c r="R305" s="49"/>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2">
        <f t="shared" si="25"/>
        <v>223.41</v>
      </c>
      <c r="BB305" s="51">
        <f t="shared" si="26"/>
        <v>223.41</v>
      </c>
      <c r="BC305" s="60" t="str">
        <f>SpellNumber(L305,BB305)</f>
        <v>INR  Two Hundred &amp; Twenty Three  and Paise Forty One Only</v>
      </c>
      <c r="IA305" s="21">
        <v>20.08</v>
      </c>
      <c r="IB305" s="61" t="s">
        <v>152</v>
      </c>
      <c r="ID305" s="21">
        <v>1</v>
      </c>
      <c r="IE305" s="22" t="s">
        <v>268</v>
      </c>
      <c r="IF305" s="22"/>
      <c r="IG305" s="22"/>
      <c r="IH305" s="22"/>
      <c r="II305" s="22"/>
    </row>
    <row r="306" spans="1:243" s="21" customFormat="1" ht="35.25" customHeight="1">
      <c r="A306" s="33">
        <v>20.09</v>
      </c>
      <c r="B306" s="34" t="s">
        <v>153</v>
      </c>
      <c r="C306" s="35"/>
      <c r="D306" s="35">
        <v>2</v>
      </c>
      <c r="E306" s="68" t="s">
        <v>268</v>
      </c>
      <c r="F306" s="69">
        <v>117.32</v>
      </c>
      <c r="G306" s="70">
        <v>268</v>
      </c>
      <c r="H306" s="71">
        <f t="shared" si="24"/>
        <v>102.87</v>
      </c>
      <c r="I306" s="39" t="s">
        <v>212</v>
      </c>
      <c r="J306" s="40">
        <f t="shared" si="13"/>
        <v>1</v>
      </c>
      <c r="K306" s="38" t="s">
        <v>213</v>
      </c>
      <c r="L306" s="38" t="s">
        <v>180</v>
      </c>
      <c r="M306" s="41"/>
      <c r="N306" s="49"/>
      <c r="O306" s="49"/>
      <c r="P306" s="50"/>
      <c r="Q306" s="49"/>
      <c r="R306" s="49"/>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2">
        <f t="shared" si="25"/>
        <v>234.64</v>
      </c>
      <c r="BB306" s="51">
        <f t="shared" si="26"/>
        <v>234.64</v>
      </c>
      <c r="BC306" s="60" t="str">
        <f>SpellNumber(L306,BB306)</f>
        <v>INR  Two Hundred &amp; Thirty Four  and Paise Sixty Four Only</v>
      </c>
      <c r="IA306" s="21">
        <v>20.09</v>
      </c>
      <c r="IB306" s="61" t="s">
        <v>153</v>
      </c>
      <c r="ID306" s="21">
        <v>2</v>
      </c>
      <c r="IE306" s="22" t="s">
        <v>268</v>
      </c>
      <c r="IF306" s="22"/>
      <c r="IG306" s="22"/>
      <c r="IH306" s="22"/>
      <c r="II306" s="22"/>
    </row>
    <row r="307" spans="1:243" s="21" customFormat="1" ht="35.25" customHeight="1">
      <c r="A307" s="62">
        <v>20.1</v>
      </c>
      <c r="B307" s="34" t="s">
        <v>154</v>
      </c>
      <c r="C307" s="35"/>
      <c r="D307" s="35">
        <v>3</v>
      </c>
      <c r="E307" s="68" t="s">
        <v>268</v>
      </c>
      <c r="F307" s="69">
        <v>187.14</v>
      </c>
      <c r="G307" s="70">
        <v>640</v>
      </c>
      <c r="H307" s="71">
        <f t="shared" si="24"/>
        <v>164.09</v>
      </c>
      <c r="I307" s="39" t="s">
        <v>212</v>
      </c>
      <c r="J307" s="40">
        <f t="shared" si="13"/>
        <v>1</v>
      </c>
      <c r="K307" s="38" t="s">
        <v>213</v>
      </c>
      <c r="L307" s="38" t="s">
        <v>180</v>
      </c>
      <c r="M307" s="41"/>
      <c r="N307" s="49"/>
      <c r="O307" s="49"/>
      <c r="P307" s="50"/>
      <c r="Q307" s="49"/>
      <c r="R307" s="49"/>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2">
        <f t="shared" si="25"/>
        <v>561.42</v>
      </c>
      <c r="BB307" s="51">
        <f t="shared" si="26"/>
        <v>561.42</v>
      </c>
      <c r="BC307" s="60" t="str">
        <f>SpellNumber(L307,BB307)</f>
        <v>INR  Five Hundred &amp; Sixty One  and Paise Forty Two Only</v>
      </c>
      <c r="IA307" s="21">
        <v>20.1</v>
      </c>
      <c r="IB307" s="61" t="s">
        <v>154</v>
      </c>
      <c r="ID307" s="21">
        <v>3</v>
      </c>
      <c r="IE307" s="22" t="s">
        <v>268</v>
      </c>
      <c r="IF307" s="22"/>
      <c r="IG307" s="22"/>
      <c r="IH307" s="22"/>
      <c r="II307" s="22"/>
    </row>
    <row r="308" spans="1:243" s="21" customFormat="1" ht="143.25" customHeight="1">
      <c r="A308" s="33">
        <v>20.11</v>
      </c>
      <c r="B308" s="34" t="s">
        <v>155</v>
      </c>
      <c r="C308" s="35"/>
      <c r="D308" s="35">
        <v>1</v>
      </c>
      <c r="E308" s="68" t="s">
        <v>173</v>
      </c>
      <c r="F308" s="69">
        <v>3042.13</v>
      </c>
      <c r="G308" s="70">
        <v>3470</v>
      </c>
      <c r="H308" s="71">
        <f t="shared" si="24"/>
        <v>2667.37</v>
      </c>
      <c r="I308" s="39" t="s">
        <v>212</v>
      </c>
      <c r="J308" s="40">
        <f t="shared" si="13"/>
        <v>1</v>
      </c>
      <c r="K308" s="38" t="s">
        <v>213</v>
      </c>
      <c r="L308" s="38" t="s">
        <v>180</v>
      </c>
      <c r="M308" s="41"/>
      <c r="N308" s="49"/>
      <c r="O308" s="49"/>
      <c r="P308" s="50"/>
      <c r="Q308" s="49"/>
      <c r="R308" s="49"/>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2">
        <f t="shared" si="25"/>
        <v>3042.13</v>
      </c>
      <c r="BB308" s="51">
        <f t="shared" si="26"/>
        <v>3042.13</v>
      </c>
      <c r="BC308" s="60" t="str">
        <f>SpellNumber(L308,BB308)</f>
        <v>INR  Three Thousand  &amp;Forty Two  and Paise Thirteen Only</v>
      </c>
      <c r="IA308" s="21">
        <v>20.11</v>
      </c>
      <c r="IB308" s="61" t="s">
        <v>155</v>
      </c>
      <c r="ID308" s="21">
        <v>1</v>
      </c>
      <c r="IE308" s="22" t="s">
        <v>173</v>
      </c>
      <c r="IF308" s="22"/>
      <c r="IG308" s="22"/>
      <c r="IH308" s="22"/>
      <c r="II308" s="22"/>
    </row>
    <row r="309" spans="1:243" s="21" customFormat="1" ht="49.5" customHeight="1">
      <c r="A309" s="33">
        <v>20.12</v>
      </c>
      <c r="B309" s="34" t="s">
        <v>156</v>
      </c>
      <c r="C309" s="35"/>
      <c r="D309" s="35">
        <v>7</v>
      </c>
      <c r="E309" s="68" t="s">
        <v>173</v>
      </c>
      <c r="F309" s="69">
        <v>851.12</v>
      </c>
      <c r="G309" s="70">
        <v>6795</v>
      </c>
      <c r="H309" s="71">
        <f t="shared" si="24"/>
        <v>746.27</v>
      </c>
      <c r="I309" s="39" t="s">
        <v>212</v>
      </c>
      <c r="J309" s="40">
        <f t="shared" si="13"/>
        <v>1</v>
      </c>
      <c r="K309" s="38" t="s">
        <v>213</v>
      </c>
      <c r="L309" s="38" t="s">
        <v>180</v>
      </c>
      <c r="M309" s="41"/>
      <c r="N309" s="49"/>
      <c r="O309" s="49"/>
      <c r="P309" s="50"/>
      <c r="Q309" s="49"/>
      <c r="R309" s="49"/>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2">
        <f t="shared" si="25"/>
        <v>5957.84</v>
      </c>
      <c r="BB309" s="51">
        <f t="shared" si="26"/>
        <v>5957.84</v>
      </c>
      <c r="BC309" s="60" t="str">
        <f>SpellNumber(L309,BB309)</f>
        <v>INR  Five Thousand Nine Hundred &amp; Fifty Seven  and Paise Eighty Four Only</v>
      </c>
      <c r="IA309" s="21">
        <v>20.12</v>
      </c>
      <c r="IB309" s="61" t="s">
        <v>156</v>
      </c>
      <c r="ID309" s="21">
        <v>7</v>
      </c>
      <c r="IE309" s="22" t="s">
        <v>173</v>
      </c>
      <c r="IF309" s="22"/>
      <c r="IG309" s="22"/>
      <c r="IH309" s="22"/>
      <c r="II309" s="22"/>
    </row>
    <row r="310" spans="1:243" s="21" customFormat="1" ht="32.25" customHeight="1">
      <c r="A310" s="33">
        <v>20.13</v>
      </c>
      <c r="B310" s="34" t="s">
        <v>157</v>
      </c>
      <c r="C310" s="35"/>
      <c r="D310" s="35">
        <v>6</v>
      </c>
      <c r="E310" s="68" t="s">
        <v>268</v>
      </c>
      <c r="F310" s="69">
        <v>29.33</v>
      </c>
      <c r="G310" s="70">
        <v>201</v>
      </c>
      <c r="H310" s="71">
        <f t="shared" si="24"/>
        <v>25.72</v>
      </c>
      <c r="I310" s="39" t="s">
        <v>212</v>
      </c>
      <c r="J310" s="40">
        <f t="shared" si="13"/>
        <v>1</v>
      </c>
      <c r="K310" s="38" t="s">
        <v>213</v>
      </c>
      <c r="L310" s="38" t="s">
        <v>180</v>
      </c>
      <c r="M310" s="41"/>
      <c r="N310" s="49"/>
      <c r="O310" s="49"/>
      <c r="P310" s="50"/>
      <c r="Q310" s="49"/>
      <c r="R310" s="49"/>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2">
        <f t="shared" si="25"/>
        <v>175.98</v>
      </c>
      <c r="BB310" s="51">
        <f t="shared" si="26"/>
        <v>175.98</v>
      </c>
      <c r="BC310" s="60" t="str">
        <f>SpellNumber(L310,BB310)</f>
        <v>INR  One Hundred &amp; Seventy Five  and Paise Ninety Eight Only</v>
      </c>
      <c r="IA310" s="21">
        <v>20.13</v>
      </c>
      <c r="IB310" s="61" t="s">
        <v>157</v>
      </c>
      <c r="ID310" s="21">
        <v>6</v>
      </c>
      <c r="IE310" s="22" t="s">
        <v>268</v>
      </c>
      <c r="IF310" s="22"/>
      <c r="IG310" s="22"/>
      <c r="IH310" s="22"/>
      <c r="II310" s="22"/>
    </row>
    <row r="311" spans="1:243" s="21" customFormat="1" ht="48" customHeight="1">
      <c r="A311" s="33">
        <v>20.14</v>
      </c>
      <c r="B311" s="34" t="s">
        <v>158</v>
      </c>
      <c r="C311" s="35"/>
      <c r="D311" s="35">
        <v>2</v>
      </c>
      <c r="E311" s="68" t="s">
        <v>268</v>
      </c>
      <c r="F311" s="69">
        <v>422.32</v>
      </c>
      <c r="G311" s="70">
        <v>963</v>
      </c>
      <c r="H311" s="71">
        <f t="shared" si="24"/>
        <v>370.29</v>
      </c>
      <c r="I311" s="39" t="s">
        <v>212</v>
      </c>
      <c r="J311" s="40">
        <f t="shared" si="13"/>
        <v>1</v>
      </c>
      <c r="K311" s="38" t="s">
        <v>213</v>
      </c>
      <c r="L311" s="38" t="s">
        <v>180</v>
      </c>
      <c r="M311" s="41"/>
      <c r="N311" s="49"/>
      <c r="O311" s="49"/>
      <c r="P311" s="50"/>
      <c r="Q311" s="49"/>
      <c r="R311" s="49"/>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c r="AR311" s="50"/>
      <c r="AS311" s="50"/>
      <c r="AT311" s="50"/>
      <c r="AU311" s="50"/>
      <c r="AV311" s="50"/>
      <c r="AW311" s="50"/>
      <c r="AX311" s="50"/>
      <c r="AY311" s="50"/>
      <c r="AZ311" s="50"/>
      <c r="BA311" s="52">
        <f t="shared" si="25"/>
        <v>844.64</v>
      </c>
      <c r="BB311" s="51">
        <f t="shared" si="26"/>
        <v>844.64</v>
      </c>
      <c r="BC311" s="60" t="str">
        <f>SpellNumber(L311,BB311)</f>
        <v>INR  Eight Hundred &amp; Forty Four  and Paise Sixty Four Only</v>
      </c>
      <c r="IA311" s="21">
        <v>20.14</v>
      </c>
      <c r="IB311" s="61" t="s">
        <v>158</v>
      </c>
      <c r="ID311" s="21">
        <v>2</v>
      </c>
      <c r="IE311" s="22" t="s">
        <v>268</v>
      </c>
      <c r="IF311" s="22"/>
      <c r="IG311" s="22"/>
      <c r="IH311" s="22"/>
      <c r="II311" s="22"/>
    </row>
    <row r="312" spans="1:243" s="21" customFormat="1" ht="49.5" customHeight="1">
      <c r="A312" s="33">
        <v>20.15</v>
      </c>
      <c r="B312" s="34" t="s">
        <v>159</v>
      </c>
      <c r="C312" s="35"/>
      <c r="D312" s="35">
        <v>2</v>
      </c>
      <c r="E312" s="68" t="s">
        <v>268</v>
      </c>
      <c r="F312" s="69">
        <v>39.46</v>
      </c>
      <c r="G312" s="70">
        <v>90</v>
      </c>
      <c r="H312" s="71">
        <f t="shared" si="24"/>
        <v>34.6</v>
      </c>
      <c r="I312" s="39" t="s">
        <v>212</v>
      </c>
      <c r="J312" s="40">
        <f t="shared" si="13"/>
        <v>1</v>
      </c>
      <c r="K312" s="38" t="s">
        <v>213</v>
      </c>
      <c r="L312" s="38" t="s">
        <v>180</v>
      </c>
      <c r="M312" s="41"/>
      <c r="N312" s="49"/>
      <c r="O312" s="49"/>
      <c r="P312" s="50"/>
      <c r="Q312" s="49"/>
      <c r="R312" s="49"/>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c r="AR312" s="50"/>
      <c r="AS312" s="50"/>
      <c r="AT312" s="50"/>
      <c r="AU312" s="50"/>
      <c r="AV312" s="50"/>
      <c r="AW312" s="50"/>
      <c r="AX312" s="50"/>
      <c r="AY312" s="50"/>
      <c r="AZ312" s="50"/>
      <c r="BA312" s="52">
        <f t="shared" si="25"/>
        <v>78.92</v>
      </c>
      <c r="BB312" s="51">
        <f t="shared" si="26"/>
        <v>78.92</v>
      </c>
      <c r="BC312" s="60" t="str">
        <f>SpellNumber(L312,BB312)</f>
        <v>INR  Seventy Eight and Paise Ninety Two Only</v>
      </c>
      <c r="IA312" s="21">
        <v>20.15</v>
      </c>
      <c r="IB312" s="61" t="s">
        <v>159</v>
      </c>
      <c r="ID312" s="21">
        <v>2</v>
      </c>
      <c r="IE312" s="22" t="s">
        <v>268</v>
      </c>
      <c r="IF312" s="22"/>
      <c r="IG312" s="22"/>
      <c r="IH312" s="22"/>
      <c r="II312" s="22"/>
    </row>
    <row r="313" spans="1:243" s="21" customFormat="1" ht="51.75" customHeight="1">
      <c r="A313" s="33">
        <v>20.16</v>
      </c>
      <c r="B313" s="34" t="s">
        <v>160</v>
      </c>
      <c r="C313" s="35"/>
      <c r="D313" s="35">
        <v>20</v>
      </c>
      <c r="E313" s="68" t="s">
        <v>174</v>
      </c>
      <c r="F313" s="69">
        <v>8.77</v>
      </c>
      <c r="G313" s="70">
        <v>200</v>
      </c>
      <c r="H313" s="71">
        <f t="shared" si="24"/>
        <v>7.69</v>
      </c>
      <c r="I313" s="39" t="s">
        <v>212</v>
      </c>
      <c r="J313" s="40">
        <f t="shared" si="13"/>
        <v>1</v>
      </c>
      <c r="K313" s="38" t="s">
        <v>213</v>
      </c>
      <c r="L313" s="38" t="s">
        <v>180</v>
      </c>
      <c r="M313" s="41"/>
      <c r="N313" s="49"/>
      <c r="O313" s="49"/>
      <c r="P313" s="50"/>
      <c r="Q313" s="49"/>
      <c r="R313" s="49"/>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c r="AQ313" s="50"/>
      <c r="AR313" s="50"/>
      <c r="AS313" s="50"/>
      <c r="AT313" s="50"/>
      <c r="AU313" s="50"/>
      <c r="AV313" s="50"/>
      <c r="AW313" s="50"/>
      <c r="AX313" s="50"/>
      <c r="AY313" s="50"/>
      <c r="AZ313" s="50"/>
      <c r="BA313" s="52">
        <f t="shared" si="25"/>
        <v>175.4</v>
      </c>
      <c r="BB313" s="51">
        <f t="shared" si="26"/>
        <v>175.4</v>
      </c>
      <c r="BC313" s="60" t="str">
        <f>SpellNumber(L313,BB313)</f>
        <v>INR  One Hundred &amp; Seventy Five  and Paise Forty Only</v>
      </c>
      <c r="IA313" s="21">
        <v>20.16</v>
      </c>
      <c r="IB313" s="61" t="s">
        <v>160</v>
      </c>
      <c r="ID313" s="21">
        <v>20</v>
      </c>
      <c r="IE313" s="22" t="s">
        <v>174</v>
      </c>
      <c r="IF313" s="22"/>
      <c r="IG313" s="22"/>
      <c r="IH313" s="22"/>
      <c r="II313" s="22"/>
    </row>
    <row r="314" spans="1:243" s="21" customFormat="1" ht="49.5" customHeight="1">
      <c r="A314" s="33">
        <v>20.17</v>
      </c>
      <c r="B314" s="34" t="s">
        <v>161</v>
      </c>
      <c r="C314" s="35"/>
      <c r="D314" s="35">
        <v>50</v>
      </c>
      <c r="E314" s="68" t="s">
        <v>174</v>
      </c>
      <c r="F314" s="69">
        <v>4.38</v>
      </c>
      <c r="G314" s="70">
        <v>250</v>
      </c>
      <c r="H314" s="71">
        <f t="shared" si="24"/>
        <v>3.84</v>
      </c>
      <c r="I314" s="39" t="s">
        <v>212</v>
      </c>
      <c r="J314" s="40">
        <f t="shared" si="13"/>
        <v>1</v>
      </c>
      <c r="K314" s="38" t="s">
        <v>213</v>
      </c>
      <c r="L314" s="38" t="s">
        <v>180</v>
      </c>
      <c r="M314" s="41"/>
      <c r="N314" s="49"/>
      <c r="O314" s="49"/>
      <c r="P314" s="50"/>
      <c r="Q314" s="49"/>
      <c r="R314" s="49"/>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2">
        <f t="shared" si="25"/>
        <v>219</v>
      </c>
      <c r="BB314" s="51">
        <f t="shared" si="26"/>
        <v>219</v>
      </c>
      <c r="BC314" s="60" t="str">
        <f>SpellNumber(L314,BB314)</f>
        <v>INR  Two Hundred &amp; Nineteen  Only</v>
      </c>
      <c r="IA314" s="21">
        <v>20.17</v>
      </c>
      <c r="IB314" s="61" t="s">
        <v>161</v>
      </c>
      <c r="ID314" s="21">
        <v>50</v>
      </c>
      <c r="IE314" s="22" t="s">
        <v>174</v>
      </c>
      <c r="IF314" s="22"/>
      <c r="IG314" s="22"/>
      <c r="IH314" s="22"/>
      <c r="II314" s="22"/>
    </row>
    <row r="315" spans="1:243" s="21" customFormat="1" ht="63.75" customHeight="1">
      <c r="A315" s="33">
        <v>20.18</v>
      </c>
      <c r="B315" s="34" t="s">
        <v>162</v>
      </c>
      <c r="C315" s="35"/>
      <c r="D315" s="35">
        <v>1</v>
      </c>
      <c r="E315" s="68" t="s">
        <v>268</v>
      </c>
      <c r="F315" s="69">
        <v>2902.24</v>
      </c>
      <c r="G315" s="70">
        <v>3310</v>
      </c>
      <c r="H315" s="71">
        <f t="shared" si="24"/>
        <v>2544.71</v>
      </c>
      <c r="I315" s="39" t="s">
        <v>212</v>
      </c>
      <c r="J315" s="40">
        <f t="shared" si="13"/>
        <v>1</v>
      </c>
      <c r="K315" s="38" t="s">
        <v>213</v>
      </c>
      <c r="L315" s="38" t="s">
        <v>180</v>
      </c>
      <c r="M315" s="41"/>
      <c r="N315" s="49"/>
      <c r="O315" s="49"/>
      <c r="P315" s="50"/>
      <c r="Q315" s="49"/>
      <c r="R315" s="49"/>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c r="AQ315" s="50"/>
      <c r="AR315" s="50"/>
      <c r="AS315" s="50"/>
      <c r="AT315" s="50"/>
      <c r="AU315" s="50"/>
      <c r="AV315" s="50"/>
      <c r="AW315" s="50"/>
      <c r="AX315" s="50"/>
      <c r="AY315" s="50"/>
      <c r="AZ315" s="50"/>
      <c r="BA315" s="52">
        <f t="shared" si="25"/>
        <v>2902.24</v>
      </c>
      <c r="BB315" s="51">
        <f t="shared" si="26"/>
        <v>2902.24</v>
      </c>
      <c r="BC315" s="60" t="str">
        <f>SpellNumber(L315,BB315)</f>
        <v>INR  Two Thousand Nine Hundred &amp; Two  and Paise Twenty Four Only</v>
      </c>
      <c r="IA315" s="21">
        <v>20.18</v>
      </c>
      <c r="IB315" s="61" t="s">
        <v>162</v>
      </c>
      <c r="ID315" s="21">
        <v>1</v>
      </c>
      <c r="IE315" s="22" t="s">
        <v>268</v>
      </c>
      <c r="IF315" s="22"/>
      <c r="IG315" s="22"/>
      <c r="IH315" s="22"/>
      <c r="II315" s="22"/>
    </row>
    <row r="316" spans="1:243" s="21" customFormat="1" ht="30.75" customHeight="1">
      <c r="A316" s="33">
        <v>20.19</v>
      </c>
      <c r="B316" s="34" t="s">
        <v>163</v>
      </c>
      <c r="C316" s="35"/>
      <c r="D316" s="35">
        <v>12</v>
      </c>
      <c r="E316" s="68" t="s">
        <v>268</v>
      </c>
      <c r="F316" s="69">
        <v>124.86</v>
      </c>
      <c r="G316" s="70">
        <v>1709</v>
      </c>
      <c r="H316" s="71">
        <f t="shared" si="24"/>
        <v>109.48</v>
      </c>
      <c r="I316" s="39" t="s">
        <v>212</v>
      </c>
      <c r="J316" s="40">
        <f t="shared" si="13"/>
        <v>1</v>
      </c>
      <c r="K316" s="38" t="s">
        <v>213</v>
      </c>
      <c r="L316" s="38" t="s">
        <v>180</v>
      </c>
      <c r="M316" s="41"/>
      <c r="N316" s="49"/>
      <c r="O316" s="49"/>
      <c r="P316" s="50"/>
      <c r="Q316" s="49"/>
      <c r="R316" s="49"/>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2">
        <f t="shared" si="25"/>
        <v>1498.32</v>
      </c>
      <c r="BB316" s="51">
        <f t="shared" si="26"/>
        <v>1498.32</v>
      </c>
      <c r="BC316" s="60" t="str">
        <f>SpellNumber(L316,BB316)</f>
        <v>INR  One Thousand Four Hundred &amp; Ninety Eight  and Paise Thirty Two Only</v>
      </c>
      <c r="IA316" s="21">
        <v>20.19</v>
      </c>
      <c r="IB316" s="61" t="s">
        <v>163</v>
      </c>
      <c r="ID316" s="21">
        <v>12</v>
      </c>
      <c r="IE316" s="22" t="s">
        <v>268</v>
      </c>
      <c r="IF316" s="22"/>
      <c r="IG316" s="22"/>
      <c r="IH316" s="22"/>
      <c r="II316" s="22"/>
    </row>
    <row r="317" spans="1:243" s="21" customFormat="1" ht="66" customHeight="1">
      <c r="A317" s="62">
        <v>20.2</v>
      </c>
      <c r="B317" s="34" t="s">
        <v>164</v>
      </c>
      <c r="C317" s="35"/>
      <c r="D317" s="35">
        <v>80</v>
      </c>
      <c r="E317" s="68" t="s">
        <v>174</v>
      </c>
      <c r="F317" s="69">
        <v>21.04</v>
      </c>
      <c r="G317" s="70">
        <v>1920</v>
      </c>
      <c r="H317" s="71">
        <f t="shared" si="24"/>
        <v>18.45</v>
      </c>
      <c r="I317" s="39" t="s">
        <v>212</v>
      </c>
      <c r="J317" s="40">
        <f t="shared" si="13"/>
        <v>1</v>
      </c>
      <c r="K317" s="38" t="s">
        <v>213</v>
      </c>
      <c r="L317" s="38" t="s">
        <v>180</v>
      </c>
      <c r="M317" s="41"/>
      <c r="N317" s="49"/>
      <c r="O317" s="49"/>
      <c r="P317" s="50"/>
      <c r="Q317" s="49"/>
      <c r="R317" s="49"/>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c r="AR317" s="50"/>
      <c r="AS317" s="50"/>
      <c r="AT317" s="50"/>
      <c r="AU317" s="50"/>
      <c r="AV317" s="50"/>
      <c r="AW317" s="50"/>
      <c r="AX317" s="50"/>
      <c r="AY317" s="50"/>
      <c r="AZ317" s="50"/>
      <c r="BA317" s="52">
        <f t="shared" si="25"/>
        <v>1683.2</v>
      </c>
      <c r="BB317" s="51">
        <f t="shared" si="26"/>
        <v>1683.2</v>
      </c>
      <c r="BC317" s="60" t="str">
        <f>SpellNumber(L317,BB317)</f>
        <v>INR  One Thousand Six Hundred &amp; Eighty Three  and Paise Twenty Only</v>
      </c>
      <c r="IA317" s="21">
        <v>20.2</v>
      </c>
      <c r="IB317" s="61" t="s">
        <v>164</v>
      </c>
      <c r="ID317" s="21">
        <v>80</v>
      </c>
      <c r="IE317" s="22" t="s">
        <v>174</v>
      </c>
      <c r="IF317" s="22"/>
      <c r="IG317" s="22"/>
      <c r="IH317" s="22"/>
      <c r="II317" s="22"/>
    </row>
    <row r="318" spans="1:243" s="21" customFormat="1" ht="34.5" customHeight="1">
      <c r="A318" s="33">
        <v>20.21</v>
      </c>
      <c r="B318" s="34" t="s">
        <v>165</v>
      </c>
      <c r="C318" s="35"/>
      <c r="D318" s="35">
        <v>4</v>
      </c>
      <c r="E318" s="68" t="s">
        <v>268</v>
      </c>
      <c r="F318" s="69">
        <v>350.72</v>
      </c>
      <c r="G318" s="70">
        <v>1600</v>
      </c>
      <c r="H318" s="71">
        <f t="shared" si="24"/>
        <v>307.51</v>
      </c>
      <c r="I318" s="39" t="s">
        <v>212</v>
      </c>
      <c r="J318" s="40">
        <f t="shared" si="13"/>
        <v>1</v>
      </c>
      <c r="K318" s="38" t="s">
        <v>213</v>
      </c>
      <c r="L318" s="38" t="s">
        <v>180</v>
      </c>
      <c r="M318" s="41"/>
      <c r="N318" s="49"/>
      <c r="O318" s="49"/>
      <c r="P318" s="50"/>
      <c r="Q318" s="49"/>
      <c r="R318" s="49"/>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c r="AR318" s="50"/>
      <c r="AS318" s="50"/>
      <c r="AT318" s="50"/>
      <c r="AU318" s="50"/>
      <c r="AV318" s="50"/>
      <c r="AW318" s="50"/>
      <c r="AX318" s="50"/>
      <c r="AY318" s="50"/>
      <c r="AZ318" s="50"/>
      <c r="BA318" s="52">
        <f t="shared" si="25"/>
        <v>1402.88</v>
      </c>
      <c r="BB318" s="51">
        <f t="shared" si="26"/>
        <v>1402.88</v>
      </c>
      <c r="BC318" s="60" t="str">
        <f>SpellNumber(L318,BB318)</f>
        <v>INR  One Thousand Four Hundred &amp; Two  and Paise Eighty Eight Only</v>
      </c>
      <c r="IA318" s="21">
        <v>20.21</v>
      </c>
      <c r="IB318" s="61" t="s">
        <v>165</v>
      </c>
      <c r="ID318" s="21">
        <v>4</v>
      </c>
      <c r="IE318" s="22" t="s">
        <v>268</v>
      </c>
      <c r="IF318" s="22"/>
      <c r="IG318" s="22"/>
      <c r="IH318" s="22"/>
      <c r="II318" s="22"/>
    </row>
    <row r="319" spans="1:243" s="21" customFormat="1" ht="49.5" customHeight="1">
      <c r="A319" s="33">
        <v>20.22</v>
      </c>
      <c r="B319" s="34" t="s">
        <v>166</v>
      </c>
      <c r="C319" s="35"/>
      <c r="D319" s="35">
        <v>7</v>
      </c>
      <c r="E319" s="68" t="s">
        <v>221</v>
      </c>
      <c r="F319" s="69">
        <v>1675.84</v>
      </c>
      <c r="G319" s="70">
        <v>13379</v>
      </c>
      <c r="H319" s="71">
        <f t="shared" si="24"/>
        <v>1469.39</v>
      </c>
      <c r="I319" s="39" t="s">
        <v>212</v>
      </c>
      <c r="J319" s="40">
        <f t="shared" si="13"/>
        <v>1</v>
      </c>
      <c r="K319" s="38" t="s">
        <v>213</v>
      </c>
      <c r="L319" s="38" t="s">
        <v>180</v>
      </c>
      <c r="M319" s="41"/>
      <c r="N319" s="49"/>
      <c r="O319" s="49"/>
      <c r="P319" s="50"/>
      <c r="Q319" s="49"/>
      <c r="R319" s="49"/>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2">
        <f t="shared" si="25"/>
        <v>11730.88</v>
      </c>
      <c r="BB319" s="51">
        <f t="shared" si="26"/>
        <v>11730.88</v>
      </c>
      <c r="BC319" s="60" t="str">
        <f>SpellNumber(L319,BB319)</f>
        <v>INR  Eleven Thousand Seven Hundred &amp; Thirty  and Paise Eighty Eight Only</v>
      </c>
      <c r="IA319" s="21">
        <v>20.22</v>
      </c>
      <c r="IB319" s="61" t="s">
        <v>166</v>
      </c>
      <c r="ID319" s="21">
        <v>7</v>
      </c>
      <c r="IE319" s="22" t="s">
        <v>221</v>
      </c>
      <c r="IF319" s="22"/>
      <c r="IG319" s="22"/>
      <c r="IH319" s="22"/>
      <c r="II319" s="22"/>
    </row>
    <row r="320" spans="1:243" s="21" customFormat="1" ht="82.5" customHeight="1">
      <c r="A320" s="33">
        <v>20.23</v>
      </c>
      <c r="B320" s="34" t="s">
        <v>167</v>
      </c>
      <c r="C320" s="35"/>
      <c r="D320" s="35">
        <v>18</v>
      </c>
      <c r="E320" s="68" t="s">
        <v>175</v>
      </c>
      <c r="F320" s="69">
        <v>1117.93</v>
      </c>
      <c r="G320" s="70">
        <v>22950</v>
      </c>
      <c r="H320" s="71">
        <f t="shared" si="24"/>
        <v>980.21</v>
      </c>
      <c r="I320" s="39" t="s">
        <v>212</v>
      </c>
      <c r="J320" s="40">
        <f t="shared" si="13"/>
        <v>1</v>
      </c>
      <c r="K320" s="38" t="s">
        <v>213</v>
      </c>
      <c r="L320" s="38" t="s">
        <v>180</v>
      </c>
      <c r="M320" s="41"/>
      <c r="N320" s="49"/>
      <c r="O320" s="49"/>
      <c r="P320" s="50"/>
      <c r="Q320" s="49"/>
      <c r="R320" s="49"/>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2">
        <f t="shared" si="25"/>
        <v>20122.74</v>
      </c>
      <c r="BB320" s="51">
        <f t="shared" si="26"/>
        <v>20122.74</v>
      </c>
      <c r="BC320" s="60" t="str">
        <f>SpellNumber(L320,BB320)</f>
        <v>INR  Twenty Thousand One Hundred &amp; Twenty Two  and Paise Seventy Four Only</v>
      </c>
      <c r="IA320" s="21">
        <v>20.23</v>
      </c>
      <c r="IB320" s="61" t="s">
        <v>167</v>
      </c>
      <c r="ID320" s="21">
        <v>18</v>
      </c>
      <c r="IE320" s="22" t="s">
        <v>175</v>
      </c>
      <c r="IF320" s="22"/>
      <c r="IG320" s="22"/>
      <c r="IH320" s="22"/>
      <c r="II320" s="22"/>
    </row>
    <row r="321" spans="1:243" s="21" customFormat="1" ht="32.25" customHeight="1">
      <c r="A321" s="33">
        <v>20.24</v>
      </c>
      <c r="B321" s="34" t="s">
        <v>168</v>
      </c>
      <c r="C321" s="35"/>
      <c r="D321" s="35">
        <v>5</v>
      </c>
      <c r="E321" s="68" t="s">
        <v>221</v>
      </c>
      <c r="F321" s="69">
        <v>977.64</v>
      </c>
      <c r="G321" s="70">
        <v>5575</v>
      </c>
      <c r="H321" s="71">
        <f t="shared" si="24"/>
        <v>857.2</v>
      </c>
      <c r="I321" s="39" t="s">
        <v>212</v>
      </c>
      <c r="J321" s="40">
        <f t="shared" si="13"/>
        <v>1</v>
      </c>
      <c r="K321" s="38" t="s">
        <v>213</v>
      </c>
      <c r="L321" s="38" t="s">
        <v>180</v>
      </c>
      <c r="M321" s="41"/>
      <c r="N321" s="49"/>
      <c r="O321" s="49"/>
      <c r="P321" s="50"/>
      <c r="Q321" s="49"/>
      <c r="R321" s="49"/>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2">
        <f t="shared" si="25"/>
        <v>4888.2</v>
      </c>
      <c r="BB321" s="51">
        <f t="shared" si="26"/>
        <v>4888.2</v>
      </c>
      <c r="BC321" s="60" t="str">
        <f>SpellNumber(L321,BB321)</f>
        <v>INR  Four Thousand Eight Hundred &amp; Eighty Eight  and Paise Twenty Only</v>
      </c>
      <c r="IA321" s="21">
        <v>20.24</v>
      </c>
      <c r="IB321" s="61" t="s">
        <v>168</v>
      </c>
      <c r="ID321" s="21">
        <v>5</v>
      </c>
      <c r="IE321" s="22" t="s">
        <v>221</v>
      </c>
      <c r="IF321" s="22"/>
      <c r="IG321" s="22"/>
      <c r="IH321" s="22"/>
      <c r="II321" s="22"/>
    </row>
    <row r="322" spans="1:243" s="21" customFormat="1" ht="31.5" customHeight="1">
      <c r="A322" s="33">
        <v>20.25</v>
      </c>
      <c r="B322" s="34" t="s">
        <v>169</v>
      </c>
      <c r="C322" s="35"/>
      <c r="D322" s="35">
        <v>8</v>
      </c>
      <c r="E322" s="68" t="s">
        <v>173</v>
      </c>
      <c r="F322" s="69">
        <v>124.86</v>
      </c>
      <c r="G322" s="70">
        <v>1139</v>
      </c>
      <c r="H322" s="71">
        <f t="shared" si="24"/>
        <v>109.48</v>
      </c>
      <c r="I322" s="39" t="s">
        <v>212</v>
      </c>
      <c r="J322" s="40">
        <f t="shared" si="13"/>
        <v>1</v>
      </c>
      <c r="K322" s="38" t="s">
        <v>213</v>
      </c>
      <c r="L322" s="38" t="s">
        <v>180</v>
      </c>
      <c r="M322" s="41"/>
      <c r="N322" s="49"/>
      <c r="O322" s="49"/>
      <c r="P322" s="50"/>
      <c r="Q322" s="49"/>
      <c r="R322" s="49"/>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c r="AR322" s="50"/>
      <c r="AS322" s="50"/>
      <c r="AT322" s="50"/>
      <c r="AU322" s="50"/>
      <c r="AV322" s="50"/>
      <c r="AW322" s="50"/>
      <c r="AX322" s="50"/>
      <c r="AY322" s="50"/>
      <c r="AZ322" s="50"/>
      <c r="BA322" s="52">
        <f t="shared" si="25"/>
        <v>998.88</v>
      </c>
      <c r="BB322" s="51">
        <f t="shared" si="26"/>
        <v>998.88</v>
      </c>
      <c r="BC322" s="60" t="str">
        <f>SpellNumber(L322,BB322)</f>
        <v>INR  Nine Hundred &amp; Ninety Eight  and Paise Eighty Eight Only</v>
      </c>
      <c r="IA322" s="21">
        <v>20.25</v>
      </c>
      <c r="IB322" s="61" t="s">
        <v>169</v>
      </c>
      <c r="ID322" s="21">
        <v>8</v>
      </c>
      <c r="IE322" s="22" t="s">
        <v>173</v>
      </c>
      <c r="IF322" s="22"/>
      <c r="IG322" s="22"/>
      <c r="IH322" s="22"/>
      <c r="II322" s="22"/>
    </row>
    <row r="323" spans="1:243" s="21" customFormat="1" ht="51.75" customHeight="1">
      <c r="A323" s="33">
        <v>20.26</v>
      </c>
      <c r="B323" s="34" t="s">
        <v>170</v>
      </c>
      <c r="C323" s="35"/>
      <c r="D323" s="35">
        <v>348.4</v>
      </c>
      <c r="E323" s="68" t="s">
        <v>221</v>
      </c>
      <c r="F323" s="69">
        <v>136.61</v>
      </c>
      <c r="G323" s="70">
        <v>54281</v>
      </c>
      <c r="H323" s="71">
        <f t="shared" si="24"/>
        <v>119.78</v>
      </c>
      <c r="I323" s="39" t="s">
        <v>212</v>
      </c>
      <c r="J323" s="40">
        <f t="shared" si="13"/>
        <v>1</v>
      </c>
      <c r="K323" s="38" t="s">
        <v>213</v>
      </c>
      <c r="L323" s="38" t="s">
        <v>180</v>
      </c>
      <c r="M323" s="41"/>
      <c r="N323" s="49"/>
      <c r="O323" s="49"/>
      <c r="P323" s="50"/>
      <c r="Q323" s="49"/>
      <c r="R323" s="49"/>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c r="AT323" s="50"/>
      <c r="AU323" s="50"/>
      <c r="AV323" s="50"/>
      <c r="AW323" s="50"/>
      <c r="AX323" s="50"/>
      <c r="AY323" s="50"/>
      <c r="AZ323" s="50"/>
      <c r="BA323" s="52">
        <f t="shared" si="25"/>
        <v>47594.92</v>
      </c>
      <c r="BB323" s="51">
        <f t="shared" si="26"/>
        <v>47594.92</v>
      </c>
      <c r="BC323" s="60" t="str">
        <f>SpellNumber(L323,BB323)</f>
        <v>INR  Forty Seven Thousand Five Hundred &amp; Ninety Four  and Paise Ninety Two Only</v>
      </c>
      <c r="IA323" s="21">
        <v>20.26</v>
      </c>
      <c r="IB323" s="61" t="s">
        <v>170</v>
      </c>
      <c r="ID323" s="21">
        <v>348.4</v>
      </c>
      <c r="IE323" s="22" t="s">
        <v>221</v>
      </c>
      <c r="IF323" s="22"/>
      <c r="IG323" s="22"/>
      <c r="IH323" s="22"/>
      <c r="II323" s="22"/>
    </row>
    <row r="324" spans="1:55" ht="42.75">
      <c r="A324" s="44" t="s">
        <v>214</v>
      </c>
      <c r="B324" s="45"/>
      <c r="C324" s="46"/>
      <c r="D324" s="56"/>
      <c r="E324" s="56"/>
      <c r="F324" s="56"/>
      <c r="G324" s="36"/>
      <c r="H324" s="47"/>
      <c r="I324" s="47"/>
      <c r="J324" s="47"/>
      <c r="K324" s="47"/>
      <c r="L324" s="48"/>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59">
        <f>SUM(BA13:BA323)</f>
        <v>3708457.17</v>
      </c>
      <c r="BB324" s="59">
        <f>SUM(BB13:BB323)</f>
        <v>3708457.17</v>
      </c>
      <c r="BC324" s="60" t="str">
        <f>SpellNumber($E$2,BB324)</f>
        <v>INR  Thirty Seven Lakh Eight Thousand Four Hundred &amp; Fifty Seven  and Paise Seventeen Only</v>
      </c>
    </row>
    <row r="325" spans="1:55" ht="45" customHeight="1">
      <c r="A325" s="24" t="s">
        <v>215</v>
      </c>
      <c r="B325" s="25"/>
      <c r="C325" s="26"/>
      <c r="D325" s="53"/>
      <c r="E325" s="54" t="s">
        <v>222</v>
      </c>
      <c r="F325" s="55"/>
      <c r="G325" s="27"/>
      <c r="H325" s="28"/>
      <c r="I325" s="28"/>
      <c r="J325" s="28"/>
      <c r="K325" s="29"/>
      <c r="L325" s="30"/>
      <c r="M325" s="31"/>
      <c r="N325" s="32"/>
      <c r="O325" s="21"/>
      <c r="P325" s="21"/>
      <c r="Q325" s="21"/>
      <c r="R325" s="21"/>
      <c r="S325" s="21"/>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57">
        <f>IF(ISBLANK(F325),0,IF(E325="Excess (+)",ROUND(BA324+(BA324*F325),2),IF(E325="Less (-)",ROUND(BA324+(BA324*F325*(-1)),2),IF(E325="At Par",BA324,0))))</f>
        <v>0</v>
      </c>
      <c r="BB325" s="58">
        <f>ROUND(BA325,0)</f>
        <v>0</v>
      </c>
      <c r="BC325" s="60" t="str">
        <f>SpellNumber($E$2,BB325)</f>
        <v>INR Zero Only</v>
      </c>
    </row>
    <row r="326" spans="1:55" ht="47.25" customHeight="1">
      <c r="A326" s="23" t="s">
        <v>216</v>
      </c>
      <c r="B326" s="23"/>
      <c r="C326" s="74" t="str">
        <f>SpellNumber($E$2,BB325)</f>
        <v>INR Zero Only</v>
      </c>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c r="AQ326" s="74"/>
      <c r="AR326" s="74"/>
      <c r="AS326" s="74"/>
      <c r="AT326" s="74"/>
      <c r="AU326" s="74"/>
      <c r="AV326" s="74"/>
      <c r="AW326" s="74"/>
      <c r="AX326" s="74"/>
      <c r="AY326" s="74"/>
      <c r="AZ326" s="74"/>
      <c r="BA326" s="74"/>
      <c r="BB326" s="74"/>
      <c r="BC326" s="74"/>
    </row>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6" ht="15"/>
    <row r="1047" ht="15"/>
    <row r="1048" ht="15"/>
    <row r="1049" ht="15"/>
    <row r="1050" ht="15"/>
    <row r="1051" ht="15"/>
    <row r="1052" ht="15"/>
    <row r="1053" ht="15"/>
    <row r="1054" ht="15"/>
    <row r="1057" ht="15"/>
    <row r="1058" ht="15"/>
    <row r="1059" ht="15"/>
    <row r="1060" ht="15"/>
    <row r="1061" ht="15"/>
    <row r="1062" ht="15"/>
    <row r="1063" ht="15"/>
    <row r="1064" ht="15"/>
    <row r="1065" ht="15"/>
    <row r="1066" ht="15"/>
    <row r="1069" ht="15"/>
    <row r="1071" ht="15"/>
    <row r="1072" ht="15"/>
    <row r="1073" ht="15"/>
    <row r="1074" ht="15"/>
    <row r="1075" ht="15"/>
    <row r="1076" ht="15"/>
    <row r="1078" ht="15"/>
    <row r="1079" ht="15"/>
    <row r="1080" ht="15"/>
    <row r="1082" ht="15"/>
    <row r="1083" ht="15"/>
    <row r="1086" ht="15"/>
    <row r="1087" ht="15"/>
    <row r="1088" ht="15"/>
    <row r="1091" ht="15"/>
    <row r="1093" ht="15"/>
    <row r="1094" ht="15"/>
    <row r="1095" ht="15"/>
    <row r="1096" ht="15"/>
    <row r="1097" ht="15"/>
    <row r="1098" ht="15"/>
    <row r="1099" ht="15"/>
    <row r="1103" ht="15"/>
    <row r="1104" ht="15"/>
    <row r="1105" ht="15"/>
    <row r="1106" ht="15"/>
    <row r="1107" ht="15"/>
    <row r="1108" ht="15"/>
    <row r="1110" ht="15"/>
    <row r="1111" ht="15"/>
    <row r="1113" ht="15"/>
    <row r="1114" ht="15"/>
    <row r="1116" ht="15"/>
    <row r="1119" ht="15"/>
    <row r="1120" ht="15"/>
    <row r="1122" ht="15"/>
    <row r="1124" ht="15"/>
    <row r="1125" ht="15"/>
    <row r="1127" ht="15"/>
    <row r="1128" ht="15"/>
    <row r="1129" ht="15"/>
    <row r="1130" ht="15"/>
    <row r="1131" ht="15"/>
    <row r="1132" ht="15"/>
    <row r="1134" ht="15"/>
    <row r="1136" ht="15"/>
    <row r="1137"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5" ht="15"/>
    <row r="1316" ht="15"/>
    <row r="1317" ht="15"/>
    <row r="1318" ht="15"/>
    <row r="1319" ht="15"/>
    <row r="1320" ht="15"/>
    <row r="1321" ht="15"/>
    <row r="1322" ht="15"/>
    <row r="1323" ht="15"/>
    <row r="1324" ht="15"/>
    <row r="1326" ht="15"/>
    <row r="1327" ht="15"/>
    <row r="1328" ht="15"/>
    <row r="1330" ht="15"/>
    <row r="1331" ht="15"/>
    <row r="1332" ht="15"/>
    <row r="1333" ht="15"/>
    <row r="1334" ht="15"/>
    <row r="1335" ht="15"/>
    <row r="1336" ht="15"/>
    <row r="1337" ht="15"/>
    <row r="1338" ht="15"/>
    <row r="1339" ht="15"/>
    <row r="1340" ht="15"/>
    <row r="1342" ht="15"/>
    <row r="1343" ht="15"/>
    <row r="1344" ht="15"/>
    <row r="1345" ht="15"/>
    <row r="1348" ht="15"/>
    <row r="1349" ht="15"/>
    <row r="1350" ht="15"/>
    <row r="1351" ht="15"/>
    <row r="1352" ht="15"/>
    <row r="1353" ht="15"/>
    <row r="1354" ht="15"/>
    <row r="1356" ht="15"/>
    <row r="1357" ht="15"/>
    <row r="1358" ht="15"/>
    <row r="1359" ht="15"/>
    <row r="1360" ht="15"/>
    <row r="1361" ht="15"/>
    <row r="1362" ht="15"/>
    <row r="1364" ht="15"/>
    <row r="1365" ht="15"/>
    <row r="1366" ht="15"/>
    <row r="1367" ht="15"/>
    <row r="1368" ht="15"/>
    <row r="1369" ht="15"/>
    <row r="1370" ht="15"/>
    <row r="1371" ht="15"/>
    <row r="1372" ht="15"/>
    <row r="1373" ht="15"/>
    <row r="1374" ht="15"/>
    <row r="1375" ht="15"/>
    <row r="1376" ht="15"/>
    <row r="1377" ht="15"/>
    <row r="1379" ht="15"/>
    <row r="1380" ht="15"/>
    <row r="1381" ht="15"/>
    <row r="1382" ht="15"/>
    <row r="1383" ht="15"/>
    <row r="1385" ht="15"/>
    <row r="1386" ht="15"/>
    <row r="1387" ht="15"/>
    <row r="1388" ht="15"/>
    <row r="1389" ht="15"/>
    <row r="1390" ht="15"/>
    <row r="1391" ht="15"/>
    <row r="1392" ht="15"/>
    <row r="1393"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3" ht="15"/>
    <row r="1424" ht="15"/>
    <row r="1425" ht="15"/>
    <row r="1426" ht="15"/>
    <row r="1427" ht="15"/>
    <row r="1428" ht="15"/>
    <row r="1429" ht="15"/>
    <row r="1430" ht="15"/>
    <row r="1432" ht="15"/>
    <row r="1433" ht="15"/>
    <row r="1434" ht="15"/>
    <row r="1435" ht="15"/>
    <row r="1436" ht="15"/>
    <row r="1437" ht="15"/>
    <row r="1438" ht="15"/>
    <row r="1439" ht="15"/>
    <row r="1440" ht="15"/>
    <row r="1441" ht="15"/>
    <row r="1442" ht="15"/>
    <row r="1443" ht="15"/>
    <row r="1444" ht="15"/>
    <row r="1446" ht="15"/>
    <row r="1448" ht="15"/>
    <row r="1449" ht="15"/>
    <row r="1450" ht="15"/>
    <row r="1451" ht="15"/>
    <row r="1452" ht="15"/>
    <row r="1453" ht="15"/>
    <row r="1454" ht="15"/>
    <row r="1456" ht="15"/>
    <row r="1457" ht="15"/>
    <row r="1458" ht="15"/>
    <row r="1459" ht="15"/>
    <row r="1460" ht="15"/>
    <row r="1461" ht="15"/>
    <row r="1462" ht="15"/>
    <row r="1463" ht="15"/>
    <row r="1464" ht="15"/>
    <row r="1465" ht="15"/>
    <row r="1466" ht="15"/>
    <row r="1467" ht="15"/>
    <row r="1468" ht="15"/>
    <row r="1469" ht="15"/>
    <row r="1470" ht="15"/>
    <row r="1472" ht="15"/>
    <row r="1473" ht="15"/>
    <row r="1474" ht="15"/>
    <row r="1475" ht="15"/>
    <row r="1476" ht="15"/>
    <row r="1477" ht="15"/>
    <row r="1478" ht="15"/>
    <row r="1480" ht="15"/>
    <row r="1481" ht="15"/>
    <row r="1483" ht="15"/>
    <row r="1484" ht="15"/>
    <row r="1485" ht="15"/>
    <row r="1486" ht="15"/>
    <row r="1487" ht="15"/>
    <row r="1488" ht="15"/>
    <row r="1489" ht="15"/>
    <row r="1490" ht="15"/>
    <row r="1491" ht="15"/>
    <row r="1492" ht="15"/>
    <row r="1494" ht="15"/>
    <row r="1495" ht="15"/>
    <row r="1497" ht="15"/>
    <row r="1498" ht="15"/>
    <row r="1499" ht="15"/>
    <row r="1501" ht="15"/>
    <row r="1502" ht="15"/>
    <row r="1505" ht="15"/>
    <row r="1506" ht="15"/>
    <row r="1507" ht="15"/>
    <row r="1509" ht="15"/>
    <row r="1511" ht="15"/>
    <row r="1512" ht="15"/>
    <row r="1513" ht="15"/>
    <row r="1515" ht="15"/>
    <row r="1516" ht="15"/>
    <row r="1517" ht="15"/>
    <row r="1518" ht="15"/>
    <row r="1519" ht="15"/>
    <row r="1520" ht="15"/>
    <row r="1521" ht="15"/>
    <row r="1523" ht="15"/>
    <row r="1524" ht="15"/>
    <row r="1525" ht="15"/>
    <row r="1526" ht="15"/>
    <row r="1528" ht="15"/>
    <row r="1529" ht="15"/>
    <row r="1530" ht="15"/>
    <row r="1531" ht="15"/>
    <row r="1532" ht="15"/>
    <row r="1533" ht="15"/>
    <row r="1535" ht="15"/>
    <row r="1536" ht="15"/>
    <row r="1537" ht="15"/>
    <row r="1538"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5" ht="15"/>
    <row r="1566" ht="15"/>
    <row r="1567" ht="15"/>
    <row r="1568" ht="15"/>
    <row r="1569" ht="15"/>
    <row r="1571" ht="15"/>
    <row r="1572" ht="15"/>
    <row r="1573" ht="15"/>
    <row r="1574" ht="15"/>
    <row r="1576" ht="15"/>
    <row r="1577" ht="15"/>
    <row r="1578" ht="15"/>
    <row r="1579" ht="15"/>
    <row r="1580" ht="15"/>
    <row r="1581" ht="15"/>
    <row r="1582" ht="15"/>
    <row r="1583" ht="15"/>
    <row r="1584" ht="15"/>
    <row r="1585" ht="15"/>
    <row r="1586" ht="15"/>
    <row r="1587" ht="15"/>
    <row r="1588" ht="15"/>
    <row r="1589" ht="15"/>
    <row r="1591" ht="15"/>
    <row r="1592" ht="15"/>
    <row r="1593" ht="15"/>
    <row r="1594" ht="15"/>
    <row r="1595" ht="15"/>
    <row r="1596" ht="15"/>
    <row r="1599" ht="15"/>
    <row r="1600" ht="15"/>
    <row r="1601" ht="15"/>
    <row r="1602" ht="15"/>
    <row r="1603" ht="15"/>
    <row r="1605" ht="15"/>
    <row r="1606" ht="15"/>
    <row r="1607" ht="15"/>
    <row r="1608" ht="15"/>
    <row r="1609" ht="15"/>
    <row r="1610" ht="15"/>
    <row r="1611" ht="15"/>
    <row r="1612" ht="15"/>
    <row r="1613" ht="15"/>
    <row r="1614"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40" ht="15"/>
    <row r="1641" ht="15"/>
    <row r="1642" ht="15"/>
    <row r="1643" ht="15"/>
    <row r="1644" ht="15"/>
    <row r="1645" ht="15"/>
    <row r="1646" ht="15"/>
    <row r="1647" ht="15"/>
    <row r="1648" ht="15"/>
    <row r="1650" ht="15"/>
    <row r="1651" ht="15"/>
    <row r="1652" ht="15"/>
    <row r="1653" ht="15"/>
    <row r="1654" ht="15"/>
    <row r="1655" ht="15"/>
    <row r="1657" ht="15"/>
    <row r="1658" ht="15"/>
    <row r="1659" ht="15"/>
    <row r="1660" ht="15"/>
    <row r="1661" ht="15"/>
    <row r="1662" ht="15"/>
    <row r="1663" ht="15"/>
    <row r="1664" ht="15"/>
    <row r="1665" ht="15"/>
    <row r="1667" ht="15"/>
    <row r="1668" ht="15"/>
    <row r="1669" ht="15"/>
    <row r="1670" ht="15"/>
    <row r="1671" ht="15"/>
    <row r="1672" ht="15"/>
    <row r="1673" ht="15"/>
    <row r="1675" ht="15"/>
    <row r="1676" ht="15"/>
    <row r="1677" ht="15"/>
    <row r="1678" ht="15"/>
    <row r="1680" ht="15"/>
    <row r="1681" ht="15"/>
    <row r="1683" ht="15"/>
    <row r="1684" ht="15"/>
    <row r="1685" ht="15"/>
    <row r="1686" ht="15"/>
    <row r="1687" ht="15"/>
    <row r="1689" ht="15"/>
    <row r="1690" ht="15"/>
    <row r="1691" ht="15"/>
    <row r="1692" ht="15"/>
    <row r="1694" ht="15"/>
    <row r="1695" ht="15"/>
    <row r="1696" ht="15"/>
    <row r="1697" ht="15"/>
    <row r="1698" ht="15"/>
    <row r="1700" ht="15"/>
    <row r="1701" ht="15"/>
    <row r="1702" ht="15"/>
    <row r="1703" ht="15"/>
    <row r="1704" ht="15"/>
    <row r="1705" ht="15"/>
    <row r="1707" ht="15"/>
    <row r="1708" ht="15"/>
    <row r="1709" ht="15"/>
    <row r="1711" ht="15"/>
    <row r="1712" ht="15"/>
    <row r="1714" ht="15"/>
    <row r="1715" ht="15"/>
    <row r="1717" ht="15"/>
    <row r="1718" ht="15"/>
    <row r="1719" ht="15"/>
    <row r="1720" ht="15"/>
    <row r="1721" ht="15"/>
    <row r="1722" ht="15"/>
    <row r="1724" ht="15"/>
    <row r="1725" ht="15"/>
    <row r="1726" ht="15"/>
    <row r="1727" ht="15"/>
    <row r="1728" ht="15"/>
    <row r="1730" ht="15"/>
    <row r="1731" ht="15"/>
    <row r="1732" ht="15"/>
    <row r="1734" ht="15"/>
    <row r="1736" ht="15"/>
    <row r="1737" ht="15"/>
    <row r="1738" ht="15"/>
    <row r="1739" ht="15"/>
    <row r="1740" ht="15"/>
    <row r="1742" ht="15"/>
    <row r="1743" ht="15"/>
    <row r="1745" ht="15"/>
    <row r="1747" ht="15"/>
    <row r="1748" ht="15"/>
    <row r="1749" ht="15"/>
    <row r="1750" ht="15"/>
    <row r="1751" ht="15"/>
    <row r="1752" ht="15"/>
    <row r="1754" ht="15"/>
    <row r="1756" ht="15"/>
    <row r="1757" ht="15"/>
    <row r="1758" ht="15"/>
    <row r="1759" ht="15"/>
    <row r="1761" ht="15"/>
    <row r="1762" ht="15"/>
    <row r="1763" ht="15"/>
    <row r="1764" ht="15"/>
    <row r="1765" ht="15"/>
    <row r="1766" ht="15"/>
    <row r="1767" ht="15"/>
    <row r="1769" ht="15"/>
    <row r="1770" ht="15"/>
    <row r="1771" ht="15"/>
    <row r="1773" ht="15"/>
    <row r="1774" ht="15"/>
    <row r="1775" ht="15"/>
    <row r="1777" ht="15"/>
    <row r="1778" ht="15"/>
    <row r="1779" ht="15"/>
    <row r="1780" ht="15"/>
    <row r="1781" ht="15"/>
    <row r="1783" ht="15"/>
    <row r="1784" ht="15"/>
    <row r="1785"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7" ht="15"/>
    <row r="1818" ht="15"/>
    <row r="1819" ht="15"/>
    <row r="1820" ht="15"/>
    <row r="1821" ht="15"/>
    <row r="1824" ht="15"/>
    <row r="1825" ht="15"/>
    <row r="1827" ht="15"/>
    <row r="1828" ht="15"/>
    <row r="1829" ht="15"/>
    <row r="1830" ht="15"/>
    <row r="1831" ht="15"/>
    <row r="1832" ht="15"/>
    <row r="1833" ht="15"/>
    <row r="1834" ht="15"/>
    <row r="1835" ht="15"/>
    <row r="1836" ht="15"/>
    <row r="1837" ht="15"/>
    <row r="1838" ht="15"/>
    <row r="1840" ht="15"/>
    <row r="1841" ht="15"/>
    <row r="1842" ht="15"/>
    <row r="1844" ht="15"/>
    <row r="1845" ht="15"/>
    <row r="1846" ht="15"/>
    <row r="1847"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70" ht="15"/>
    <row r="1871" ht="15"/>
    <row r="1872" ht="15"/>
    <row r="1873" ht="15"/>
    <row r="1874" ht="15"/>
    <row r="1876" ht="15"/>
    <row r="1877" ht="15"/>
    <row r="1878" ht="15"/>
    <row r="1879" ht="15"/>
    <row r="1880" ht="15"/>
    <row r="1881" ht="15"/>
    <row r="1883" ht="15"/>
    <row r="1884" ht="15"/>
    <row r="1885" ht="15"/>
    <row r="1886" ht="15"/>
    <row r="1887" ht="15"/>
    <row r="1888" ht="15"/>
    <row r="1889" ht="15"/>
    <row r="1890" ht="15"/>
    <row r="1891"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20" ht="15"/>
    <row r="1921" ht="15"/>
    <row r="1922" ht="15"/>
    <row r="1923" ht="15"/>
    <row r="1924" ht="15"/>
    <row r="1925" ht="15"/>
    <row r="1926" ht="15"/>
    <row r="1927" ht="15"/>
    <row r="1928"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1" ht="15"/>
    <row r="1952" ht="15"/>
    <row r="1953" ht="15"/>
    <row r="1954" ht="15"/>
    <row r="1955" ht="15"/>
    <row r="1956" ht="15"/>
    <row r="1957" ht="15"/>
    <row r="1958" ht="15"/>
    <row r="1959" ht="15"/>
    <row r="1960" ht="15"/>
    <row r="1961" ht="15"/>
    <row r="1962" ht="15"/>
    <row r="1963" ht="15"/>
    <row r="1965" ht="15"/>
    <row r="1966" ht="15"/>
    <row r="1967" ht="15"/>
    <row r="1968" ht="15"/>
    <row r="1969" ht="15"/>
    <row r="1970" ht="15"/>
    <row r="1971" ht="15"/>
    <row r="1972" ht="15"/>
    <row r="1973" ht="15"/>
    <row r="1974" ht="15"/>
    <row r="1975" ht="15"/>
    <row r="1976" ht="15"/>
    <row r="1977" ht="15"/>
    <row r="1978" ht="15"/>
    <row r="1979" ht="15"/>
    <row r="1981" ht="15"/>
    <row r="1982" ht="15"/>
    <row r="1983" ht="15"/>
    <row r="1984" ht="15"/>
    <row r="1985" ht="15"/>
    <row r="1986" ht="15"/>
    <row r="1987"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1"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3" ht="15"/>
    <row r="2034" ht="15"/>
    <row r="2037" ht="15"/>
    <row r="2038" ht="15"/>
    <row r="2039" ht="15"/>
    <row r="2040" ht="15"/>
    <row r="2041" ht="15"/>
    <row r="2042" ht="15"/>
    <row r="2044" ht="15"/>
    <row r="2045" ht="15"/>
    <row r="2046" ht="15"/>
    <row r="2047" ht="15"/>
    <row r="2048" ht="15"/>
    <row r="2049"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90" ht="15"/>
    <row r="2091" ht="15"/>
    <row r="2092" ht="15"/>
    <row r="2093" ht="15"/>
    <row r="2094" ht="15"/>
    <row r="2096" ht="15"/>
    <row r="2097" ht="15"/>
    <row r="2098" ht="15"/>
    <row r="2099" ht="15"/>
    <row r="2101" ht="15"/>
    <row r="2102" ht="15"/>
    <row r="2103" ht="15"/>
    <row r="2104" ht="15"/>
    <row r="2106" ht="15"/>
    <row r="2107" ht="15"/>
    <row r="2108" ht="15"/>
    <row r="2110" ht="15"/>
    <row r="2111" ht="15"/>
    <row r="2112" ht="15"/>
    <row r="2113" ht="15"/>
    <row r="2114" ht="15"/>
    <row r="2116" ht="15"/>
    <row r="2117" ht="15"/>
    <row r="2118" ht="15"/>
    <row r="2120" ht="15"/>
    <row r="2122" ht="15"/>
    <row r="2123" ht="15"/>
    <row r="2124" ht="15"/>
    <row r="2125" ht="15"/>
    <row r="2126" ht="15"/>
    <row r="2127" ht="15"/>
    <row r="2128" ht="15"/>
    <row r="2129" ht="15"/>
    <row r="2130" ht="15"/>
    <row r="2131" ht="15"/>
    <row r="2132" ht="15"/>
    <row r="2133" ht="15"/>
    <row r="2134" ht="15"/>
    <row r="2135" ht="15"/>
    <row r="2136" ht="15"/>
    <row r="2137" ht="15"/>
    <row r="2139" ht="15"/>
    <row r="2140" ht="15"/>
    <row r="2141" ht="15"/>
    <row r="2142" ht="15"/>
    <row r="2143" ht="15"/>
    <row r="2145" ht="15"/>
    <row r="2146" ht="15"/>
    <row r="2148" ht="15"/>
    <row r="2149" ht="15"/>
    <row r="2150" ht="15"/>
    <row r="2151" ht="15"/>
    <row r="2153" ht="15"/>
    <row r="2154" ht="15"/>
    <row r="2155" ht="15"/>
    <row r="2156" ht="15"/>
    <row r="2158" ht="15"/>
    <row r="2159" ht="15"/>
    <row r="2160" ht="15"/>
    <row r="2161" ht="15"/>
    <row r="2162" ht="15"/>
    <row r="2164" ht="15"/>
    <row r="2165" ht="15"/>
    <row r="2166" ht="15"/>
    <row r="2167" ht="15"/>
    <row r="2168" ht="15"/>
    <row r="2169" ht="15"/>
    <row r="2170" ht="15"/>
  </sheetData>
  <sheetProtection password="8F23" sheet="1"/>
  <mergeCells count="138">
    <mergeCell ref="A7:BC7"/>
    <mergeCell ref="B8:BC8"/>
    <mergeCell ref="A1:L1"/>
    <mergeCell ref="A4:BC4"/>
    <mergeCell ref="A5:BC5"/>
    <mergeCell ref="A6:BC6"/>
    <mergeCell ref="A9:BC9"/>
    <mergeCell ref="D14:BC14"/>
    <mergeCell ref="D16:BC16"/>
    <mergeCell ref="D17:BC17"/>
    <mergeCell ref="D20:BC20"/>
    <mergeCell ref="D22:BC22"/>
    <mergeCell ref="D27:BC27"/>
    <mergeCell ref="D29:BC29"/>
    <mergeCell ref="D33:BC33"/>
    <mergeCell ref="D35:BC35"/>
    <mergeCell ref="C326:BC326"/>
    <mergeCell ref="D13:BC13"/>
    <mergeCell ref="D23:BC23"/>
    <mergeCell ref="D26:BC26"/>
    <mergeCell ref="D45:BC45"/>
    <mergeCell ref="D47:BC47"/>
    <mergeCell ref="D49:BC49"/>
    <mergeCell ref="D52:BC52"/>
    <mergeCell ref="D37:BC37"/>
    <mergeCell ref="D39:BC39"/>
    <mergeCell ref="D40:BC40"/>
    <mergeCell ref="D44:BC44"/>
    <mergeCell ref="D66:BC66"/>
    <mergeCell ref="D67:BC67"/>
    <mergeCell ref="D69:BC69"/>
    <mergeCell ref="D72:BC72"/>
    <mergeCell ref="D55:BC55"/>
    <mergeCell ref="D56:BC56"/>
    <mergeCell ref="D57:BC57"/>
    <mergeCell ref="D59:BC59"/>
    <mergeCell ref="D81:BC81"/>
    <mergeCell ref="D86:BC86"/>
    <mergeCell ref="D88:BC88"/>
    <mergeCell ref="D90:BC90"/>
    <mergeCell ref="D73:BC73"/>
    <mergeCell ref="D74:BC74"/>
    <mergeCell ref="D76:BC76"/>
    <mergeCell ref="D79:BC79"/>
    <mergeCell ref="D103:BC103"/>
    <mergeCell ref="D105:BC105"/>
    <mergeCell ref="D110:BC110"/>
    <mergeCell ref="D111:BC111"/>
    <mergeCell ref="D92:BC92"/>
    <mergeCell ref="D94:BC94"/>
    <mergeCell ref="D98:BC98"/>
    <mergeCell ref="D100:BC100"/>
    <mergeCell ref="D121:BC121"/>
    <mergeCell ref="D122:BC122"/>
    <mergeCell ref="D124:BC124"/>
    <mergeCell ref="D126:BC126"/>
    <mergeCell ref="D113:BC113"/>
    <mergeCell ref="D115:BC115"/>
    <mergeCell ref="D116:BC116"/>
    <mergeCell ref="D119:BC119"/>
    <mergeCell ref="D135:BC135"/>
    <mergeCell ref="D138:BC138"/>
    <mergeCell ref="D141:BC141"/>
    <mergeCell ref="D144:BC144"/>
    <mergeCell ref="D128:BC128"/>
    <mergeCell ref="D129:BC129"/>
    <mergeCell ref="D131:BC131"/>
    <mergeCell ref="D133:BC133"/>
    <mergeCell ref="D156:BC156"/>
    <mergeCell ref="D159:BC159"/>
    <mergeCell ref="D164:BC164"/>
    <mergeCell ref="D166:BC166"/>
    <mergeCell ref="D147:BC147"/>
    <mergeCell ref="D149:BC149"/>
    <mergeCell ref="D151:BC151"/>
    <mergeCell ref="D154:BC154"/>
    <mergeCell ref="D176:BC176"/>
    <mergeCell ref="D177:BC177"/>
    <mergeCell ref="D179:BC179"/>
    <mergeCell ref="D180:BC180"/>
    <mergeCell ref="D167:BC167"/>
    <mergeCell ref="D169:BC169"/>
    <mergeCell ref="D171:BC171"/>
    <mergeCell ref="D172:BC172"/>
    <mergeCell ref="D188:BC188"/>
    <mergeCell ref="D190:BC190"/>
    <mergeCell ref="D191:BC191"/>
    <mergeCell ref="D193:BC193"/>
    <mergeCell ref="D182:BC182"/>
    <mergeCell ref="D184:BC184"/>
    <mergeCell ref="D185:BC185"/>
    <mergeCell ref="D187:BC187"/>
    <mergeCell ref="D201:BC201"/>
    <mergeCell ref="D203:BC203"/>
    <mergeCell ref="D204:BC204"/>
    <mergeCell ref="D206:BC206"/>
    <mergeCell ref="D194:BC194"/>
    <mergeCell ref="D196:BC196"/>
    <mergeCell ref="D197:BC197"/>
    <mergeCell ref="D199:BC199"/>
    <mergeCell ref="D220:BC220"/>
    <mergeCell ref="D222:BC222"/>
    <mergeCell ref="D226:BC226"/>
    <mergeCell ref="D228:BC228"/>
    <mergeCell ref="D208:BC208"/>
    <mergeCell ref="D209:BC209"/>
    <mergeCell ref="D214:BC214"/>
    <mergeCell ref="D217:BC217"/>
    <mergeCell ref="D244:BC244"/>
    <mergeCell ref="D246:BC246"/>
    <mergeCell ref="D248:BC248"/>
    <mergeCell ref="D253:BC253"/>
    <mergeCell ref="D229:BC229"/>
    <mergeCell ref="D231:BC231"/>
    <mergeCell ref="D233:BC233"/>
    <mergeCell ref="D238:BC238"/>
    <mergeCell ref="D261:BC261"/>
    <mergeCell ref="D262:BC262"/>
    <mergeCell ref="D264:BC264"/>
    <mergeCell ref="D266:BC266"/>
    <mergeCell ref="D254:BC254"/>
    <mergeCell ref="D256:BC256"/>
    <mergeCell ref="D258:BC258"/>
    <mergeCell ref="D259:BC259"/>
    <mergeCell ref="D274:BC274"/>
    <mergeCell ref="D276:BC276"/>
    <mergeCell ref="D278:BC278"/>
    <mergeCell ref="D280:BC280"/>
    <mergeCell ref="D267:BC267"/>
    <mergeCell ref="D268:BC268"/>
    <mergeCell ref="D270:BC270"/>
    <mergeCell ref="D272:BC272"/>
    <mergeCell ref="D295:BC295"/>
    <mergeCell ref="D297:BC297"/>
    <mergeCell ref="D284:BC284"/>
    <mergeCell ref="D288:BC288"/>
    <mergeCell ref="D292:BC292"/>
    <mergeCell ref="D294:BC294"/>
  </mergeCells>
  <dataValidations count="24">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5">
      <formula1>IF(E325="Select",-1,IF(E325="At Par",0,0))</formula1>
      <formula2>IF(E325="Select",-1,IF(E325="At Par",0,0.99))</formula2>
    </dataValidation>
    <dataValidation type="list" allowBlank="1" showErrorMessage="1" sqref="E32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5">
      <formula1>0</formula1>
      <formula2>IF(#REF!&lt;&gt;"Select",99.9,0)</formula2>
    </dataValidation>
    <dataValidation allowBlank="1" showInputMessage="1" showErrorMessage="1" promptTitle="Units" prompt="Please enter Units in text" sqref="D15:E15 D18:E19 D21:E21 D24:E25 D28:E28 D30:E32 D34:E34 D36:E36 D38:E38 D41:E43 D46:E46 D48:E48 D50:E51 D53:E54 D58:E58 D60:E65 D68:E68 D70:E71 D75:E75 D77:E78 D80:E80 D82:E85 D87:E87 D89:E89 D91:E91 D93:E93 D95:E97 D99:E99 D101:E102 D104:E104 D106:E109 D112:E112 D114:E114 D117:E118 D120:E120 D123:E123 D125:E125 D127:E127 D130:E130 D132:E132 D134:E134 D136:E137 D139:E140 D142:E143 D145:E146 D148:E148 D150:E150 D152:E153 D155:E155 D157:E158 D160:E163 D165:E165 D168:E168 D170:E170 D173:E175 D178:E178 D181:E181 D183:E183 D186:E186 D189:E189 D192:E192 D195:E195 D198:E198 D200:E200 D202:E202 D205:E205 D207:E207 D210:E213 D215:E216 D218:E219 D221:E221 D223:E225 D227:E227 D230:E230 D232:E232 D234:E237 D239:E243 D245:E245 D247:E247 D249:E252 D255:E255 D257:E257 D260:E260 D263:E263 D265:E265 D269:E269 D271:E271 D273:E273 D275:E275 D277:E277 D279:E279 D281:E283 D285:E287 D289:E291 D293:E293 D296:E296 D298:E323">
      <formula1>0</formula1>
      <formula2>0</formula2>
    </dataValidation>
    <dataValidation type="decimal" allowBlank="1" showInputMessage="1" showErrorMessage="1" promptTitle="Quantity" prompt="Please enter the Quantity for this item. " errorTitle="Invalid Entry" error="Only Numeric Values are allowed. " sqref="F15 F18:F19 F21 F24:F25 F28 F30:F32 F34 F36 F38 F41:F43 F46 F48 F50:F51 F53:F54 F58 F60:F65 F68 F70:F71 F75 F77:F78 F80 F82:F85 F87 F89 F91 F93 F95:F97 F99 F101:F102 F104 F106:F109 F112 F114 F117:F118 F120 F123 F125 F127 F130 F132 F134 F136:F137 F139:F140 F142:F143 F145:F146 F148 F150 F152:F153 F155 F157:F158 F160:F163 F165 F168 F170 F173:F175 F178 F181 F183 F186 F189 F192 F195 F198 F200 F202 F205 F207 F210:F213 F215:F216 F218:F219 F221 F223:F225 F227 F230 F232 F234:F237 F239:F243 F245 F247 F249:F252 F255 F257 F260 F263 F265 F269 F271 F273 F275 F277 F279 F281:F283 F285:F287 F289:F291 F293 F296 F298:F323">
      <formula1>0</formula1>
      <formula2>999999999999999</formula2>
    </dataValidation>
    <dataValidation type="list" allowBlank="1" showErrorMessage="1" sqref="D13:D14 K15 D16:D17 K18:K19 D20 K21 D22:D23 K24:K25 D26:D27 K28 D29 K30:K32 D33 K34 D35 K36 D37 K38 D39:D40 K41:K43 D44:D45 K46 D47 K48 D49 K50:K51 D52 K53:K54 D55:D57 K58 D59 K60:K65 D66:D67 K68 D69 K70:K71 D72:D74 K75 D76 K77:K78 D79 K80 D81 K82:K85 D86 K87 D88 K89 D90 K91 D92 K93 D94 K95:K97 D98 K99 D100 K101:K102 D103 K104 D105 K106:K109 D110:D111 K112 D113 K114 D115:D116 K117:K118 D119 K120 D121:D122 K123 D124 K125 D126 K127 D128:D129 K130 D131 K132 D133 K134 D135 K136:K137 D138 K139:K140 D141 K142:K143 D144 K145:K146 D147 K148 D149 K150 D151 K152:K153 D154 K155 D156 K157:K158">
      <formula1>"Partial Conversion,Full Conversion"</formula1>
      <formula2>0</formula2>
    </dataValidation>
    <dataValidation type="list" allowBlank="1" showErrorMessage="1" sqref="D159 K160:K163 D164 K165 D166:D167 K168 D169 K170 D171:D172 K173:K175 D176:D177 K178 D179:D180 K181 D182 K183 D184:D185 K186 D187:D188 K189 D190:D191 K192 D193:D194 K195 D196:D197 K198 D199 K200 D201 K202 D203:D204 K205 D206 K207 D208:D209 K210:K213 D214 K215:K216 D217 K218:K219 D220 K221 D222 K223:K225 D226 K227 D228:D229 K230 D231 K232 D233 K234:K237 D238 K239:K243 D244 K245 D246 K247 D248 K249:K252 D253:D254 K255 D256 K257 D258:D259 K260 D261:D262 K263 D264 K265 D266:D268 K269 D270 K271 D272 K273 D274 K275 D276 K277 D278 K279 D280 K281:K283 D284 K285:K287 D288 K289:K291 D292 K293 D294:D295 K296 K298:K323 D297">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1:H21 G24:H25 G28:H28 G30:H32 G34:H34 G36:H36 G38:H38 G41:H43 G46:H46 G48:H48 G50:H51 G53:H54 G58:H58 G60:H65 G68:H68 G70:H71 G75:H75 G77:H78 G80:H80 G82:H85 G87:H87 G89:H89 G91:H91 G93:H93 G95:H97 G99:H99 G101:H102 G104:H104 G106:H109 G112:H112 G114:H114 G117:H118 G120:H120 G123:H123 G125:H125 G127:H127 G130:H130 G132:H132 G134:H134 G136:H137 G139:H140 G142:H143 G145:H146 G148:H148 G150:H150 G152:H153 G155:H155 G157:H158 G160:H163 G165:H165 G168:H168 G170:H170 G173:H175 G178:H178 G181:H181 G183:H183 G186:H186 G189:H189 G192:H192 G195:H195 G198:H198 G200:H200 G202:H202 G205:H205 G207:H207 G210:H213 G215:H216 G218:H219 G221:H221 G223:H225 G227:H227 G230:H230 G232:H232 G234:H237 G239:H243 G245:H245 G247:H247 G249:H252 G255:H255 G257:H257 G260:H260 G263:H263 G265:H265 G269:H269 G271:H271 G273:H273 G275:H275 G277:H277 G279:H279 G281:H283 G285:H287 G289:H291 G293:H293 G296:H296 G298:H323">
      <formula1>0</formula1>
      <formula2>999999999999999</formula2>
    </dataValidation>
    <dataValidation allowBlank="1" showInputMessage="1" showErrorMessage="1" promptTitle="Addition / Deduction" prompt="Please Choose the correct One" sqref="J15 J18:J19 J21 J24:J25 J28 J30:J32 J34 J36 J38 J41:J43 J46 J48 J50:J51 J53:J54 J58 J60:J65 J68 J70:J71 J75 J77:J78 J80 J82:J85 J87 J89 J91 J93 J95:J97 J99 J101:J102 J104 J106:J109 J112 J114 J117:J118 J120 J123 J125 J127 J130 J132 J134 J136:J137 J139:J140 J142:J143 J145:J146 J148 J150 J152:J153 J155 J157:J158 J160:J163 J165 J168 J170 J173:J175 J178 J181 J183 J186 J189 J192 J195 J198 J200 J202 J205 J207 J210:J213 J215:J216 J218:J219 J221 J223:J225 J227 J230 J232 J234:J237 J239:J243 J245 J247 J249:J252 J255 J257 J260 J263 J265 J269 J271 J273 J275 J277 J279 J281:J283 J285:J287 J289:J291 J293 J296 J298:J323">
      <formula1>0</formula1>
      <formula2>0</formula2>
    </dataValidation>
    <dataValidation type="list" showErrorMessage="1" sqref="I15 I18:I19 I21 I24:I25 I28 I30:I32 I34 I36 I38 I41:I43 I46 I48 I50:I51 I53:I54 I58 I60:I65 I68 I70:I71 I75 I77:I78 I80 I82:I85 I87 I89 I91 I93 I95:I97 I99 I101:I102 I104 I106:I109 I112 I114 I117:I118 I120 I123 I125 I127 I130 I132 I134 I136:I137 I139:I140 I142:I143 I145:I146 I148 I150 I152:I153 I155 I157:I158 I160:I163 I165 I168 I170 I173:I175 I178 I181 I183 I186 I189 I192 I195 I198 I200 I202 I205 I207 I210:I213 I215:I216 I218:I219 I221 I223:I225 I227 I230 I232 I234:I237 I239:I243 I245 I247 I249:I252 I255 I257 I260 I263 I265 I269 I271 I273 I275 I277 I279 I281:I283 I285:I287 I289:I291 I293 I296 I298:I3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1:O21 N24:O25 N28:O28 N30:O32 N34:O34 N36:O36 N38:O38 N41:O43 N46:O46 N48:O48 N50:O51 N53:O54 N58:O58 N60:O65 N68:O68 N70:O71 N75:O75 N77:O78 N80:O80 N82:O85 N87:O87 N89:O89 N91:O91 N93:O93 N95:O97 N99:O99 N101:O102 N104:O104 N106:O109 N112:O112 N114:O114 N117:O118 N120:O120 N123:O123 N125:O125 N127:O127 N130:O130 N132:O132 N134:O134 N136:O137 N139:O140 N142:O143 N145:O146 N148:O148 N150:O150 N152:O153 N155:O155 N157:O158 N160:O163 N165:O165 N168:O168 N170:O170 N173:O175 N178:O178 N181:O181 N183:O183 N186:O186 N189:O189 N192:O192 N195:O195 N198:O198 N200:O200 N202:O202 N205:O205 N207:O207 N210:O213 N215:O216 N218:O219 N221:O221 N223:O225 N227:O227 N230:O230 N232:O232 N234:O237 N239:O243 N245:O245 N247:O247 N249:O252 N255:O255 N257:O257 N260:O260 N263:O263 N265:O265 N269:O269 N271:O271 N273:O273 N275:O275 N277:O277 N279:O279 N281:O283 N285:O287 N289:O291 N293:O293 N296:O296 N298:O3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1 R24:R25 R28 R30:R32 R34 R36 R38 R41:R43 R46 R48 R50:R51 R53:R54 R58 R60:R65 R68 R70:R71 R75 R77:R78 R80 R82:R85 R87 R89 R91 R93 R95:R97 R99 R101:R102 R104 R106:R109 R112 R114 R117:R118 R120 R123 R125 R127 R130 R132 R134 R136:R137 R139:R140 R142:R143 R145:R146 R148 R150 R152:R153 R155 R157:R158 R160:R163 R165 R168 R170 R173:R175 R178 R181 R183 R186 R189 R192 R195 R198 R200 R202 R205 R207 R210:R213 R215:R216 R218:R219 R221 R223:R225 R227 R230 R232 R234:R237 R239:R243 R245 R247 R249:R252 R255 R257 R260 R263 R265 R269 R271 R273 R275 R277 R279 R281:R283 R285:R287 R289:R291 R293 R296 R298:R3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1 Q24:Q25 Q28 Q30:Q32 Q34 Q36 Q38 Q41:Q43 Q46 Q48 Q50:Q51 Q53:Q54 Q58 Q60:Q65 Q68 Q70:Q71 Q75 Q77:Q78 Q80 Q82:Q85 Q87 Q89 Q91 Q93 Q95:Q97 Q99 Q101:Q102 Q104 Q106:Q109 Q112 Q114 Q117:Q118 Q120 Q123 Q125 Q127 Q130 Q132 Q134 Q136:Q137 Q139:Q140 Q142:Q143 Q145:Q146 Q148 Q150 Q152:Q153 Q155 Q157:Q158 Q160:Q163 Q165 Q168 Q170 Q173:Q175 Q178 Q181 Q183 Q186 Q189 Q192 Q195 Q198 Q200 Q202 Q205 Q207 Q210:Q213 Q215:Q216 Q218:Q219 Q221 Q223:Q225 Q227 Q230 Q232 Q234:Q237 Q239:Q243 Q245 Q247 Q249:Q252 Q255 Q257 Q260 Q263 Q265 Q269 Q271 Q273 Q275 Q277 Q279 Q281:Q283 Q285:Q287 Q289:Q291 Q293 Q296 Q298:Q3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1 M24:M25 M28 M30:M32 M34 M36 M38 M41:M43 M46 M48 M50:M51 M53:M54 M58 M60:M65 M68 M70:M71 M75 M77:M78 M80 M82:M85 M87 M89 M91 M93 M95:M97 M99 M101:M102 M104 M106:M109 M112 M114 M117:M118 M120 M123 M125 M127 M130 M132 M134 M136:M137 M139:M140 M142:M143 M145:M146 M148 M150 M152:M153 M155 M157:M158 M160:M163 M165 M168 M170 M173:M175 M178 M181 M183 M186 M189 M192 M195 M198 M200 M202 M205 M207 M210:M213 M215:M216 M218:M219 M221 M223:M225 M227 M230 M232 M234:M237 M239:M243 M245 M247 M249:M252 M255 M257 M260 M263 M265 M269 M271 M273 M275 M277 M279 M281:M283 M285:M287 M289:M291 M293 M296 M298:M323">
      <formula1>0</formula1>
      <formula2>999999999999999</formula2>
    </dataValidation>
    <dataValidation type="list" allowBlank="1" showInputMessage="1" showErrorMessage="1" sqref="L318 L319 L320 L32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formula1>"INR"</formula1>
    </dataValidation>
    <dataValidation type="list" allowBlank="1" showInputMessage="1" showErrorMessage="1" sqref="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formula1>"INR"</formula1>
    </dataValidation>
    <dataValidation type="list" allowBlank="1" showInputMessage="1" showErrorMessage="1" sqref="L309 L310 L311 L312 L313 L314 L315 L316 L317 L323 L322">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23">
      <formula1>0</formula1>
      <formula2>0</formula2>
    </dataValidation>
    <dataValidation type="decimal" allowBlank="1" showErrorMessage="1" errorTitle="Invalid Entry" error="Only Numeric Values are allowed. " sqref="A13:A323">
      <formula1>0</formula1>
      <formula2>999999999999999</formula2>
    </dataValidation>
  </dataValidations>
  <printOptions/>
  <pageMargins left="0.45" right="0.2" top="0.75" bottom="0.75" header="0.511805555555556" footer="0.511805555555556"/>
  <pageSetup horizontalDpi="300" verticalDpi="300" orientation="landscape" paperSize="9" scale="4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O18" sqref="O18"/>
    </sheetView>
  </sheetViews>
  <sheetFormatPr defaultColWidth="9.140625" defaultRowHeight="15"/>
  <sheetData>
    <row r="6" spans="5:11" ht="15">
      <c r="E6" s="80" t="s">
        <v>217</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IWD</cp:lastModifiedBy>
  <cp:lastPrinted>2019-03-01T13:08:24Z</cp:lastPrinted>
  <dcterms:created xsi:type="dcterms:W3CDTF">2009-01-30T06:42:42Z</dcterms:created>
  <dcterms:modified xsi:type="dcterms:W3CDTF">2020-12-01T06:26:01Z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