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<sst xmlns="http://schemas.openxmlformats.org/spreadsheetml/2006/main" count="672" uniqueCount="224">
  <si>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</si>
  <si>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</si>
  <si>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</si>
  <si>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</si>
  <si>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</si>
  <si>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</si>
  <si>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</si>
  <si>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</si>
  <si>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</si>
  <si>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</si>
  <si>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</si>
  <si>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</si>
  <si>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</si>
  <si>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</si>
  <si>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</si>
  <si>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</si>
  <si>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</si>
  <si>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</si>
  <si>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</si>
  <si>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</si>
  <si>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</si>
  <si>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</si>
  <si>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</si>
  <si>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</si>
  <si>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</si>
  <si>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</si>
  <si>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</si>
  <si>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</si>
  <si>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</si>
  <si>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</si>
  <si>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</si>
  <si>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</si>
  <si>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</si>
  <si>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</si>
  <si>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</si>
  <si>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</si>
  <si>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</si>
  <si>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</si>
  <si>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</si>
  <si>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</si>
  <si>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</si>
  <si>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</si>
  <si>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</si>
  <si>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</si>
  <si>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</si>
  <si>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</si>
  <si>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</si>
  <si>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</si>
  <si>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</si>
  <si>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Dismantling and Demolishing</t>
  </si>
  <si>
    <t>item no.1</t>
  </si>
  <si>
    <t>Tender Inviting Authority: DOIP, IIT Kanpur</t>
  </si>
  <si>
    <t>EARTH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</si>
  <si>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</si>
  <si>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</si>
  <si>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</si>
  <si>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</si>
  <si>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</si>
  <si>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</si>
  <si>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</si>
  <si>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</si>
  <si>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</si>
  <si>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applying white cement based putty of average thickness 1 mm, of approved brand and manufacturer, over the plastered wall surface to prepare the surface even and smooth complete.</t>
  </si>
  <si>
    <t>Demolishing cement concrete manually/ by mechanical means including disposal of material within 50 metres lead as per direction of Engineer - in - charge.</t>
  </si>
  <si>
    <t>Nominal concrete 1:3:6 or richer mix (i/c equivalent design mix)</t>
  </si>
  <si>
    <t>MINOR CIVIL MAINTENANCE WORK:</t>
  </si>
  <si>
    <t>metre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</si>
  <si>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</si>
  <si>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</si>
  <si>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</si>
  <si>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</si>
  <si>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</si>
  <si>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</si>
  <si>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</si>
  <si>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</si>
  <si>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</si>
  <si>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</si>
  <si>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</si>
  <si>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</si>
  <si>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</si>
  <si>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</si>
  <si>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</si>
  <si>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</si>
  <si>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ISI marked oxidised M.S. sliding door bolts with nuts and screws etc. complete :</t>
  </si>
  <si>
    <t>300x16 mm</t>
  </si>
  <si>
    <t>Providing and fixing ISI marked oxidised M.S. handles conforming to IS:4992 with necessary screws etc. complete :</t>
  </si>
  <si>
    <t>125 mm</t>
  </si>
  <si>
    <t>100 mm</t>
  </si>
  <si>
    <t>Providing and fixing oxidised M.S. casement stays (straight peg type) with necessary screws etc. complete.</t>
  </si>
  <si>
    <t>250 mm weighing not less than 150 grams</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</si>
  <si>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</si>
  <si>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</si>
  <si>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</si>
  <si>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</si>
  <si>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</si>
  <si>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</si>
  <si>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</si>
  <si>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</si>
  <si>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</si>
  <si>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</si>
  <si>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</si>
  <si>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</si>
  <si>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</si>
  <si>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12 mm cement plaster of mix :</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</si>
  <si>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</si>
  <si>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</si>
  <si>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</si>
  <si>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</si>
  <si>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</si>
  <si>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</si>
  <si>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</si>
  <si>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</si>
  <si>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</si>
  <si>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</si>
  <si>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</si>
  <si>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</si>
  <si>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</si>
  <si>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</si>
  <si>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</si>
  <si>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</si>
  <si>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</si>
  <si>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</si>
  <si>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</si>
  <si>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</si>
  <si>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</si>
  <si>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</si>
  <si>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doors, windows and clerestory windows (steel or wood) shutter including chowkhats, architrave, holdfasts etc. complete and stacking within 50 metres lead :</t>
  </si>
  <si>
    <t>Of area 3 sq. metres and below</t>
  </si>
  <si>
    <t>Dismantling aluminium/ Gypsum partitions, doors, windows, fixed glazing and false ceiling including disposal of unserviceable material and stacking of serviceable material with in 50 meters lead as directed by Engineer-in-charge.</t>
  </si>
  <si>
    <t>Dismantling cement asbestos or other hard board ceiling or partition walls including stacking of serviceable materials and disposal of unserviceable materials within 50 metres lead.</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</si>
  <si>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</si>
  <si>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</si>
  <si>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 xml:space="preserve">"Providing and laying in position cement concrete of specified grade excluding the cost of centering and shuttering - All work up to plinth level. 
1:5:10 (1 cement : 5 fine sand : 10 graded Brick aggregate 40 mm nominal size).    
"
</t>
  </si>
  <si>
    <t>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t>
  </si>
  <si>
    <t>Removal of old PVC floor and proper scrapping, cleaning etc to prepare surface for reflooring as per direction incharge.</t>
  </si>
  <si>
    <t>each</t>
  </si>
  <si>
    <t>kg</t>
  </si>
  <si>
    <t>0 sqm</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</si>
  <si>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</si>
  <si>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</si>
  <si>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</si>
  <si>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</si>
  <si>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</si>
  <si>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</si>
  <si>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</si>
  <si>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</si>
  <si>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</si>
  <si>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</si>
  <si>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</si>
  <si>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</si>
  <si>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</si>
  <si>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</si>
  <si>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</si>
  <si>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</si>
  <si>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</si>
  <si>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</si>
  <si>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</si>
  <si>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</si>
  <si>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</si>
  <si>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</si>
  <si>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</si>
  <si>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</si>
  <si>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</si>
  <si>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</si>
  <si>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</si>
  <si>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</si>
  <si>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</si>
  <si>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</si>
  <si>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</si>
  <si>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</si>
  <si>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</si>
  <si>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</si>
  <si>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</si>
  <si>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</si>
  <si>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</si>
  <si>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</si>
  <si>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</si>
  <si>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</si>
  <si>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</si>
  <si>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</si>
  <si>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</si>
  <si>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</si>
  <si>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</si>
  <si>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</si>
  <si>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</si>
  <si>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</si>
  <si>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</si>
  <si>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</si>
  <si>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</si>
  <si>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</si>
  <si>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</si>
  <si>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</si>
  <si>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</si>
  <si>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</si>
  <si>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</si>
  <si>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</si>
  <si>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</si>
  <si>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</si>
  <si>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</si>
  <si>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</si>
  <si>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</si>
  <si>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</si>
  <si>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</si>
  <si>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</si>
  <si>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</si>
  <si>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</si>
  <si>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</si>
  <si>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</si>
  <si>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</si>
  <si>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</si>
  <si>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</si>
  <si>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</si>
  <si>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</si>
  <si>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</si>
  <si>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</si>
  <si>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</si>
  <si>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</si>
  <si>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</si>
  <si>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</si>
  <si>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</si>
  <si>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</si>
  <si>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</si>
  <si>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Name of Work: Miscellaneous construction and renovation works in WLE building, 4i Lab and Structural Lab, IIT Kanpur</t>
  </si>
  <si>
    <t>NIT No: Civil/20/03/2024-1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</si>
</sst>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02"/>
  <sheetViews>
    <sheetView showGridLines="0" zoomScale="77" zoomScaleNormal="77" zoomScalePageLayoutView="0" workbookViewId="0" topLeftCell="A1">
      <selection activeCell="C102" sqref="C102:BC102"/>
    </sheetView>
  </sheetViews>
  <sheetFormatPr defaultColWidth="9.140625" defaultRowHeight="15"/>
  <cols>
    <col min="1" max="1" width="9.57421875" style="1" customWidth="1"/>
    <col min="2" max="2" width="68.0039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51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222</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223</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9">
        <v>1</v>
      </c>
      <c r="B13" s="50" t="s">
        <v>52</v>
      </c>
      <c r="C13" s="51" t="s">
        <v>50</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52</v>
      </c>
      <c r="IC13" s="17" t="s">
        <v>50</v>
      </c>
      <c r="IE13" s="18"/>
      <c r="IF13" s="18"/>
      <c r="IG13" s="18"/>
      <c r="IH13" s="18"/>
      <c r="II13" s="18"/>
    </row>
    <row r="14" spans="1:243" s="17" customFormat="1" ht="76.5">
      <c r="A14" s="49">
        <v>2</v>
      </c>
      <c r="B14" s="50" t="s">
        <v>67</v>
      </c>
      <c r="C14" s="51"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67</v>
      </c>
      <c r="IC14" s="17" t="s">
        <v>43</v>
      </c>
      <c r="IE14" s="18"/>
      <c r="IF14" s="18"/>
      <c r="IG14" s="18"/>
      <c r="IH14" s="18"/>
      <c r="II14" s="18"/>
    </row>
    <row r="15" spans="1:243" s="17" customFormat="1" ht="26.25" customHeight="1">
      <c r="A15" s="49">
        <v>3</v>
      </c>
      <c r="B15" s="50" t="s">
        <v>68</v>
      </c>
      <c r="C15" s="51" t="s">
        <v>44</v>
      </c>
      <c r="D15" s="52">
        <v>3</v>
      </c>
      <c r="E15" s="52" t="s">
        <v>48</v>
      </c>
      <c r="F15" s="52">
        <v>251.51</v>
      </c>
      <c r="G15" s="53"/>
      <c r="H15" s="53"/>
      <c r="I15" s="54" t="s">
        <v>34</v>
      </c>
      <c r="J15" s="55">
        <f aca="true" t="shared" si="0" ref="J15:J77">IF(I15="Less(-)",-1,1)</f>
        <v>1</v>
      </c>
      <c r="K15" s="53" t="s">
        <v>35</v>
      </c>
      <c r="L15" s="53" t="s">
        <v>4</v>
      </c>
      <c r="M15" s="56"/>
      <c r="N15" s="53"/>
      <c r="O15" s="53"/>
      <c r="P15" s="57"/>
      <c r="Q15" s="53"/>
      <c r="R15" s="53"/>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4">
        <f aca="true" t="shared" si="1" ref="BA15:BA77">ROUND(total_amount_ba($B$2,$D$2,D15,F15,J15,K15,M15),0)</f>
        <v>755</v>
      </c>
      <c r="BB15" s="58">
        <f aca="true" t="shared" si="2" ref="BB15:BB77">BA15+SUM(N15:AZ15)</f>
        <v>755</v>
      </c>
      <c r="BC15" s="59" t="str">
        <f aca="true" t="shared" si="3" ref="BC15:BC77">SpellNumber(L15,BB15)</f>
        <v>INR  Seven Hundred &amp; Fifty Five  Only</v>
      </c>
      <c r="IA15" s="17">
        <v>3</v>
      </c>
      <c r="IB15" s="17" t="s">
        <v>68</v>
      </c>
      <c r="IC15" s="17" t="s">
        <v>44</v>
      </c>
      <c r="ID15" s="17">
        <v>3</v>
      </c>
      <c r="IE15" s="18" t="s">
        <v>48</v>
      </c>
      <c r="IF15" s="18"/>
      <c r="IG15" s="18"/>
      <c r="IH15" s="18"/>
      <c r="II15" s="18"/>
    </row>
    <row r="16" spans="1:243" s="17" customFormat="1" ht="51">
      <c r="A16" s="49">
        <v>4</v>
      </c>
      <c r="B16" s="50" t="s">
        <v>69</v>
      </c>
      <c r="C16" s="51" t="s">
        <v>138</v>
      </c>
      <c r="D16" s="52">
        <v>3</v>
      </c>
      <c r="E16" s="52" t="s">
        <v>48</v>
      </c>
      <c r="F16" s="52">
        <v>222.67</v>
      </c>
      <c r="G16" s="53"/>
      <c r="H16" s="53"/>
      <c r="I16" s="54" t="s">
        <v>34</v>
      </c>
      <c r="J16" s="55">
        <f t="shared" si="0"/>
        <v>1</v>
      </c>
      <c r="K16" s="53" t="s">
        <v>35</v>
      </c>
      <c r="L16" s="53" t="s">
        <v>4</v>
      </c>
      <c r="M16" s="56"/>
      <c r="N16" s="53"/>
      <c r="O16" s="53"/>
      <c r="P16" s="57"/>
      <c r="Q16" s="53"/>
      <c r="R16" s="53"/>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4">
        <f t="shared" si="1"/>
        <v>668</v>
      </c>
      <c r="BB16" s="58">
        <f t="shared" si="2"/>
        <v>668</v>
      </c>
      <c r="BC16" s="59" t="str">
        <f t="shared" si="3"/>
        <v>INR  Six Hundred &amp; Sixty Eight  Only</v>
      </c>
      <c r="IA16" s="17">
        <v>4</v>
      </c>
      <c r="IB16" s="17" t="s">
        <v>69</v>
      </c>
      <c r="IC16" s="17" t="s">
        <v>138</v>
      </c>
      <c r="ID16" s="17">
        <v>3</v>
      </c>
      <c r="IE16" s="18" t="s">
        <v>48</v>
      </c>
      <c r="IF16" s="18"/>
      <c r="IG16" s="18"/>
      <c r="IH16" s="18"/>
      <c r="II16" s="18"/>
    </row>
    <row r="17" spans="1:243" s="17" customFormat="1" ht="14.25">
      <c r="A17" s="49">
        <v>5</v>
      </c>
      <c r="B17" s="50" t="s">
        <v>70</v>
      </c>
      <c r="C17" s="51" t="s">
        <v>139</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70</v>
      </c>
      <c r="IC17" s="17" t="s">
        <v>139</v>
      </c>
      <c r="IE17" s="18"/>
      <c r="IF17" s="18"/>
      <c r="IG17" s="18"/>
      <c r="IH17" s="18"/>
      <c r="II17" s="18"/>
    </row>
    <row r="18" spans="1:243" s="17" customFormat="1" ht="89.25">
      <c r="A18" s="49">
        <v>6</v>
      </c>
      <c r="B18" s="50" t="s">
        <v>71</v>
      </c>
      <c r="C18" s="51" t="s">
        <v>140</v>
      </c>
      <c r="D18" s="60"/>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2"/>
      <c r="IA18" s="17">
        <v>6</v>
      </c>
      <c r="IB18" s="17" t="s">
        <v>71</v>
      </c>
      <c r="IC18" s="17" t="s">
        <v>140</v>
      </c>
      <c r="IE18" s="18"/>
      <c r="IF18" s="18"/>
      <c r="IG18" s="18"/>
      <c r="IH18" s="18"/>
      <c r="II18" s="18"/>
    </row>
    <row r="19" spans="1:243" s="17" customFormat="1" ht="38.25">
      <c r="A19" s="49">
        <v>7</v>
      </c>
      <c r="B19" s="50" t="s">
        <v>72</v>
      </c>
      <c r="C19" s="51" t="s">
        <v>141</v>
      </c>
      <c r="D19" s="52">
        <v>0.42</v>
      </c>
      <c r="E19" s="52" t="s">
        <v>48</v>
      </c>
      <c r="F19" s="52">
        <v>8587.24</v>
      </c>
      <c r="G19" s="53"/>
      <c r="H19" s="53"/>
      <c r="I19" s="54" t="s">
        <v>34</v>
      </c>
      <c r="J19" s="55">
        <f t="shared" si="0"/>
        <v>1</v>
      </c>
      <c r="K19" s="53" t="s">
        <v>35</v>
      </c>
      <c r="L19" s="53" t="s">
        <v>4</v>
      </c>
      <c r="M19" s="56"/>
      <c r="N19" s="53"/>
      <c r="O19" s="53"/>
      <c r="P19" s="57"/>
      <c r="Q19" s="53"/>
      <c r="R19" s="53"/>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4">
        <f t="shared" si="1"/>
        <v>3607</v>
      </c>
      <c r="BB19" s="58">
        <f t="shared" si="2"/>
        <v>3607</v>
      </c>
      <c r="BC19" s="59" t="str">
        <f t="shared" si="3"/>
        <v>INR  Three Thousand Six Hundred &amp; Seven  Only</v>
      </c>
      <c r="IA19" s="17">
        <v>7</v>
      </c>
      <c r="IB19" s="17" t="s">
        <v>72</v>
      </c>
      <c r="IC19" s="17" t="s">
        <v>141</v>
      </c>
      <c r="ID19" s="17">
        <v>0.42</v>
      </c>
      <c r="IE19" s="18" t="s">
        <v>48</v>
      </c>
      <c r="IF19" s="18"/>
      <c r="IG19" s="18"/>
      <c r="IH19" s="18"/>
      <c r="II19" s="18"/>
    </row>
    <row r="20" spans="1:243" s="17" customFormat="1" ht="51">
      <c r="A20" s="49">
        <v>8</v>
      </c>
      <c r="B20" s="50" t="s">
        <v>73</v>
      </c>
      <c r="C20" s="51" t="s">
        <v>142</v>
      </c>
      <c r="D20" s="52">
        <v>3</v>
      </c>
      <c r="E20" s="52" t="s">
        <v>46</v>
      </c>
      <c r="F20" s="52">
        <v>325.16</v>
      </c>
      <c r="G20" s="53"/>
      <c r="H20" s="53"/>
      <c r="I20" s="54" t="s">
        <v>34</v>
      </c>
      <c r="J20" s="55">
        <f t="shared" si="0"/>
        <v>1</v>
      </c>
      <c r="K20" s="53" t="s">
        <v>35</v>
      </c>
      <c r="L20" s="53" t="s">
        <v>4</v>
      </c>
      <c r="M20" s="56"/>
      <c r="N20" s="53"/>
      <c r="O20" s="53"/>
      <c r="P20" s="57"/>
      <c r="Q20" s="53"/>
      <c r="R20" s="53"/>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4">
        <f t="shared" si="1"/>
        <v>975</v>
      </c>
      <c r="BB20" s="58">
        <f t="shared" si="2"/>
        <v>975</v>
      </c>
      <c r="BC20" s="59" t="str">
        <f t="shared" si="3"/>
        <v>INR  Nine Hundred &amp; Seventy Five  Only</v>
      </c>
      <c r="IA20" s="17">
        <v>8</v>
      </c>
      <c r="IB20" s="17" t="s">
        <v>73</v>
      </c>
      <c r="IC20" s="17" t="s">
        <v>142</v>
      </c>
      <c r="ID20" s="17">
        <v>3</v>
      </c>
      <c r="IE20" s="18" t="s">
        <v>46</v>
      </c>
      <c r="IF20" s="18"/>
      <c r="IG20" s="18"/>
      <c r="IH20" s="18"/>
      <c r="II20" s="18"/>
    </row>
    <row r="21" spans="1:243" s="17" customFormat="1" ht="26.25" customHeight="1">
      <c r="A21" s="49">
        <v>9</v>
      </c>
      <c r="B21" s="50" t="s">
        <v>74</v>
      </c>
      <c r="C21" s="51" t="s">
        <v>143</v>
      </c>
      <c r="D21" s="52">
        <v>3</v>
      </c>
      <c r="E21" s="52" t="s">
        <v>46</v>
      </c>
      <c r="F21" s="52">
        <v>99.82</v>
      </c>
      <c r="G21" s="53"/>
      <c r="H21" s="53"/>
      <c r="I21" s="54" t="s">
        <v>34</v>
      </c>
      <c r="J21" s="55">
        <f t="shared" si="0"/>
        <v>1</v>
      </c>
      <c r="K21" s="53" t="s">
        <v>35</v>
      </c>
      <c r="L21" s="53" t="s">
        <v>4</v>
      </c>
      <c r="M21" s="56"/>
      <c r="N21" s="53"/>
      <c r="O21" s="53"/>
      <c r="P21" s="57"/>
      <c r="Q21" s="53"/>
      <c r="R21" s="53"/>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4">
        <f t="shared" si="1"/>
        <v>299</v>
      </c>
      <c r="BB21" s="58">
        <f t="shared" si="2"/>
        <v>299</v>
      </c>
      <c r="BC21" s="59" t="str">
        <f t="shared" si="3"/>
        <v>INR  Two Hundred &amp; Ninety Nine  Only</v>
      </c>
      <c r="IA21" s="17">
        <v>9</v>
      </c>
      <c r="IB21" s="17" t="s">
        <v>74</v>
      </c>
      <c r="IC21" s="17" t="s">
        <v>143</v>
      </c>
      <c r="ID21" s="17">
        <v>3</v>
      </c>
      <c r="IE21" s="18" t="s">
        <v>46</v>
      </c>
      <c r="IF21" s="18"/>
      <c r="IG21" s="18"/>
      <c r="IH21" s="18"/>
      <c r="II21" s="18"/>
    </row>
    <row r="22" spans="1:243" s="17" customFormat="1" ht="89.25">
      <c r="A22" s="49">
        <v>10</v>
      </c>
      <c r="B22" s="50" t="s">
        <v>75</v>
      </c>
      <c r="C22" s="51" t="s">
        <v>144</v>
      </c>
      <c r="D22" s="52">
        <v>7</v>
      </c>
      <c r="E22" s="52" t="s">
        <v>46</v>
      </c>
      <c r="F22" s="52">
        <v>597.68</v>
      </c>
      <c r="G22" s="53"/>
      <c r="H22" s="53"/>
      <c r="I22" s="54" t="s">
        <v>34</v>
      </c>
      <c r="J22" s="55">
        <f t="shared" si="0"/>
        <v>1</v>
      </c>
      <c r="K22" s="53" t="s">
        <v>35</v>
      </c>
      <c r="L22" s="53" t="s">
        <v>4</v>
      </c>
      <c r="M22" s="56"/>
      <c r="N22" s="53"/>
      <c r="O22" s="53"/>
      <c r="P22" s="57"/>
      <c r="Q22" s="53"/>
      <c r="R22" s="53"/>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4">
        <f t="shared" si="1"/>
        <v>4184</v>
      </c>
      <c r="BB22" s="58">
        <f t="shared" si="2"/>
        <v>4184</v>
      </c>
      <c r="BC22" s="59" t="str">
        <f t="shared" si="3"/>
        <v>INR  Four Thousand One Hundred &amp; Eighty Four  Only</v>
      </c>
      <c r="IA22" s="17">
        <v>10</v>
      </c>
      <c r="IB22" s="17" t="s">
        <v>75</v>
      </c>
      <c r="IC22" s="17" t="s">
        <v>144</v>
      </c>
      <c r="ID22" s="17">
        <v>7</v>
      </c>
      <c r="IE22" s="18" t="s">
        <v>46</v>
      </c>
      <c r="IF22" s="18"/>
      <c r="IG22" s="18"/>
      <c r="IH22" s="18"/>
      <c r="II22" s="18"/>
    </row>
    <row r="23" spans="1:243" s="17" customFormat="1" ht="14.25">
      <c r="A23" s="49">
        <v>11</v>
      </c>
      <c r="B23" s="50" t="s">
        <v>76</v>
      </c>
      <c r="C23" s="51" t="s">
        <v>145</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2"/>
      <c r="IA23" s="17">
        <v>11</v>
      </c>
      <c r="IB23" s="17" t="s">
        <v>76</v>
      </c>
      <c r="IC23" s="17" t="s">
        <v>145</v>
      </c>
      <c r="IE23" s="18"/>
      <c r="IF23" s="18"/>
      <c r="IG23" s="18"/>
      <c r="IH23" s="18"/>
      <c r="II23" s="18"/>
    </row>
    <row r="24" spans="1:243" s="17" customFormat="1" ht="25.5">
      <c r="A24" s="49">
        <v>12</v>
      </c>
      <c r="B24" s="50" t="s">
        <v>77</v>
      </c>
      <c r="C24" s="51" t="s">
        <v>146</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77</v>
      </c>
      <c r="IC24" s="17" t="s">
        <v>146</v>
      </c>
      <c r="IE24" s="18"/>
      <c r="IF24" s="18"/>
      <c r="IG24" s="18"/>
      <c r="IH24" s="18"/>
      <c r="II24" s="18"/>
    </row>
    <row r="25" spans="1:243" s="17" customFormat="1" ht="25.5">
      <c r="A25" s="49">
        <v>13</v>
      </c>
      <c r="B25" s="50" t="s">
        <v>78</v>
      </c>
      <c r="C25" s="51" t="s">
        <v>147</v>
      </c>
      <c r="D25" s="52">
        <v>2.15</v>
      </c>
      <c r="E25" s="52" t="s">
        <v>48</v>
      </c>
      <c r="F25" s="52">
        <v>5838.01</v>
      </c>
      <c r="G25" s="53"/>
      <c r="H25" s="53"/>
      <c r="I25" s="54" t="s">
        <v>34</v>
      </c>
      <c r="J25" s="55">
        <f t="shared" si="0"/>
        <v>1</v>
      </c>
      <c r="K25" s="53" t="s">
        <v>35</v>
      </c>
      <c r="L25" s="53" t="s">
        <v>4</v>
      </c>
      <c r="M25" s="56"/>
      <c r="N25" s="53"/>
      <c r="O25" s="53"/>
      <c r="P25" s="57"/>
      <c r="Q25" s="53"/>
      <c r="R25" s="53"/>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4">
        <f t="shared" si="1"/>
        <v>12552</v>
      </c>
      <c r="BB25" s="58">
        <f t="shared" si="2"/>
        <v>12552</v>
      </c>
      <c r="BC25" s="59" t="str">
        <f t="shared" si="3"/>
        <v>INR  Twelve Thousand Five Hundred &amp; Fifty Two  Only</v>
      </c>
      <c r="IA25" s="17">
        <v>13</v>
      </c>
      <c r="IB25" s="17" t="s">
        <v>78</v>
      </c>
      <c r="IC25" s="17" t="s">
        <v>147</v>
      </c>
      <c r="ID25" s="17">
        <v>2.15</v>
      </c>
      <c r="IE25" s="18" t="s">
        <v>48</v>
      </c>
      <c r="IF25" s="18"/>
      <c r="IG25" s="18"/>
      <c r="IH25" s="18"/>
      <c r="II25" s="18"/>
    </row>
    <row r="26" spans="1:243" s="17" customFormat="1" ht="51">
      <c r="A26" s="49">
        <v>14</v>
      </c>
      <c r="B26" s="50" t="s">
        <v>79</v>
      </c>
      <c r="C26" s="51" t="s">
        <v>148</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79</v>
      </c>
      <c r="IC26" s="17" t="s">
        <v>148</v>
      </c>
      <c r="IE26" s="18"/>
      <c r="IF26" s="18"/>
      <c r="IG26" s="18"/>
      <c r="IH26" s="18"/>
      <c r="II26" s="18"/>
    </row>
    <row r="27" spans="1:243" s="17" customFormat="1" ht="25.5">
      <c r="A27" s="49">
        <v>15</v>
      </c>
      <c r="B27" s="50" t="s">
        <v>80</v>
      </c>
      <c r="C27" s="51" t="s">
        <v>149</v>
      </c>
      <c r="D27" s="52">
        <v>3.09</v>
      </c>
      <c r="E27" s="52" t="s">
        <v>48</v>
      </c>
      <c r="F27" s="52">
        <v>7510.7</v>
      </c>
      <c r="G27" s="53"/>
      <c r="H27" s="53"/>
      <c r="I27" s="54" t="s">
        <v>34</v>
      </c>
      <c r="J27" s="55">
        <f t="shared" si="0"/>
        <v>1</v>
      </c>
      <c r="K27" s="53" t="s">
        <v>35</v>
      </c>
      <c r="L27" s="53" t="s">
        <v>4</v>
      </c>
      <c r="M27" s="56"/>
      <c r="N27" s="53"/>
      <c r="O27" s="53"/>
      <c r="P27" s="57"/>
      <c r="Q27" s="53"/>
      <c r="R27" s="53"/>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4">
        <f t="shared" si="1"/>
        <v>23208</v>
      </c>
      <c r="BB27" s="58">
        <f t="shared" si="2"/>
        <v>23208</v>
      </c>
      <c r="BC27" s="59" t="str">
        <f t="shared" si="3"/>
        <v>INR  Twenty Three Thousand Two Hundred &amp; Eight  Only</v>
      </c>
      <c r="IA27" s="17">
        <v>15</v>
      </c>
      <c r="IB27" s="17" t="s">
        <v>80</v>
      </c>
      <c r="IC27" s="17" t="s">
        <v>149</v>
      </c>
      <c r="ID27" s="17">
        <v>3.09</v>
      </c>
      <c r="IE27" s="18" t="s">
        <v>48</v>
      </c>
      <c r="IF27" s="18"/>
      <c r="IG27" s="18"/>
      <c r="IH27" s="18"/>
      <c r="II27" s="18"/>
    </row>
    <row r="28" spans="1:243" s="17" customFormat="1" ht="51">
      <c r="A28" s="49">
        <v>16</v>
      </c>
      <c r="B28" s="50" t="s">
        <v>81</v>
      </c>
      <c r="C28" s="51" t="s">
        <v>150</v>
      </c>
      <c r="D28" s="52">
        <v>14</v>
      </c>
      <c r="E28" s="52" t="s">
        <v>66</v>
      </c>
      <c r="F28" s="52">
        <v>48.93</v>
      </c>
      <c r="G28" s="53"/>
      <c r="H28" s="53"/>
      <c r="I28" s="54" t="s">
        <v>34</v>
      </c>
      <c r="J28" s="55">
        <f t="shared" si="0"/>
        <v>1</v>
      </c>
      <c r="K28" s="53" t="s">
        <v>35</v>
      </c>
      <c r="L28" s="53" t="s">
        <v>4</v>
      </c>
      <c r="M28" s="56"/>
      <c r="N28" s="53"/>
      <c r="O28" s="53"/>
      <c r="P28" s="57"/>
      <c r="Q28" s="53"/>
      <c r="R28" s="53"/>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4">
        <f t="shared" si="1"/>
        <v>685</v>
      </c>
      <c r="BB28" s="58">
        <f t="shared" si="2"/>
        <v>685</v>
      </c>
      <c r="BC28" s="59" t="str">
        <f t="shared" si="3"/>
        <v>INR  Six Hundred &amp; Eighty Five  Only</v>
      </c>
      <c r="IA28" s="17">
        <v>16</v>
      </c>
      <c r="IB28" s="17" t="s">
        <v>81</v>
      </c>
      <c r="IC28" s="17" t="s">
        <v>150</v>
      </c>
      <c r="ID28" s="17">
        <v>14</v>
      </c>
      <c r="IE28" s="18" t="s">
        <v>66</v>
      </c>
      <c r="IF28" s="18"/>
      <c r="IG28" s="18"/>
      <c r="IH28" s="18"/>
      <c r="II28" s="18"/>
    </row>
    <row r="29" spans="1:243" s="17" customFormat="1" ht="14.25">
      <c r="A29" s="49">
        <v>17</v>
      </c>
      <c r="B29" s="50" t="s">
        <v>82</v>
      </c>
      <c r="C29" s="51" t="s">
        <v>151</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82</v>
      </c>
      <c r="IC29" s="17" t="s">
        <v>151</v>
      </c>
      <c r="IE29" s="18"/>
      <c r="IF29" s="18"/>
      <c r="IG29" s="18"/>
      <c r="IH29" s="18"/>
      <c r="II29" s="18"/>
    </row>
    <row r="30" spans="1:243" s="17" customFormat="1" ht="25.5">
      <c r="A30" s="49">
        <v>18</v>
      </c>
      <c r="B30" s="50" t="s">
        <v>83</v>
      </c>
      <c r="C30" s="51" t="s">
        <v>152</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83</v>
      </c>
      <c r="IC30" s="17" t="s">
        <v>152</v>
      </c>
      <c r="IE30" s="18"/>
      <c r="IF30" s="18"/>
      <c r="IG30" s="18"/>
      <c r="IH30" s="18"/>
      <c r="II30" s="18"/>
    </row>
    <row r="31" spans="1:243" s="17" customFormat="1" ht="14.25">
      <c r="A31" s="49">
        <v>19</v>
      </c>
      <c r="B31" s="50" t="s">
        <v>84</v>
      </c>
      <c r="C31" s="51" t="s">
        <v>153</v>
      </c>
      <c r="D31" s="52">
        <v>1</v>
      </c>
      <c r="E31" s="52" t="s">
        <v>135</v>
      </c>
      <c r="F31" s="52">
        <v>158.31</v>
      </c>
      <c r="G31" s="53"/>
      <c r="H31" s="53"/>
      <c r="I31" s="54" t="s">
        <v>34</v>
      </c>
      <c r="J31" s="55">
        <f t="shared" si="0"/>
        <v>1</v>
      </c>
      <c r="K31" s="53" t="s">
        <v>35</v>
      </c>
      <c r="L31" s="53" t="s">
        <v>4</v>
      </c>
      <c r="M31" s="56"/>
      <c r="N31" s="53"/>
      <c r="O31" s="53"/>
      <c r="P31" s="57"/>
      <c r="Q31" s="53"/>
      <c r="R31" s="53"/>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4">
        <f t="shared" si="1"/>
        <v>158</v>
      </c>
      <c r="BB31" s="58">
        <f t="shared" si="2"/>
        <v>158</v>
      </c>
      <c r="BC31" s="59" t="str">
        <f t="shared" si="3"/>
        <v>INR  One Hundred &amp; Fifty Eight  Only</v>
      </c>
      <c r="IA31" s="17">
        <v>19</v>
      </c>
      <c r="IB31" s="17" t="s">
        <v>84</v>
      </c>
      <c r="IC31" s="17" t="s">
        <v>153</v>
      </c>
      <c r="ID31" s="17">
        <v>1</v>
      </c>
      <c r="IE31" s="18" t="s">
        <v>135</v>
      </c>
      <c r="IF31" s="18"/>
      <c r="IG31" s="18"/>
      <c r="IH31" s="18"/>
      <c r="II31" s="18"/>
    </row>
    <row r="32" spans="1:243" s="17" customFormat="1" ht="25.5">
      <c r="A32" s="49">
        <v>20</v>
      </c>
      <c r="B32" s="50" t="s">
        <v>85</v>
      </c>
      <c r="C32" s="51" t="s">
        <v>154</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2"/>
      <c r="IA32" s="17">
        <v>20</v>
      </c>
      <c r="IB32" s="17" t="s">
        <v>85</v>
      </c>
      <c r="IC32" s="17" t="s">
        <v>154</v>
      </c>
      <c r="IE32" s="18"/>
      <c r="IF32" s="18"/>
      <c r="IG32" s="18"/>
      <c r="IH32" s="18"/>
      <c r="II32" s="18"/>
    </row>
    <row r="33" spans="1:243" s="17" customFormat="1" ht="14.25">
      <c r="A33" s="49">
        <v>21</v>
      </c>
      <c r="B33" s="50" t="s">
        <v>86</v>
      </c>
      <c r="C33" s="51" t="s">
        <v>155</v>
      </c>
      <c r="D33" s="52">
        <v>4</v>
      </c>
      <c r="E33" s="52" t="s">
        <v>135</v>
      </c>
      <c r="F33" s="52">
        <v>30.86</v>
      </c>
      <c r="G33" s="53"/>
      <c r="H33" s="53"/>
      <c r="I33" s="54" t="s">
        <v>34</v>
      </c>
      <c r="J33" s="55">
        <f t="shared" si="0"/>
        <v>1</v>
      </c>
      <c r="K33" s="53" t="s">
        <v>35</v>
      </c>
      <c r="L33" s="53" t="s">
        <v>4</v>
      </c>
      <c r="M33" s="56"/>
      <c r="N33" s="53"/>
      <c r="O33" s="53"/>
      <c r="P33" s="57"/>
      <c r="Q33" s="53"/>
      <c r="R33" s="53"/>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4">
        <f t="shared" si="1"/>
        <v>123</v>
      </c>
      <c r="BB33" s="58">
        <f t="shared" si="2"/>
        <v>123</v>
      </c>
      <c r="BC33" s="59" t="str">
        <f t="shared" si="3"/>
        <v>INR  One Hundred &amp; Twenty Three  Only</v>
      </c>
      <c r="IA33" s="17">
        <v>21</v>
      </c>
      <c r="IB33" s="17" t="s">
        <v>86</v>
      </c>
      <c r="IC33" s="17" t="s">
        <v>155</v>
      </c>
      <c r="ID33" s="17">
        <v>4</v>
      </c>
      <c r="IE33" s="18" t="s">
        <v>135</v>
      </c>
      <c r="IF33" s="18"/>
      <c r="IG33" s="18"/>
      <c r="IH33" s="18"/>
      <c r="II33" s="18"/>
    </row>
    <row r="34" spans="1:243" s="17" customFormat="1" ht="25.5">
      <c r="A34" s="49">
        <v>22</v>
      </c>
      <c r="B34" s="50" t="s">
        <v>85</v>
      </c>
      <c r="C34" s="51" t="s">
        <v>156</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2"/>
      <c r="IA34" s="17">
        <v>22</v>
      </c>
      <c r="IB34" s="17" t="s">
        <v>85</v>
      </c>
      <c r="IC34" s="17" t="s">
        <v>156</v>
      </c>
      <c r="IE34" s="18"/>
      <c r="IF34" s="18"/>
      <c r="IG34" s="18"/>
      <c r="IH34" s="18"/>
      <c r="II34" s="18"/>
    </row>
    <row r="35" spans="1:243" s="17" customFormat="1" ht="14.25">
      <c r="A35" s="49">
        <v>23</v>
      </c>
      <c r="B35" s="50" t="s">
        <v>87</v>
      </c>
      <c r="C35" s="51" t="s">
        <v>157</v>
      </c>
      <c r="D35" s="52">
        <v>2</v>
      </c>
      <c r="E35" s="52" t="s">
        <v>135</v>
      </c>
      <c r="F35" s="52">
        <v>24.77</v>
      </c>
      <c r="G35" s="53"/>
      <c r="H35" s="53"/>
      <c r="I35" s="54" t="s">
        <v>34</v>
      </c>
      <c r="J35" s="55">
        <f t="shared" si="0"/>
        <v>1</v>
      </c>
      <c r="K35" s="53" t="s">
        <v>35</v>
      </c>
      <c r="L35" s="53" t="s">
        <v>4</v>
      </c>
      <c r="M35" s="56"/>
      <c r="N35" s="53"/>
      <c r="O35" s="53"/>
      <c r="P35" s="57"/>
      <c r="Q35" s="53"/>
      <c r="R35" s="53"/>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4">
        <f t="shared" si="1"/>
        <v>50</v>
      </c>
      <c r="BB35" s="58">
        <f t="shared" si="2"/>
        <v>50</v>
      </c>
      <c r="BC35" s="59" t="str">
        <f t="shared" si="3"/>
        <v>INR  Fifty Only</v>
      </c>
      <c r="IA35" s="17">
        <v>23</v>
      </c>
      <c r="IB35" s="17" t="s">
        <v>87</v>
      </c>
      <c r="IC35" s="17" t="s">
        <v>157</v>
      </c>
      <c r="ID35" s="17">
        <v>2</v>
      </c>
      <c r="IE35" s="18" t="s">
        <v>135</v>
      </c>
      <c r="IF35" s="18"/>
      <c r="IG35" s="18"/>
      <c r="IH35" s="18"/>
      <c r="II35" s="18"/>
    </row>
    <row r="36" spans="1:243" s="17" customFormat="1" ht="25.5">
      <c r="A36" s="49">
        <v>24</v>
      </c>
      <c r="B36" s="50" t="s">
        <v>88</v>
      </c>
      <c r="C36" s="51" t="s">
        <v>158</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88</v>
      </c>
      <c r="IC36" s="17" t="s">
        <v>158</v>
      </c>
      <c r="IE36" s="18"/>
      <c r="IF36" s="18"/>
      <c r="IG36" s="18"/>
      <c r="IH36" s="18"/>
      <c r="II36" s="18"/>
    </row>
    <row r="37" spans="1:243" s="17" customFormat="1" ht="14.25">
      <c r="A37" s="49">
        <v>25</v>
      </c>
      <c r="B37" s="50" t="s">
        <v>89</v>
      </c>
      <c r="C37" s="51" t="s">
        <v>159</v>
      </c>
      <c r="D37" s="52">
        <v>2</v>
      </c>
      <c r="E37" s="52" t="s">
        <v>135</v>
      </c>
      <c r="F37" s="52">
        <v>45.51</v>
      </c>
      <c r="G37" s="53"/>
      <c r="H37" s="53"/>
      <c r="I37" s="54" t="s">
        <v>34</v>
      </c>
      <c r="J37" s="55">
        <f t="shared" si="0"/>
        <v>1</v>
      </c>
      <c r="K37" s="53" t="s">
        <v>35</v>
      </c>
      <c r="L37" s="53" t="s">
        <v>4</v>
      </c>
      <c r="M37" s="56"/>
      <c r="N37" s="53"/>
      <c r="O37" s="53"/>
      <c r="P37" s="57"/>
      <c r="Q37" s="53"/>
      <c r="R37" s="53"/>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4">
        <f t="shared" si="1"/>
        <v>91</v>
      </c>
      <c r="BB37" s="58">
        <f t="shared" si="2"/>
        <v>91</v>
      </c>
      <c r="BC37" s="59" t="str">
        <f t="shared" si="3"/>
        <v>INR  Ninety One Only</v>
      </c>
      <c r="IA37" s="17">
        <v>25</v>
      </c>
      <c r="IB37" s="17" t="s">
        <v>89</v>
      </c>
      <c r="IC37" s="17" t="s">
        <v>159</v>
      </c>
      <c r="ID37" s="17">
        <v>2</v>
      </c>
      <c r="IE37" s="18" t="s">
        <v>135</v>
      </c>
      <c r="IF37" s="18"/>
      <c r="IG37" s="18"/>
      <c r="IH37" s="18"/>
      <c r="II37" s="18"/>
    </row>
    <row r="38" spans="1:243" s="17" customFormat="1" ht="14.25">
      <c r="A38" s="49">
        <v>26</v>
      </c>
      <c r="B38" s="50" t="s">
        <v>90</v>
      </c>
      <c r="C38" s="51" t="s">
        <v>160</v>
      </c>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2"/>
      <c r="IA38" s="17">
        <v>26</v>
      </c>
      <c r="IB38" s="17" t="s">
        <v>90</v>
      </c>
      <c r="IC38" s="17" t="s">
        <v>160</v>
      </c>
      <c r="IE38" s="18"/>
      <c r="IF38" s="18"/>
      <c r="IG38" s="18"/>
      <c r="IH38" s="18"/>
      <c r="II38" s="18"/>
    </row>
    <row r="39" spans="1:243" s="17" customFormat="1" ht="114.75">
      <c r="A39" s="49">
        <v>27</v>
      </c>
      <c r="B39" s="50" t="s">
        <v>91</v>
      </c>
      <c r="C39" s="51" t="s">
        <v>161</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91</v>
      </c>
      <c r="IC39" s="17" t="s">
        <v>161</v>
      </c>
      <c r="IE39" s="18"/>
      <c r="IF39" s="18"/>
      <c r="IG39" s="18"/>
      <c r="IH39" s="18"/>
      <c r="II39" s="18"/>
    </row>
    <row r="40" spans="1:243" s="17" customFormat="1" ht="38.25">
      <c r="A40" s="49">
        <v>28</v>
      </c>
      <c r="B40" s="50" t="s">
        <v>92</v>
      </c>
      <c r="C40" s="51" t="s">
        <v>162</v>
      </c>
      <c r="D40" s="52">
        <v>10</v>
      </c>
      <c r="E40" s="52" t="s">
        <v>136</v>
      </c>
      <c r="F40" s="52">
        <v>154.01</v>
      </c>
      <c r="G40" s="53"/>
      <c r="H40" s="53"/>
      <c r="I40" s="54" t="s">
        <v>34</v>
      </c>
      <c r="J40" s="55">
        <f t="shared" si="0"/>
        <v>1</v>
      </c>
      <c r="K40" s="53" t="s">
        <v>35</v>
      </c>
      <c r="L40" s="53" t="s">
        <v>4</v>
      </c>
      <c r="M40" s="56"/>
      <c r="N40" s="53"/>
      <c r="O40" s="53"/>
      <c r="P40" s="57"/>
      <c r="Q40" s="53"/>
      <c r="R40" s="53"/>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4">
        <f t="shared" si="1"/>
        <v>1540</v>
      </c>
      <c r="BB40" s="58">
        <f t="shared" si="2"/>
        <v>1540</v>
      </c>
      <c r="BC40" s="59" t="str">
        <f t="shared" si="3"/>
        <v>INR  One Thousand Five Hundred &amp; Forty  Only</v>
      </c>
      <c r="IA40" s="17">
        <v>28</v>
      </c>
      <c r="IB40" s="17" t="s">
        <v>92</v>
      </c>
      <c r="IC40" s="17" t="s">
        <v>162</v>
      </c>
      <c r="ID40" s="17">
        <v>10</v>
      </c>
      <c r="IE40" s="18" t="s">
        <v>136</v>
      </c>
      <c r="IF40" s="18"/>
      <c r="IG40" s="18"/>
      <c r="IH40" s="18"/>
      <c r="II40" s="18"/>
    </row>
    <row r="41" spans="1:243" s="17" customFormat="1" ht="51">
      <c r="A41" s="49">
        <v>29</v>
      </c>
      <c r="B41" s="50" t="s">
        <v>93</v>
      </c>
      <c r="C41" s="51" t="s">
        <v>163</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IA41" s="17">
        <v>29</v>
      </c>
      <c r="IB41" s="17" t="s">
        <v>93</v>
      </c>
      <c r="IC41" s="17" t="s">
        <v>163</v>
      </c>
      <c r="IE41" s="18"/>
      <c r="IF41" s="18"/>
      <c r="IG41" s="18"/>
      <c r="IH41" s="18"/>
      <c r="II41" s="18"/>
    </row>
    <row r="42" spans="1:243" s="17" customFormat="1" ht="38.25">
      <c r="A42" s="49">
        <v>30</v>
      </c>
      <c r="B42" s="50" t="s">
        <v>94</v>
      </c>
      <c r="C42" s="51" t="s">
        <v>164</v>
      </c>
      <c r="D42" s="52">
        <v>37</v>
      </c>
      <c r="E42" s="52" t="s">
        <v>136</v>
      </c>
      <c r="F42" s="52">
        <v>100.53</v>
      </c>
      <c r="G42" s="53"/>
      <c r="H42" s="53"/>
      <c r="I42" s="54" t="s">
        <v>34</v>
      </c>
      <c r="J42" s="55">
        <f t="shared" si="0"/>
        <v>1</v>
      </c>
      <c r="K42" s="53" t="s">
        <v>35</v>
      </c>
      <c r="L42" s="53" t="s">
        <v>4</v>
      </c>
      <c r="M42" s="56"/>
      <c r="N42" s="53"/>
      <c r="O42" s="53"/>
      <c r="P42" s="57"/>
      <c r="Q42" s="53"/>
      <c r="R42" s="53"/>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4">
        <f t="shared" si="1"/>
        <v>3720</v>
      </c>
      <c r="BB42" s="58">
        <f t="shared" si="2"/>
        <v>3720</v>
      </c>
      <c r="BC42" s="59" t="str">
        <f t="shared" si="3"/>
        <v>INR  Three Thousand Seven Hundred &amp; Twenty  Only</v>
      </c>
      <c r="IA42" s="17">
        <v>30</v>
      </c>
      <c r="IB42" s="17" t="s">
        <v>94</v>
      </c>
      <c r="IC42" s="17" t="s">
        <v>164</v>
      </c>
      <c r="ID42" s="17">
        <v>37</v>
      </c>
      <c r="IE42" s="18" t="s">
        <v>136</v>
      </c>
      <c r="IF42" s="18"/>
      <c r="IG42" s="18"/>
      <c r="IH42" s="18"/>
      <c r="II42" s="18"/>
    </row>
    <row r="43" spans="1:243" s="17" customFormat="1" ht="38.25">
      <c r="A43" s="49">
        <v>31</v>
      </c>
      <c r="B43" s="50" t="s">
        <v>95</v>
      </c>
      <c r="C43" s="51" t="s">
        <v>165</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c r="IA43" s="17">
        <v>31</v>
      </c>
      <c r="IB43" s="17" t="s">
        <v>95</v>
      </c>
      <c r="IC43" s="17" t="s">
        <v>165</v>
      </c>
      <c r="IE43" s="18"/>
      <c r="IF43" s="18"/>
      <c r="IG43" s="18"/>
      <c r="IH43" s="18"/>
      <c r="II43" s="18"/>
    </row>
    <row r="44" spans="1:243" s="17" customFormat="1" ht="25.5">
      <c r="A44" s="49">
        <v>32</v>
      </c>
      <c r="B44" s="50" t="s">
        <v>96</v>
      </c>
      <c r="C44" s="51" t="s">
        <v>166</v>
      </c>
      <c r="D44" s="52">
        <v>722</v>
      </c>
      <c r="E44" s="52" t="s">
        <v>136</v>
      </c>
      <c r="F44" s="52">
        <v>124.77</v>
      </c>
      <c r="G44" s="53"/>
      <c r="H44" s="53"/>
      <c r="I44" s="54" t="s">
        <v>34</v>
      </c>
      <c r="J44" s="55">
        <f t="shared" si="0"/>
        <v>1</v>
      </c>
      <c r="K44" s="53" t="s">
        <v>35</v>
      </c>
      <c r="L44" s="53" t="s">
        <v>4</v>
      </c>
      <c r="M44" s="56"/>
      <c r="N44" s="53"/>
      <c r="O44" s="53"/>
      <c r="P44" s="57"/>
      <c r="Q44" s="53"/>
      <c r="R44" s="53"/>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4">
        <f t="shared" si="1"/>
        <v>90084</v>
      </c>
      <c r="BB44" s="58">
        <f t="shared" si="2"/>
        <v>90084</v>
      </c>
      <c r="BC44" s="59" t="str">
        <f t="shared" si="3"/>
        <v>INR  Ninety Thousand  &amp;Eighty Four  Only</v>
      </c>
      <c r="IA44" s="17">
        <v>32</v>
      </c>
      <c r="IB44" s="17" t="s">
        <v>96</v>
      </c>
      <c r="IC44" s="17" t="s">
        <v>166</v>
      </c>
      <c r="ID44" s="17">
        <v>722</v>
      </c>
      <c r="IE44" s="18" t="s">
        <v>136</v>
      </c>
      <c r="IF44" s="18"/>
      <c r="IG44" s="18"/>
      <c r="IH44" s="18"/>
      <c r="II44" s="18"/>
    </row>
    <row r="45" spans="1:243" s="17" customFormat="1" ht="14.25">
      <c r="A45" s="49">
        <v>33</v>
      </c>
      <c r="B45" s="50" t="s">
        <v>54</v>
      </c>
      <c r="C45" s="51" t="s">
        <v>167</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54</v>
      </c>
      <c r="IC45" s="17" t="s">
        <v>167</v>
      </c>
      <c r="IE45" s="18"/>
      <c r="IF45" s="18"/>
      <c r="IG45" s="18"/>
      <c r="IH45" s="18"/>
      <c r="II45" s="18"/>
    </row>
    <row r="46" spans="1:243" s="17" customFormat="1" ht="51">
      <c r="A46" s="49">
        <v>34</v>
      </c>
      <c r="B46" s="50" t="s">
        <v>55</v>
      </c>
      <c r="C46" s="51" t="s">
        <v>168</v>
      </c>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2"/>
      <c r="IA46" s="17">
        <v>34</v>
      </c>
      <c r="IB46" s="17" t="s">
        <v>55</v>
      </c>
      <c r="IC46" s="17" t="s">
        <v>168</v>
      </c>
      <c r="IE46" s="18"/>
      <c r="IF46" s="18"/>
      <c r="IG46" s="18"/>
      <c r="IH46" s="18"/>
      <c r="II46" s="18"/>
    </row>
    <row r="47" spans="1:243" s="17" customFormat="1" ht="25.5">
      <c r="A47" s="49">
        <v>35</v>
      </c>
      <c r="B47" s="50" t="s">
        <v>56</v>
      </c>
      <c r="C47" s="51" t="s">
        <v>169</v>
      </c>
      <c r="D47" s="52">
        <v>9.5</v>
      </c>
      <c r="E47" s="52" t="s">
        <v>46</v>
      </c>
      <c r="F47" s="52">
        <v>477.86</v>
      </c>
      <c r="G47" s="53"/>
      <c r="H47" s="53"/>
      <c r="I47" s="54" t="s">
        <v>34</v>
      </c>
      <c r="J47" s="55">
        <f t="shared" si="0"/>
        <v>1</v>
      </c>
      <c r="K47" s="53" t="s">
        <v>35</v>
      </c>
      <c r="L47" s="53" t="s">
        <v>4</v>
      </c>
      <c r="M47" s="56"/>
      <c r="N47" s="53"/>
      <c r="O47" s="53"/>
      <c r="P47" s="57"/>
      <c r="Q47" s="53"/>
      <c r="R47" s="53"/>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4">
        <f t="shared" si="1"/>
        <v>4540</v>
      </c>
      <c r="BB47" s="58">
        <f t="shared" si="2"/>
        <v>4540</v>
      </c>
      <c r="BC47" s="59" t="str">
        <f t="shared" si="3"/>
        <v>INR  Four Thousand Five Hundred &amp; Forty  Only</v>
      </c>
      <c r="IA47" s="17">
        <v>35</v>
      </c>
      <c r="IB47" s="17" t="s">
        <v>56</v>
      </c>
      <c r="IC47" s="17" t="s">
        <v>169</v>
      </c>
      <c r="ID47" s="17">
        <v>9.5</v>
      </c>
      <c r="IE47" s="18" t="s">
        <v>46</v>
      </c>
      <c r="IF47" s="18"/>
      <c r="IG47" s="18"/>
      <c r="IH47" s="18"/>
      <c r="II47" s="18"/>
    </row>
    <row r="48" spans="1:243" s="17" customFormat="1" ht="38.25">
      <c r="A48" s="49">
        <v>36</v>
      </c>
      <c r="B48" s="50" t="s">
        <v>58</v>
      </c>
      <c r="C48" s="51" t="s">
        <v>170</v>
      </c>
      <c r="D48" s="60"/>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2"/>
      <c r="IA48" s="17">
        <v>36</v>
      </c>
      <c r="IB48" s="17" t="s">
        <v>58</v>
      </c>
      <c r="IC48" s="17" t="s">
        <v>170</v>
      </c>
      <c r="IE48" s="18"/>
      <c r="IF48" s="18"/>
      <c r="IG48" s="18"/>
      <c r="IH48" s="18"/>
      <c r="II48" s="18"/>
    </row>
    <row r="49" spans="1:243" s="17" customFormat="1" ht="14.25">
      <c r="A49" s="49">
        <v>37</v>
      </c>
      <c r="B49" s="50" t="s">
        <v>59</v>
      </c>
      <c r="C49" s="51" t="s">
        <v>171</v>
      </c>
      <c r="D49" s="52">
        <v>1.05</v>
      </c>
      <c r="E49" s="52" t="s">
        <v>46</v>
      </c>
      <c r="F49" s="52">
        <v>500.44</v>
      </c>
      <c r="G49" s="53"/>
      <c r="H49" s="53"/>
      <c r="I49" s="54" t="s">
        <v>34</v>
      </c>
      <c r="J49" s="55">
        <f t="shared" si="0"/>
        <v>1</v>
      </c>
      <c r="K49" s="53" t="s">
        <v>35</v>
      </c>
      <c r="L49" s="53" t="s">
        <v>4</v>
      </c>
      <c r="M49" s="56"/>
      <c r="N49" s="53"/>
      <c r="O49" s="53"/>
      <c r="P49" s="57"/>
      <c r="Q49" s="53"/>
      <c r="R49" s="53"/>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4">
        <f t="shared" si="1"/>
        <v>525</v>
      </c>
      <c r="BB49" s="58">
        <f t="shared" si="2"/>
        <v>525</v>
      </c>
      <c r="BC49" s="59" t="str">
        <f t="shared" si="3"/>
        <v>INR  Five Hundred &amp; Twenty Five  Only</v>
      </c>
      <c r="IA49" s="17">
        <v>37</v>
      </c>
      <c r="IB49" s="17" t="s">
        <v>59</v>
      </c>
      <c r="IC49" s="17" t="s">
        <v>171</v>
      </c>
      <c r="ID49" s="17">
        <v>1.05</v>
      </c>
      <c r="IE49" s="18" t="s">
        <v>46</v>
      </c>
      <c r="IF49" s="18"/>
      <c r="IG49" s="18"/>
      <c r="IH49" s="18"/>
      <c r="II49" s="18"/>
    </row>
    <row r="50" spans="1:243" s="17" customFormat="1" ht="38.25">
      <c r="A50" s="49">
        <v>38</v>
      </c>
      <c r="B50" s="50" t="s">
        <v>57</v>
      </c>
      <c r="C50" s="51" t="s">
        <v>172</v>
      </c>
      <c r="D50" s="52">
        <v>0.19</v>
      </c>
      <c r="E50" s="52" t="s">
        <v>48</v>
      </c>
      <c r="F50" s="52">
        <v>6978.21</v>
      </c>
      <c r="G50" s="53"/>
      <c r="H50" s="53"/>
      <c r="I50" s="54" t="s">
        <v>34</v>
      </c>
      <c r="J50" s="55">
        <f t="shared" si="0"/>
        <v>1</v>
      </c>
      <c r="K50" s="53" t="s">
        <v>35</v>
      </c>
      <c r="L50" s="53" t="s">
        <v>4</v>
      </c>
      <c r="M50" s="56"/>
      <c r="N50" s="53"/>
      <c r="O50" s="53"/>
      <c r="P50" s="57"/>
      <c r="Q50" s="53"/>
      <c r="R50" s="53"/>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4">
        <f t="shared" si="1"/>
        <v>1326</v>
      </c>
      <c r="BB50" s="58">
        <f t="shared" si="2"/>
        <v>1326</v>
      </c>
      <c r="BC50" s="59" t="str">
        <f t="shared" si="3"/>
        <v>INR  One Thousand Three Hundred &amp; Twenty Six  Only</v>
      </c>
      <c r="IA50" s="17">
        <v>38</v>
      </c>
      <c r="IB50" s="17" t="s">
        <v>57</v>
      </c>
      <c r="IC50" s="17" t="s">
        <v>172</v>
      </c>
      <c r="ID50" s="17">
        <v>0.19</v>
      </c>
      <c r="IE50" s="18" t="s">
        <v>48</v>
      </c>
      <c r="IF50" s="18"/>
      <c r="IG50" s="18"/>
      <c r="IH50" s="18"/>
      <c r="II50" s="18"/>
    </row>
    <row r="51" spans="1:243" s="17" customFormat="1" ht="25.5">
      <c r="A51" s="49">
        <v>39</v>
      </c>
      <c r="B51" s="50" t="s">
        <v>60</v>
      </c>
      <c r="C51" s="51" t="s">
        <v>173</v>
      </c>
      <c r="D51" s="6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2"/>
      <c r="IA51" s="17">
        <v>39</v>
      </c>
      <c r="IB51" s="17" t="s">
        <v>60</v>
      </c>
      <c r="IC51" s="17" t="s">
        <v>173</v>
      </c>
      <c r="IE51" s="18"/>
      <c r="IF51" s="18"/>
      <c r="IG51" s="18"/>
      <c r="IH51" s="18"/>
      <c r="II51" s="18"/>
    </row>
    <row r="52" spans="1:243" s="17" customFormat="1" ht="25.5">
      <c r="A52" s="49">
        <v>40</v>
      </c>
      <c r="B52" s="50" t="s">
        <v>61</v>
      </c>
      <c r="C52" s="51" t="s">
        <v>174</v>
      </c>
      <c r="D52" s="52">
        <v>19.5</v>
      </c>
      <c r="E52" s="52" t="s">
        <v>66</v>
      </c>
      <c r="F52" s="52">
        <v>69.71</v>
      </c>
      <c r="G52" s="53"/>
      <c r="H52" s="53"/>
      <c r="I52" s="54" t="s">
        <v>34</v>
      </c>
      <c r="J52" s="55">
        <f t="shared" si="0"/>
        <v>1</v>
      </c>
      <c r="K52" s="53" t="s">
        <v>35</v>
      </c>
      <c r="L52" s="53" t="s">
        <v>4</v>
      </c>
      <c r="M52" s="56"/>
      <c r="N52" s="53"/>
      <c r="O52" s="53"/>
      <c r="P52" s="57"/>
      <c r="Q52" s="53"/>
      <c r="R52" s="53"/>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4">
        <f t="shared" si="1"/>
        <v>1359</v>
      </c>
      <c r="BB52" s="58">
        <f t="shared" si="2"/>
        <v>1359</v>
      </c>
      <c r="BC52" s="59" t="str">
        <f t="shared" si="3"/>
        <v>INR  One Thousand Three Hundred &amp; Fifty Nine  Only</v>
      </c>
      <c r="IA52" s="17">
        <v>40</v>
      </c>
      <c r="IB52" s="17" t="s">
        <v>61</v>
      </c>
      <c r="IC52" s="17" t="s">
        <v>174</v>
      </c>
      <c r="ID52" s="17">
        <v>19.5</v>
      </c>
      <c r="IE52" s="18" t="s">
        <v>66</v>
      </c>
      <c r="IF52" s="18"/>
      <c r="IG52" s="18"/>
      <c r="IH52" s="18"/>
      <c r="II52" s="18"/>
    </row>
    <row r="53" spans="1:243" s="17" customFormat="1" ht="14.25">
      <c r="A53" s="49">
        <v>41</v>
      </c>
      <c r="B53" s="50" t="s">
        <v>97</v>
      </c>
      <c r="C53" s="51" t="s">
        <v>175</v>
      </c>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2"/>
      <c r="IA53" s="17">
        <v>41</v>
      </c>
      <c r="IB53" s="17" t="s">
        <v>97</v>
      </c>
      <c r="IC53" s="17" t="s">
        <v>175</v>
      </c>
      <c r="IE53" s="18"/>
      <c r="IF53" s="18"/>
      <c r="IG53" s="18"/>
      <c r="IH53" s="18"/>
      <c r="II53" s="18"/>
    </row>
    <row r="54" spans="1:243" s="17" customFormat="1" ht="140.25">
      <c r="A54" s="49">
        <v>42</v>
      </c>
      <c r="B54" s="50" t="s">
        <v>98</v>
      </c>
      <c r="C54" s="51" t="s">
        <v>176</v>
      </c>
      <c r="D54" s="60"/>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2"/>
      <c r="IA54" s="17">
        <v>42</v>
      </c>
      <c r="IB54" s="17" t="s">
        <v>98</v>
      </c>
      <c r="IC54" s="17" t="s">
        <v>176</v>
      </c>
      <c r="IE54" s="18"/>
      <c r="IF54" s="18"/>
      <c r="IG54" s="18"/>
      <c r="IH54" s="18"/>
      <c r="II54" s="18"/>
    </row>
    <row r="55" spans="1:243" s="17" customFormat="1" ht="25.5">
      <c r="A55" s="49">
        <v>43</v>
      </c>
      <c r="B55" s="50" t="s">
        <v>99</v>
      </c>
      <c r="C55" s="51" t="s">
        <v>177</v>
      </c>
      <c r="D55" s="52">
        <v>20.25</v>
      </c>
      <c r="E55" s="52" t="s">
        <v>46</v>
      </c>
      <c r="F55" s="52">
        <v>1033.98</v>
      </c>
      <c r="G55" s="53"/>
      <c r="H55" s="53"/>
      <c r="I55" s="54" t="s">
        <v>34</v>
      </c>
      <c r="J55" s="55">
        <f t="shared" si="0"/>
        <v>1</v>
      </c>
      <c r="K55" s="53" t="s">
        <v>35</v>
      </c>
      <c r="L55" s="53" t="s">
        <v>4</v>
      </c>
      <c r="M55" s="56"/>
      <c r="N55" s="53"/>
      <c r="O55" s="53"/>
      <c r="P55" s="57"/>
      <c r="Q55" s="53"/>
      <c r="R55" s="53"/>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4">
        <f t="shared" si="1"/>
        <v>20938</v>
      </c>
      <c r="BB55" s="58">
        <f t="shared" si="2"/>
        <v>20938</v>
      </c>
      <c r="BC55" s="59" t="str">
        <f t="shared" si="3"/>
        <v>INR  Twenty Thousand Nine Hundred &amp; Thirty Eight  Only</v>
      </c>
      <c r="IA55" s="17">
        <v>43</v>
      </c>
      <c r="IB55" s="17" t="s">
        <v>99</v>
      </c>
      <c r="IC55" s="17" t="s">
        <v>177</v>
      </c>
      <c r="ID55" s="17">
        <v>20.25</v>
      </c>
      <c r="IE55" s="18" t="s">
        <v>46</v>
      </c>
      <c r="IF55" s="18"/>
      <c r="IG55" s="18"/>
      <c r="IH55" s="18"/>
      <c r="II55" s="18"/>
    </row>
    <row r="56" spans="1:243" s="17" customFormat="1" ht="25.5">
      <c r="A56" s="49">
        <v>44</v>
      </c>
      <c r="B56" s="50" t="s">
        <v>100</v>
      </c>
      <c r="C56" s="51" t="s">
        <v>178</v>
      </c>
      <c r="D56" s="52">
        <v>3.8</v>
      </c>
      <c r="E56" s="52" t="s">
        <v>46</v>
      </c>
      <c r="F56" s="52">
        <v>919.33</v>
      </c>
      <c r="G56" s="53"/>
      <c r="H56" s="53"/>
      <c r="I56" s="54" t="s">
        <v>34</v>
      </c>
      <c r="J56" s="55">
        <f t="shared" si="0"/>
        <v>1</v>
      </c>
      <c r="K56" s="53" t="s">
        <v>35</v>
      </c>
      <c r="L56" s="53" t="s">
        <v>4</v>
      </c>
      <c r="M56" s="56"/>
      <c r="N56" s="53"/>
      <c r="O56" s="53"/>
      <c r="P56" s="57"/>
      <c r="Q56" s="53"/>
      <c r="R56" s="53"/>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4">
        <f t="shared" si="1"/>
        <v>3493</v>
      </c>
      <c r="BB56" s="58">
        <f t="shared" si="2"/>
        <v>3493</v>
      </c>
      <c r="BC56" s="59" t="str">
        <f t="shared" si="3"/>
        <v>INR  Three Thousand Four Hundred &amp; Ninety Three  Only</v>
      </c>
      <c r="IA56" s="17">
        <v>44</v>
      </c>
      <c r="IB56" s="17" t="s">
        <v>100</v>
      </c>
      <c r="IC56" s="17" t="s">
        <v>178</v>
      </c>
      <c r="ID56" s="17">
        <v>3.8</v>
      </c>
      <c r="IE56" s="18" t="s">
        <v>46</v>
      </c>
      <c r="IF56" s="18"/>
      <c r="IG56" s="18"/>
      <c r="IH56" s="18"/>
      <c r="II56" s="18"/>
    </row>
    <row r="57" spans="1:243" s="17" customFormat="1" ht="408">
      <c r="A57" s="49">
        <v>45</v>
      </c>
      <c r="B57" s="50" t="s">
        <v>101</v>
      </c>
      <c r="C57" s="51" t="s">
        <v>179</v>
      </c>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2"/>
      <c r="IA57" s="17">
        <v>45</v>
      </c>
      <c r="IB57" s="17" t="s">
        <v>101</v>
      </c>
      <c r="IC57" s="17" t="s">
        <v>179</v>
      </c>
      <c r="IE57" s="18"/>
      <c r="IF57" s="18"/>
      <c r="IG57" s="18"/>
      <c r="IH57" s="18"/>
      <c r="II57" s="18"/>
    </row>
    <row r="58" spans="1:243" s="17" customFormat="1" ht="25.5">
      <c r="A58" s="49">
        <v>46</v>
      </c>
      <c r="B58" s="50" t="s">
        <v>102</v>
      </c>
      <c r="C58" s="51" t="s">
        <v>180</v>
      </c>
      <c r="D58" s="52">
        <v>54</v>
      </c>
      <c r="E58" s="52" t="s">
        <v>46</v>
      </c>
      <c r="F58" s="52">
        <v>1004.78</v>
      </c>
      <c r="G58" s="53"/>
      <c r="H58" s="53"/>
      <c r="I58" s="54" t="s">
        <v>34</v>
      </c>
      <c r="J58" s="55">
        <f t="shared" si="0"/>
        <v>1</v>
      </c>
      <c r="K58" s="53" t="s">
        <v>35</v>
      </c>
      <c r="L58" s="53" t="s">
        <v>4</v>
      </c>
      <c r="M58" s="56"/>
      <c r="N58" s="53"/>
      <c r="O58" s="53"/>
      <c r="P58" s="57"/>
      <c r="Q58" s="53"/>
      <c r="R58" s="53"/>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4">
        <f t="shared" si="1"/>
        <v>54258</v>
      </c>
      <c r="BB58" s="58">
        <f t="shared" si="2"/>
        <v>54258</v>
      </c>
      <c r="BC58" s="59" t="str">
        <f t="shared" si="3"/>
        <v>INR  Fifty Four Thousand Two Hundred &amp; Fifty Eight  Only</v>
      </c>
      <c r="IA58" s="17">
        <v>46</v>
      </c>
      <c r="IB58" s="17" t="s">
        <v>102</v>
      </c>
      <c r="IC58" s="17" t="s">
        <v>180</v>
      </c>
      <c r="ID58" s="17">
        <v>54</v>
      </c>
      <c r="IE58" s="18" t="s">
        <v>46</v>
      </c>
      <c r="IF58" s="18"/>
      <c r="IG58" s="18"/>
      <c r="IH58" s="18"/>
      <c r="II58" s="18"/>
    </row>
    <row r="59" spans="1:243" s="17" customFormat="1" ht="14.25">
      <c r="A59" s="49">
        <v>47</v>
      </c>
      <c r="B59" s="50" t="s">
        <v>47</v>
      </c>
      <c r="C59" s="51" t="s">
        <v>181</v>
      </c>
      <c r="D59" s="6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2"/>
      <c r="IA59" s="17">
        <v>47</v>
      </c>
      <c r="IB59" s="17" t="s">
        <v>47</v>
      </c>
      <c r="IC59" s="17" t="s">
        <v>181</v>
      </c>
      <c r="IE59" s="18"/>
      <c r="IF59" s="18"/>
      <c r="IG59" s="18"/>
      <c r="IH59" s="18"/>
      <c r="II59" s="18"/>
    </row>
    <row r="60" spans="1:243" s="17" customFormat="1" ht="14.25">
      <c r="A60" s="49">
        <v>48</v>
      </c>
      <c r="B60" s="50" t="s">
        <v>103</v>
      </c>
      <c r="C60" s="51" t="s">
        <v>182</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2"/>
      <c r="IA60" s="17">
        <v>48</v>
      </c>
      <c r="IB60" s="17" t="s">
        <v>103</v>
      </c>
      <c r="IC60" s="17" t="s">
        <v>182</v>
      </c>
      <c r="IE60" s="18"/>
      <c r="IF60" s="18"/>
      <c r="IG60" s="18"/>
      <c r="IH60" s="18"/>
      <c r="II60" s="18"/>
    </row>
    <row r="61" spans="1:243" s="17" customFormat="1" ht="14.25">
      <c r="A61" s="49">
        <v>49</v>
      </c>
      <c r="B61" s="50" t="s">
        <v>104</v>
      </c>
      <c r="C61" s="51" t="s">
        <v>183</v>
      </c>
      <c r="D61" s="52">
        <v>2.79</v>
      </c>
      <c r="E61" s="52" t="s">
        <v>46</v>
      </c>
      <c r="F61" s="52">
        <v>258.09</v>
      </c>
      <c r="G61" s="53"/>
      <c r="H61" s="53"/>
      <c r="I61" s="54" t="s">
        <v>34</v>
      </c>
      <c r="J61" s="55">
        <f t="shared" si="0"/>
        <v>1</v>
      </c>
      <c r="K61" s="53" t="s">
        <v>35</v>
      </c>
      <c r="L61" s="53" t="s">
        <v>4</v>
      </c>
      <c r="M61" s="56"/>
      <c r="N61" s="53"/>
      <c r="O61" s="53"/>
      <c r="P61" s="57"/>
      <c r="Q61" s="53"/>
      <c r="R61" s="53"/>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4">
        <f t="shared" si="1"/>
        <v>720</v>
      </c>
      <c r="BB61" s="58">
        <f t="shared" si="2"/>
        <v>720</v>
      </c>
      <c r="BC61" s="59" t="str">
        <f t="shared" si="3"/>
        <v>INR  Seven Hundred &amp; Twenty  Only</v>
      </c>
      <c r="IA61" s="17">
        <v>49</v>
      </c>
      <c r="IB61" s="17" t="s">
        <v>104</v>
      </c>
      <c r="IC61" s="17" t="s">
        <v>183</v>
      </c>
      <c r="ID61" s="17">
        <v>2.79</v>
      </c>
      <c r="IE61" s="18" t="s">
        <v>46</v>
      </c>
      <c r="IF61" s="18"/>
      <c r="IG61" s="18"/>
      <c r="IH61" s="18"/>
      <c r="II61" s="18"/>
    </row>
    <row r="62" spans="1:243" s="17" customFormat="1" ht="25.5">
      <c r="A62" s="49">
        <v>50</v>
      </c>
      <c r="B62" s="50" t="s">
        <v>105</v>
      </c>
      <c r="C62" s="51" t="s">
        <v>184</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2"/>
      <c r="IA62" s="17">
        <v>50</v>
      </c>
      <c r="IB62" s="17" t="s">
        <v>105</v>
      </c>
      <c r="IC62" s="17" t="s">
        <v>184</v>
      </c>
      <c r="IE62" s="18"/>
      <c r="IF62" s="18"/>
      <c r="IG62" s="18"/>
      <c r="IH62" s="18"/>
      <c r="II62" s="18"/>
    </row>
    <row r="63" spans="1:243" s="17" customFormat="1" ht="25.5">
      <c r="A63" s="49">
        <v>51</v>
      </c>
      <c r="B63" s="50" t="s">
        <v>104</v>
      </c>
      <c r="C63" s="51" t="s">
        <v>185</v>
      </c>
      <c r="D63" s="52">
        <v>12.25</v>
      </c>
      <c r="E63" s="52" t="s">
        <v>46</v>
      </c>
      <c r="F63" s="52">
        <v>297.33</v>
      </c>
      <c r="G63" s="53"/>
      <c r="H63" s="53"/>
      <c r="I63" s="54" t="s">
        <v>34</v>
      </c>
      <c r="J63" s="55">
        <f t="shared" si="0"/>
        <v>1</v>
      </c>
      <c r="K63" s="53" t="s">
        <v>35</v>
      </c>
      <c r="L63" s="53" t="s">
        <v>4</v>
      </c>
      <c r="M63" s="56"/>
      <c r="N63" s="53"/>
      <c r="O63" s="53"/>
      <c r="P63" s="57"/>
      <c r="Q63" s="53"/>
      <c r="R63" s="53"/>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4">
        <f t="shared" si="1"/>
        <v>3642</v>
      </c>
      <c r="BB63" s="58">
        <f t="shared" si="2"/>
        <v>3642</v>
      </c>
      <c r="BC63" s="59" t="str">
        <f t="shared" si="3"/>
        <v>INR  Three Thousand Six Hundred &amp; Forty Two  Only</v>
      </c>
      <c r="IA63" s="17">
        <v>51</v>
      </c>
      <c r="IB63" s="17" t="s">
        <v>104</v>
      </c>
      <c r="IC63" s="17" t="s">
        <v>185</v>
      </c>
      <c r="ID63" s="17">
        <v>12.25</v>
      </c>
      <c r="IE63" s="18" t="s">
        <v>46</v>
      </c>
      <c r="IF63" s="18"/>
      <c r="IG63" s="18"/>
      <c r="IH63" s="18"/>
      <c r="II63" s="18"/>
    </row>
    <row r="64" spans="1:243" s="17" customFormat="1" ht="25.5">
      <c r="A64" s="49">
        <v>52</v>
      </c>
      <c r="B64" s="50" t="s">
        <v>106</v>
      </c>
      <c r="C64" s="51" t="s">
        <v>186</v>
      </c>
      <c r="D64" s="60"/>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2"/>
      <c r="IA64" s="17">
        <v>52</v>
      </c>
      <c r="IB64" s="17" t="s">
        <v>106</v>
      </c>
      <c r="IC64" s="17" t="s">
        <v>186</v>
      </c>
      <c r="IE64" s="18"/>
      <c r="IF64" s="18"/>
      <c r="IG64" s="18"/>
      <c r="IH64" s="18"/>
      <c r="II64" s="18"/>
    </row>
    <row r="65" spans="1:243" s="17" customFormat="1" ht="25.5">
      <c r="A65" s="49">
        <v>53</v>
      </c>
      <c r="B65" s="50" t="s">
        <v>107</v>
      </c>
      <c r="C65" s="51" t="s">
        <v>187</v>
      </c>
      <c r="D65" s="52">
        <v>15</v>
      </c>
      <c r="E65" s="52" t="s">
        <v>46</v>
      </c>
      <c r="F65" s="52">
        <v>187.99</v>
      </c>
      <c r="G65" s="53"/>
      <c r="H65" s="53"/>
      <c r="I65" s="54" t="s">
        <v>34</v>
      </c>
      <c r="J65" s="55">
        <f t="shared" si="0"/>
        <v>1</v>
      </c>
      <c r="K65" s="53" t="s">
        <v>35</v>
      </c>
      <c r="L65" s="53" t="s">
        <v>4</v>
      </c>
      <c r="M65" s="56"/>
      <c r="N65" s="53"/>
      <c r="O65" s="53"/>
      <c r="P65" s="57"/>
      <c r="Q65" s="53"/>
      <c r="R65" s="53"/>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4">
        <f t="shared" si="1"/>
        <v>2820</v>
      </c>
      <c r="BB65" s="58">
        <f t="shared" si="2"/>
        <v>2820</v>
      </c>
      <c r="BC65" s="59" t="str">
        <f t="shared" si="3"/>
        <v>INR  Two Thousand Eight Hundred &amp; Twenty  Only</v>
      </c>
      <c r="IA65" s="17">
        <v>53</v>
      </c>
      <c r="IB65" s="17" t="s">
        <v>107</v>
      </c>
      <c r="IC65" s="17" t="s">
        <v>187</v>
      </c>
      <c r="ID65" s="17">
        <v>15</v>
      </c>
      <c r="IE65" s="18" t="s">
        <v>46</v>
      </c>
      <c r="IF65" s="18"/>
      <c r="IG65" s="18"/>
      <c r="IH65" s="18"/>
      <c r="II65" s="18"/>
    </row>
    <row r="66" spans="1:243" s="17" customFormat="1" ht="25.5">
      <c r="A66" s="49">
        <v>54</v>
      </c>
      <c r="B66" s="50" t="s">
        <v>108</v>
      </c>
      <c r="C66" s="51" t="s">
        <v>188</v>
      </c>
      <c r="D66" s="60"/>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2"/>
      <c r="IA66" s="17">
        <v>54</v>
      </c>
      <c r="IB66" s="17" t="s">
        <v>108</v>
      </c>
      <c r="IC66" s="17" t="s">
        <v>188</v>
      </c>
      <c r="IE66" s="18"/>
      <c r="IF66" s="18"/>
      <c r="IG66" s="18"/>
      <c r="IH66" s="18"/>
      <c r="II66" s="18"/>
    </row>
    <row r="67" spans="1:243" s="17" customFormat="1" ht="38.25">
      <c r="A67" s="49">
        <v>55</v>
      </c>
      <c r="B67" s="50" t="s">
        <v>109</v>
      </c>
      <c r="C67" s="51" t="s">
        <v>189</v>
      </c>
      <c r="D67" s="52">
        <v>35</v>
      </c>
      <c r="E67" s="52" t="s">
        <v>46</v>
      </c>
      <c r="F67" s="52">
        <v>146.3</v>
      </c>
      <c r="G67" s="53"/>
      <c r="H67" s="53"/>
      <c r="I67" s="54" t="s">
        <v>34</v>
      </c>
      <c r="J67" s="55">
        <f t="shared" si="0"/>
        <v>1</v>
      </c>
      <c r="K67" s="53" t="s">
        <v>35</v>
      </c>
      <c r="L67" s="53" t="s">
        <v>4</v>
      </c>
      <c r="M67" s="56"/>
      <c r="N67" s="53"/>
      <c r="O67" s="53"/>
      <c r="P67" s="57"/>
      <c r="Q67" s="53"/>
      <c r="R67" s="53"/>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4">
        <f t="shared" si="1"/>
        <v>5121</v>
      </c>
      <c r="BB67" s="58">
        <f t="shared" si="2"/>
        <v>5121</v>
      </c>
      <c r="BC67" s="59" t="str">
        <f t="shared" si="3"/>
        <v>INR  Five Thousand One Hundred &amp; Twenty One  Only</v>
      </c>
      <c r="IA67" s="17">
        <v>55</v>
      </c>
      <c r="IB67" s="17" t="s">
        <v>109</v>
      </c>
      <c r="IC67" s="17" t="s">
        <v>189</v>
      </c>
      <c r="ID67" s="17">
        <v>35</v>
      </c>
      <c r="IE67" s="18" t="s">
        <v>46</v>
      </c>
      <c r="IF67" s="18"/>
      <c r="IG67" s="18"/>
      <c r="IH67" s="18"/>
      <c r="II67" s="18"/>
    </row>
    <row r="68" spans="1:243" s="17" customFormat="1" ht="51">
      <c r="A68" s="49">
        <v>56</v>
      </c>
      <c r="B68" s="50" t="s">
        <v>110</v>
      </c>
      <c r="C68" s="51" t="s">
        <v>190</v>
      </c>
      <c r="D68" s="60"/>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2"/>
      <c r="IA68" s="17">
        <v>56</v>
      </c>
      <c r="IB68" s="17" t="s">
        <v>110</v>
      </c>
      <c r="IC68" s="17" t="s">
        <v>190</v>
      </c>
      <c r="IE68" s="18"/>
      <c r="IF68" s="18"/>
      <c r="IG68" s="18"/>
      <c r="IH68" s="18"/>
      <c r="II68" s="18"/>
    </row>
    <row r="69" spans="1:243" s="17" customFormat="1" ht="25.5">
      <c r="A69" s="49">
        <v>57</v>
      </c>
      <c r="B69" s="50" t="s">
        <v>111</v>
      </c>
      <c r="C69" s="51" t="s">
        <v>191</v>
      </c>
      <c r="D69" s="52">
        <v>967</v>
      </c>
      <c r="E69" s="52" t="s">
        <v>46</v>
      </c>
      <c r="F69" s="52">
        <v>81.32</v>
      </c>
      <c r="G69" s="53"/>
      <c r="H69" s="53"/>
      <c r="I69" s="54" t="s">
        <v>34</v>
      </c>
      <c r="J69" s="55">
        <f t="shared" si="0"/>
        <v>1</v>
      </c>
      <c r="K69" s="53" t="s">
        <v>35</v>
      </c>
      <c r="L69" s="53" t="s">
        <v>4</v>
      </c>
      <c r="M69" s="56"/>
      <c r="N69" s="53"/>
      <c r="O69" s="53"/>
      <c r="P69" s="57"/>
      <c r="Q69" s="53"/>
      <c r="R69" s="53"/>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4">
        <f t="shared" si="1"/>
        <v>78636</v>
      </c>
      <c r="BB69" s="58">
        <f t="shared" si="2"/>
        <v>78636</v>
      </c>
      <c r="BC69" s="59" t="str">
        <f t="shared" si="3"/>
        <v>INR  Seventy Eight Thousand Six Hundred &amp; Thirty Six  Only</v>
      </c>
      <c r="IA69" s="17">
        <v>57</v>
      </c>
      <c r="IB69" s="17" t="s">
        <v>111</v>
      </c>
      <c r="IC69" s="17" t="s">
        <v>191</v>
      </c>
      <c r="ID69" s="17">
        <v>967</v>
      </c>
      <c r="IE69" s="18" t="s">
        <v>46</v>
      </c>
      <c r="IF69" s="18"/>
      <c r="IG69" s="18"/>
      <c r="IH69" s="18"/>
      <c r="II69" s="18"/>
    </row>
    <row r="70" spans="1:243" s="17" customFormat="1" ht="25.5">
      <c r="A70" s="49">
        <v>58</v>
      </c>
      <c r="B70" s="50" t="s">
        <v>112</v>
      </c>
      <c r="C70" s="51" t="s">
        <v>192</v>
      </c>
      <c r="D70" s="60"/>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2"/>
      <c r="IA70" s="17">
        <v>58</v>
      </c>
      <c r="IB70" s="17" t="s">
        <v>112</v>
      </c>
      <c r="IC70" s="17" t="s">
        <v>192</v>
      </c>
      <c r="IE70" s="18"/>
      <c r="IF70" s="18"/>
      <c r="IG70" s="18"/>
      <c r="IH70" s="18"/>
      <c r="II70" s="18"/>
    </row>
    <row r="71" spans="1:243" s="17" customFormat="1" ht="25.5">
      <c r="A71" s="49">
        <v>59</v>
      </c>
      <c r="B71" s="50" t="s">
        <v>111</v>
      </c>
      <c r="C71" s="51" t="s">
        <v>193</v>
      </c>
      <c r="D71" s="52">
        <v>113.5</v>
      </c>
      <c r="E71" s="52" t="s">
        <v>46</v>
      </c>
      <c r="F71" s="52">
        <v>115.26</v>
      </c>
      <c r="G71" s="53"/>
      <c r="H71" s="53"/>
      <c r="I71" s="54" t="s">
        <v>34</v>
      </c>
      <c r="J71" s="55">
        <f t="shared" si="0"/>
        <v>1</v>
      </c>
      <c r="K71" s="53" t="s">
        <v>35</v>
      </c>
      <c r="L71" s="53" t="s">
        <v>4</v>
      </c>
      <c r="M71" s="56"/>
      <c r="N71" s="53"/>
      <c r="O71" s="53"/>
      <c r="P71" s="57"/>
      <c r="Q71" s="53"/>
      <c r="R71" s="53"/>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4">
        <f t="shared" si="1"/>
        <v>13082</v>
      </c>
      <c r="BB71" s="58">
        <f t="shared" si="2"/>
        <v>13082</v>
      </c>
      <c r="BC71" s="59" t="str">
        <f t="shared" si="3"/>
        <v>INR  Thirteen Thousand  &amp;Eighty Two  Only</v>
      </c>
      <c r="IA71" s="17">
        <v>59</v>
      </c>
      <c r="IB71" s="17" t="s">
        <v>111</v>
      </c>
      <c r="IC71" s="17" t="s">
        <v>193</v>
      </c>
      <c r="ID71" s="17">
        <v>113.5</v>
      </c>
      <c r="IE71" s="18" t="s">
        <v>46</v>
      </c>
      <c r="IF71" s="18"/>
      <c r="IG71" s="18"/>
      <c r="IH71" s="18"/>
      <c r="II71" s="18"/>
    </row>
    <row r="72" spans="1:243" s="17" customFormat="1" ht="51">
      <c r="A72" s="49">
        <v>60</v>
      </c>
      <c r="B72" s="50" t="s">
        <v>62</v>
      </c>
      <c r="C72" s="51" t="s">
        <v>194</v>
      </c>
      <c r="D72" s="52">
        <v>967</v>
      </c>
      <c r="E72" s="52" t="s">
        <v>46</v>
      </c>
      <c r="F72" s="52">
        <v>108.59</v>
      </c>
      <c r="G72" s="53"/>
      <c r="H72" s="53"/>
      <c r="I72" s="54" t="s">
        <v>34</v>
      </c>
      <c r="J72" s="55">
        <f t="shared" si="0"/>
        <v>1</v>
      </c>
      <c r="K72" s="53" t="s">
        <v>35</v>
      </c>
      <c r="L72" s="53" t="s">
        <v>4</v>
      </c>
      <c r="M72" s="56"/>
      <c r="N72" s="53"/>
      <c r="O72" s="53"/>
      <c r="P72" s="57"/>
      <c r="Q72" s="53"/>
      <c r="R72" s="53"/>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4">
        <f t="shared" si="1"/>
        <v>105007</v>
      </c>
      <c r="BB72" s="58">
        <f t="shared" si="2"/>
        <v>105007</v>
      </c>
      <c r="BC72" s="59" t="str">
        <f t="shared" si="3"/>
        <v>INR  One Lakh Five Thousand  &amp;Seven  Only</v>
      </c>
      <c r="IA72" s="17">
        <v>60</v>
      </c>
      <c r="IB72" s="17" t="s">
        <v>62</v>
      </c>
      <c r="IC72" s="17" t="s">
        <v>194</v>
      </c>
      <c r="ID72" s="17">
        <v>967</v>
      </c>
      <c r="IE72" s="18" t="s">
        <v>46</v>
      </c>
      <c r="IF72" s="18"/>
      <c r="IG72" s="18"/>
      <c r="IH72" s="18"/>
      <c r="II72" s="18"/>
    </row>
    <row r="73" spans="1:243" s="17" customFormat="1" ht="38.25">
      <c r="A73" s="49">
        <v>61</v>
      </c>
      <c r="B73" s="50" t="s">
        <v>113</v>
      </c>
      <c r="C73" s="51" t="s">
        <v>195</v>
      </c>
      <c r="D73" s="60"/>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2"/>
      <c r="IA73" s="17">
        <v>61</v>
      </c>
      <c r="IB73" s="17" t="s">
        <v>113</v>
      </c>
      <c r="IC73" s="17" t="s">
        <v>195</v>
      </c>
      <c r="IE73" s="18"/>
      <c r="IF73" s="18"/>
      <c r="IG73" s="18"/>
      <c r="IH73" s="18"/>
      <c r="II73" s="18"/>
    </row>
    <row r="74" spans="1:243" s="17" customFormat="1" ht="25.5">
      <c r="A74" s="49">
        <v>62</v>
      </c>
      <c r="B74" s="50" t="s">
        <v>114</v>
      </c>
      <c r="C74" s="51" t="s">
        <v>196</v>
      </c>
      <c r="D74" s="52">
        <v>254</v>
      </c>
      <c r="E74" s="52" t="s">
        <v>46</v>
      </c>
      <c r="F74" s="52">
        <v>49.8</v>
      </c>
      <c r="G74" s="53"/>
      <c r="H74" s="53"/>
      <c r="I74" s="54" t="s">
        <v>34</v>
      </c>
      <c r="J74" s="55">
        <f t="shared" si="0"/>
        <v>1</v>
      </c>
      <c r="K74" s="53" t="s">
        <v>35</v>
      </c>
      <c r="L74" s="53" t="s">
        <v>4</v>
      </c>
      <c r="M74" s="56"/>
      <c r="N74" s="53"/>
      <c r="O74" s="53"/>
      <c r="P74" s="57"/>
      <c r="Q74" s="53"/>
      <c r="R74" s="53"/>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4">
        <f t="shared" si="1"/>
        <v>12649</v>
      </c>
      <c r="BB74" s="58">
        <f t="shared" si="2"/>
        <v>12649</v>
      </c>
      <c r="BC74" s="59" t="str">
        <f t="shared" si="3"/>
        <v>INR  Twelve Thousand Six Hundred &amp; Forty Nine  Only</v>
      </c>
      <c r="IA74" s="17">
        <v>62</v>
      </c>
      <c r="IB74" s="17" t="s">
        <v>114</v>
      </c>
      <c r="IC74" s="17" t="s">
        <v>196</v>
      </c>
      <c r="ID74" s="17">
        <v>254</v>
      </c>
      <c r="IE74" s="18" t="s">
        <v>46</v>
      </c>
      <c r="IF74" s="18"/>
      <c r="IG74" s="18"/>
      <c r="IH74" s="18"/>
      <c r="II74" s="18"/>
    </row>
    <row r="75" spans="1:243" s="17" customFormat="1" ht="51">
      <c r="A75" s="49">
        <v>63</v>
      </c>
      <c r="B75" s="50" t="s">
        <v>115</v>
      </c>
      <c r="C75" s="51" t="s">
        <v>197</v>
      </c>
      <c r="D75" s="52">
        <v>781</v>
      </c>
      <c r="E75" s="52" t="s">
        <v>46</v>
      </c>
      <c r="F75" s="52">
        <v>18.28</v>
      </c>
      <c r="G75" s="53"/>
      <c r="H75" s="53"/>
      <c r="I75" s="54" t="s">
        <v>34</v>
      </c>
      <c r="J75" s="55">
        <f t="shared" si="0"/>
        <v>1</v>
      </c>
      <c r="K75" s="53" t="s">
        <v>35</v>
      </c>
      <c r="L75" s="53" t="s">
        <v>4</v>
      </c>
      <c r="M75" s="56"/>
      <c r="N75" s="53"/>
      <c r="O75" s="53"/>
      <c r="P75" s="57"/>
      <c r="Q75" s="53"/>
      <c r="R75" s="53"/>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4">
        <f t="shared" si="1"/>
        <v>14277</v>
      </c>
      <c r="BB75" s="58">
        <f t="shared" si="2"/>
        <v>14277</v>
      </c>
      <c r="BC75" s="59" t="str">
        <f t="shared" si="3"/>
        <v>INR  Fourteen Thousand Two Hundred &amp; Seventy Seven  Only</v>
      </c>
      <c r="IA75" s="17">
        <v>63</v>
      </c>
      <c r="IB75" s="17" t="s">
        <v>115</v>
      </c>
      <c r="IC75" s="17" t="s">
        <v>197</v>
      </c>
      <c r="ID75" s="17">
        <v>781</v>
      </c>
      <c r="IE75" s="18" t="s">
        <v>46</v>
      </c>
      <c r="IF75" s="18"/>
      <c r="IG75" s="18"/>
      <c r="IH75" s="18"/>
      <c r="II75" s="18"/>
    </row>
    <row r="76" spans="1:243" s="17" customFormat="1" ht="25.5">
      <c r="A76" s="49">
        <v>64</v>
      </c>
      <c r="B76" s="50" t="s">
        <v>116</v>
      </c>
      <c r="C76" s="51" t="s">
        <v>198</v>
      </c>
      <c r="D76" s="60"/>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2"/>
      <c r="IA76" s="17">
        <v>64</v>
      </c>
      <c r="IB76" s="17" t="s">
        <v>116</v>
      </c>
      <c r="IC76" s="17" t="s">
        <v>198</v>
      </c>
      <c r="IE76" s="18"/>
      <c r="IF76" s="18"/>
      <c r="IG76" s="18"/>
      <c r="IH76" s="18"/>
      <c r="II76" s="18"/>
    </row>
    <row r="77" spans="1:243" s="17" customFormat="1" ht="25.5">
      <c r="A77" s="49">
        <v>65</v>
      </c>
      <c r="B77" s="50" t="s">
        <v>117</v>
      </c>
      <c r="C77" s="51" t="s">
        <v>199</v>
      </c>
      <c r="D77" s="52">
        <v>35</v>
      </c>
      <c r="E77" s="52" t="s">
        <v>46</v>
      </c>
      <c r="F77" s="52">
        <v>75.89</v>
      </c>
      <c r="G77" s="53"/>
      <c r="H77" s="53"/>
      <c r="I77" s="54" t="s">
        <v>34</v>
      </c>
      <c r="J77" s="55">
        <f t="shared" si="0"/>
        <v>1</v>
      </c>
      <c r="K77" s="53" t="s">
        <v>35</v>
      </c>
      <c r="L77" s="53" t="s">
        <v>4</v>
      </c>
      <c r="M77" s="56"/>
      <c r="N77" s="53"/>
      <c r="O77" s="53"/>
      <c r="P77" s="57"/>
      <c r="Q77" s="53"/>
      <c r="R77" s="53"/>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4">
        <f t="shared" si="1"/>
        <v>2656</v>
      </c>
      <c r="BB77" s="58">
        <f t="shared" si="2"/>
        <v>2656</v>
      </c>
      <c r="BC77" s="59" t="str">
        <f t="shared" si="3"/>
        <v>INR  Two Thousand Six Hundred &amp; Fifty Six  Only</v>
      </c>
      <c r="IA77" s="17">
        <v>65</v>
      </c>
      <c r="IB77" s="17" t="s">
        <v>117</v>
      </c>
      <c r="IC77" s="17" t="s">
        <v>199</v>
      </c>
      <c r="ID77" s="17">
        <v>35</v>
      </c>
      <c r="IE77" s="18" t="s">
        <v>46</v>
      </c>
      <c r="IF77" s="18"/>
      <c r="IG77" s="18"/>
      <c r="IH77" s="18"/>
      <c r="II77" s="18"/>
    </row>
    <row r="78" spans="1:243" s="17" customFormat="1" ht="14.25">
      <c r="A78" s="49">
        <v>66</v>
      </c>
      <c r="B78" s="50" t="s">
        <v>118</v>
      </c>
      <c r="C78" s="51" t="s">
        <v>200</v>
      </c>
      <c r="D78" s="60"/>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2"/>
      <c r="IA78" s="17">
        <v>66</v>
      </c>
      <c r="IB78" s="17" t="s">
        <v>118</v>
      </c>
      <c r="IC78" s="17" t="s">
        <v>200</v>
      </c>
      <c r="IE78" s="18"/>
      <c r="IF78" s="18"/>
      <c r="IG78" s="18"/>
      <c r="IH78" s="18"/>
      <c r="II78" s="18"/>
    </row>
    <row r="79" spans="1:243" s="17" customFormat="1" ht="76.5">
      <c r="A79" s="49">
        <v>67</v>
      </c>
      <c r="B79" s="50" t="s">
        <v>119</v>
      </c>
      <c r="C79" s="51" t="s">
        <v>201</v>
      </c>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2"/>
      <c r="IA79" s="17">
        <v>67</v>
      </c>
      <c r="IB79" s="17" t="s">
        <v>119</v>
      </c>
      <c r="IC79" s="17" t="s">
        <v>201</v>
      </c>
      <c r="IE79" s="18"/>
      <c r="IF79" s="18"/>
      <c r="IG79" s="18"/>
      <c r="IH79" s="18"/>
      <c r="II79" s="18"/>
    </row>
    <row r="80" spans="1:243" s="17" customFormat="1" ht="25.5">
      <c r="A80" s="49">
        <v>68</v>
      </c>
      <c r="B80" s="50" t="s">
        <v>120</v>
      </c>
      <c r="C80" s="51" t="s">
        <v>202</v>
      </c>
      <c r="D80" s="52">
        <v>5.4</v>
      </c>
      <c r="E80" s="52" t="s">
        <v>46</v>
      </c>
      <c r="F80" s="52">
        <v>419.11</v>
      </c>
      <c r="G80" s="53"/>
      <c r="H80" s="53"/>
      <c r="I80" s="54" t="s">
        <v>34</v>
      </c>
      <c r="J80" s="55">
        <f aca="true" t="shared" si="4" ref="J80:J99">IF(I80="Less(-)",-1,1)</f>
        <v>1</v>
      </c>
      <c r="K80" s="53" t="s">
        <v>35</v>
      </c>
      <c r="L80" s="53" t="s">
        <v>4</v>
      </c>
      <c r="M80" s="56"/>
      <c r="N80" s="53"/>
      <c r="O80" s="53"/>
      <c r="P80" s="57"/>
      <c r="Q80" s="53"/>
      <c r="R80" s="53"/>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4">
        <f aca="true" t="shared" si="5" ref="BA80:BA99">ROUND(total_amount_ba($B$2,$D$2,D80,F80,J80,K80,M80),0)</f>
        <v>2263</v>
      </c>
      <c r="BB80" s="58">
        <f aca="true" t="shared" si="6" ref="BB80:BB99">BA80+SUM(N80:AZ80)</f>
        <v>2263</v>
      </c>
      <c r="BC80" s="59" t="str">
        <f aca="true" t="shared" si="7" ref="BC80:BC99">SpellNumber(L80,BB80)</f>
        <v>INR  Two Thousand Two Hundred &amp; Sixty Three  Only</v>
      </c>
      <c r="IA80" s="17">
        <v>68</v>
      </c>
      <c r="IB80" s="17" t="s">
        <v>120</v>
      </c>
      <c r="IC80" s="17" t="s">
        <v>202</v>
      </c>
      <c r="ID80" s="17">
        <v>5.4</v>
      </c>
      <c r="IE80" s="18" t="s">
        <v>46</v>
      </c>
      <c r="IF80" s="18"/>
      <c r="IG80" s="18"/>
      <c r="IH80" s="18"/>
      <c r="II80" s="18"/>
    </row>
    <row r="81" spans="1:243" s="17" customFormat="1" ht="26.25" customHeight="1">
      <c r="A81" s="49">
        <v>69</v>
      </c>
      <c r="B81" s="50" t="s">
        <v>121</v>
      </c>
      <c r="C81" s="51" t="s">
        <v>203</v>
      </c>
      <c r="D81" s="60"/>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2"/>
      <c r="IA81" s="17">
        <v>69</v>
      </c>
      <c r="IB81" s="17" t="s">
        <v>121</v>
      </c>
      <c r="IC81" s="17" t="s">
        <v>203</v>
      </c>
      <c r="IE81" s="18"/>
      <c r="IF81" s="18"/>
      <c r="IG81" s="18"/>
      <c r="IH81" s="18"/>
      <c r="II81" s="18"/>
    </row>
    <row r="82" spans="1:243" s="17" customFormat="1" ht="25.5">
      <c r="A82" s="49">
        <v>70</v>
      </c>
      <c r="B82" s="50" t="s">
        <v>122</v>
      </c>
      <c r="C82" s="51" t="s">
        <v>204</v>
      </c>
      <c r="D82" s="52">
        <v>4.5</v>
      </c>
      <c r="E82" s="52" t="s">
        <v>46</v>
      </c>
      <c r="F82" s="52">
        <v>825.91</v>
      </c>
      <c r="G82" s="53"/>
      <c r="H82" s="53"/>
      <c r="I82" s="54" t="s">
        <v>34</v>
      </c>
      <c r="J82" s="55">
        <f t="shared" si="4"/>
        <v>1</v>
      </c>
      <c r="K82" s="53" t="s">
        <v>35</v>
      </c>
      <c r="L82" s="53" t="s">
        <v>4</v>
      </c>
      <c r="M82" s="56"/>
      <c r="N82" s="53"/>
      <c r="O82" s="53"/>
      <c r="P82" s="57"/>
      <c r="Q82" s="53"/>
      <c r="R82" s="53"/>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4">
        <f t="shared" si="5"/>
        <v>3717</v>
      </c>
      <c r="BB82" s="58">
        <f t="shared" si="6"/>
        <v>3717</v>
      </c>
      <c r="BC82" s="59" t="str">
        <f t="shared" si="7"/>
        <v>INR  Three Thousand Seven Hundred &amp; Seventeen  Only</v>
      </c>
      <c r="IA82" s="17">
        <v>70</v>
      </c>
      <c r="IB82" s="17" t="s">
        <v>122</v>
      </c>
      <c r="IC82" s="17" t="s">
        <v>204</v>
      </c>
      <c r="ID82" s="17">
        <v>4.5</v>
      </c>
      <c r="IE82" s="18" t="s">
        <v>46</v>
      </c>
      <c r="IF82" s="18"/>
      <c r="IG82" s="18"/>
      <c r="IH82" s="18"/>
      <c r="II82" s="18"/>
    </row>
    <row r="83" spans="1:243" s="17" customFormat="1" ht="14.25">
      <c r="A83" s="49">
        <v>71</v>
      </c>
      <c r="B83" s="50" t="s">
        <v>49</v>
      </c>
      <c r="C83" s="51" t="s">
        <v>205</v>
      </c>
      <c r="D83" s="60"/>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2"/>
      <c r="IA83" s="17">
        <v>71</v>
      </c>
      <c r="IB83" s="17" t="s">
        <v>49</v>
      </c>
      <c r="IC83" s="17" t="s">
        <v>205</v>
      </c>
      <c r="IE83" s="18"/>
      <c r="IF83" s="18"/>
      <c r="IG83" s="18"/>
      <c r="IH83" s="18"/>
      <c r="II83" s="18"/>
    </row>
    <row r="84" spans="1:243" s="17" customFormat="1" ht="38.25">
      <c r="A84" s="49">
        <v>72</v>
      </c>
      <c r="B84" s="50" t="s">
        <v>63</v>
      </c>
      <c r="C84" s="51" t="s">
        <v>206</v>
      </c>
      <c r="D84" s="60"/>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2"/>
      <c r="IA84" s="17">
        <v>72</v>
      </c>
      <c r="IB84" s="17" t="s">
        <v>63</v>
      </c>
      <c r="IC84" s="17" t="s">
        <v>206</v>
      </c>
      <c r="IE84" s="18"/>
      <c r="IF84" s="18"/>
      <c r="IG84" s="18"/>
      <c r="IH84" s="18"/>
      <c r="II84" s="18"/>
    </row>
    <row r="85" spans="1:243" s="17" customFormat="1" ht="25.5">
      <c r="A85" s="49">
        <v>73</v>
      </c>
      <c r="B85" s="50" t="s">
        <v>64</v>
      </c>
      <c r="C85" s="51" t="s">
        <v>207</v>
      </c>
      <c r="D85" s="52">
        <v>0.61</v>
      </c>
      <c r="E85" s="52" t="s">
        <v>48</v>
      </c>
      <c r="F85" s="52">
        <v>1759.84</v>
      </c>
      <c r="G85" s="53"/>
      <c r="H85" s="53"/>
      <c r="I85" s="54" t="s">
        <v>34</v>
      </c>
      <c r="J85" s="55">
        <f t="shared" si="4"/>
        <v>1</v>
      </c>
      <c r="K85" s="53" t="s">
        <v>35</v>
      </c>
      <c r="L85" s="53" t="s">
        <v>4</v>
      </c>
      <c r="M85" s="56"/>
      <c r="N85" s="53"/>
      <c r="O85" s="53"/>
      <c r="P85" s="57"/>
      <c r="Q85" s="53"/>
      <c r="R85" s="53"/>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4">
        <f t="shared" si="5"/>
        <v>1074</v>
      </c>
      <c r="BB85" s="58">
        <f t="shared" si="6"/>
        <v>1074</v>
      </c>
      <c r="BC85" s="59" t="str">
        <f t="shared" si="7"/>
        <v>INR  One Thousand  &amp;Seventy Four  Only</v>
      </c>
      <c r="IA85" s="17">
        <v>73</v>
      </c>
      <c r="IB85" s="17" t="s">
        <v>64</v>
      </c>
      <c r="IC85" s="17" t="s">
        <v>207</v>
      </c>
      <c r="ID85" s="17">
        <v>0.61</v>
      </c>
      <c r="IE85" s="18" t="s">
        <v>48</v>
      </c>
      <c r="IF85" s="18"/>
      <c r="IG85" s="18"/>
      <c r="IH85" s="18"/>
      <c r="II85" s="18"/>
    </row>
    <row r="86" spans="1:243" s="17" customFormat="1" ht="38.25">
      <c r="A86" s="49">
        <v>74</v>
      </c>
      <c r="B86" s="50" t="s">
        <v>123</v>
      </c>
      <c r="C86" s="51" t="s">
        <v>208</v>
      </c>
      <c r="D86" s="60"/>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2"/>
      <c r="IA86" s="17">
        <v>74</v>
      </c>
      <c r="IB86" s="17" t="s">
        <v>123</v>
      </c>
      <c r="IC86" s="17" t="s">
        <v>208</v>
      </c>
      <c r="IE86" s="18"/>
      <c r="IF86" s="18"/>
      <c r="IG86" s="18"/>
      <c r="IH86" s="18"/>
      <c r="II86" s="18"/>
    </row>
    <row r="87" spans="1:243" s="17" customFormat="1" ht="14.25">
      <c r="A87" s="49">
        <v>75</v>
      </c>
      <c r="B87" s="50" t="s">
        <v>124</v>
      </c>
      <c r="C87" s="51" t="s">
        <v>209</v>
      </c>
      <c r="D87" s="52">
        <v>4</v>
      </c>
      <c r="E87" s="52" t="s">
        <v>135</v>
      </c>
      <c r="F87" s="52">
        <v>169.18</v>
      </c>
      <c r="G87" s="53"/>
      <c r="H87" s="53"/>
      <c r="I87" s="54" t="s">
        <v>34</v>
      </c>
      <c r="J87" s="55">
        <f t="shared" si="4"/>
        <v>1</v>
      </c>
      <c r="K87" s="53" t="s">
        <v>35</v>
      </c>
      <c r="L87" s="53" t="s">
        <v>4</v>
      </c>
      <c r="M87" s="56"/>
      <c r="N87" s="53"/>
      <c r="O87" s="53"/>
      <c r="P87" s="57"/>
      <c r="Q87" s="53"/>
      <c r="R87" s="53"/>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4">
        <f t="shared" si="5"/>
        <v>677</v>
      </c>
      <c r="BB87" s="58">
        <f t="shared" si="6"/>
        <v>677</v>
      </c>
      <c r="BC87" s="59" t="str">
        <f t="shared" si="7"/>
        <v>INR  Six Hundred &amp; Seventy Seven  Only</v>
      </c>
      <c r="IA87" s="17">
        <v>75</v>
      </c>
      <c r="IB87" s="17" t="s">
        <v>124</v>
      </c>
      <c r="IC87" s="17" t="s">
        <v>209</v>
      </c>
      <c r="ID87" s="17">
        <v>4</v>
      </c>
      <c r="IE87" s="18" t="s">
        <v>135</v>
      </c>
      <c r="IF87" s="18"/>
      <c r="IG87" s="18"/>
      <c r="IH87" s="18"/>
      <c r="II87" s="18"/>
    </row>
    <row r="88" spans="1:243" s="17" customFormat="1" ht="25.5">
      <c r="A88" s="49">
        <v>76</v>
      </c>
      <c r="B88" s="50" t="s">
        <v>125</v>
      </c>
      <c r="C88" s="51" t="s">
        <v>210</v>
      </c>
      <c r="D88" s="52">
        <v>6.6</v>
      </c>
      <c r="E88" s="52" t="s">
        <v>136</v>
      </c>
      <c r="F88" s="52">
        <v>26.61</v>
      </c>
      <c r="G88" s="53"/>
      <c r="H88" s="53"/>
      <c r="I88" s="54" t="s">
        <v>34</v>
      </c>
      <c r="J88" s="55">
        <f t="shared" si="4"/>
        <v>1</v>
      </c>
      <c r="K88" s="53" t="s">
        <v>35</v>
      </c>
      <c r="L88" s="53" t="s">
        <v>4</v>
      </c>
      <c r="M88" s="56"/>
      <c r="N88" s="53"/>
      <c r="O88" s="53"/>
      <c r="P88" s="57"/>
      <c r="Q88" s="53"/>
      <c r="R88" s="53"/>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4">
        <f t="shared" si="5"/>
        <v>176</v>
      </c>
      <c r="BB88" s="58">
        <f t="shared" si="6"/>
        <v>176</v>
      </c>
      <c r="BC88" s="59" t="str">
        <f t="shared" si="7"/>
        <v>INR  One Hundred &amp; Seventy Six  Only</v>
      </c>
      <c r="IA88" s="17">
        <v>76</v>
      </c>
      <c r="IB88" s="17" t="s">
        <v>125</v>
      </c>
      <c r="IC88" s="17" t="s">
        <v>210</v>
      </c>
      <c r="ID88" s="17">
        <v>6.6</v>
      </c>
      <c r="IE88" s="18" t="s">
        <v>136</v>
      </c>
      <c r="IF88" s="18"/>
      <c r="IG88" s="18"/>
      <c r="IH88" s="18"/>
      <c r="II88" s="18"/>
    </row>
    <row r="89" spans="1:243" s="17" customFormat="1" ht="63.75">
      <c r="A89" s="49">
        <v>77</v>
      </c>
      <c r="B89" s="50" t="s">
        <v>53</v>
      </c>
      <c r="C89" s="51" t="s">
        <v>211</v>
      </c>
      <c r="D89" s="52">
        <v>8</v>
      </c>
      <c r="E89" s="52" t="s">
        <v>48</v>
      </c>
      <c r="F89" s="52">
        <v>192.33</v>
      </c>
      <c r="G89" s="53"/>
      <c r="H89" s="53"/>
      <c r="I89" s="54" t="s">
        <v>34</v>
      </c>
      <c r="J89" s="55">
        <f t="shared" si="4"/>
        <v>1</v>
      </c>
      <c r="K89" s="53" t="s">
        <v>35</v>
      </c>
      <c r="L89" s="53" t="s">
        <v>4</v>
      </c>
      <c r="M89" s="56"/>
      <c r="N89" s="53"/>
      <c r="O89" s="53"/>
      <c r="P89" s="57"/>
      <c r="Q89" s="53"/>
      <c r="R89" s="53"/>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4">
        <f t="shared" si="5"/>
        <v>1539</v>
      </c>
      <c r="BB89" s="58">
        <f t="shared" si="6"/>
        <v>1539</v>
      </c>
      <c r="BC89" s="59" t="str">
        <f t="shared" si="7"/>
        <v>INR  One Thousand Five Hundred &amp; Thirty Nine  Only</v>
      </c>
      <c r="IA89" s="17">
        <v>77</v>
      </c>
      <c r="IB89" s="17" t="s">
        <v>53</v>
      </c>
      <c r="IC89" s="17" t="s">
        <v>211</v>
      </c>
      <c r="ID89" s="17">
        <v>8</v>
      </c>
      <c r="IE89" s="18" t="s">
        <v>48</v>
      </c>
      <c r="IF89" s="18"/>
      <c r="IG89" s="18"/>
      <c r="IH89" s="18"/>
      <c r="II89" s="18"/>
    </row>
    <row r="90" spans="1:243" s="17" customFormat="1" ht="38.25">
      <c r="A90" s="49">
        <v>78</v>
      </c>
      <c r="B90" s="50" t="s">
        <v>126</v>
      </c>
      <c r="C90" s="51" t="s">
        <v>212</v>
      </c>
      <c r="D90" s="60"/>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2"/>
      <c r="IA90" s="17">
        <v>78</v>
      </c>
      <c r="IB90" s="17" t="s">
        <v>126</v>
      </c>
      <c r="IC90" s="17" t="s">
        <v>212</v>
      </c>
      <c r="IE90" s="18"/>
      <c r="IF90" s="18"/>
      <c r="IG90" s="18"/>
      <c r="IH90" s="18"/>
      <c r="II90" s="18"/>
    </row>
    <row r="91" spans="1:243" s="17" customFormat="1" ht="13.5" customHeight="1">
      <c r="A91" s="49">
        <v>79</v>
      </c>
      <c r="B91" s="50" t="s">
        <v>127</v>
      </c>
      <c r="C91" s="51" t="s">
        <v>213</v>
      </c>
      <c r="D91" s="52">
        <v>1</v>
      </c>
      <c r="E91" s="52" t="s">
        <v>135</v>
      </c>
      <c r="F91" s="52">
        <v>265.41</v>
      </c>
      <c r="G91" s="53"/>
      <c r="H91" s="53"/>
      <c r="I91" s="54" t="s">
        <v>34</v>
      </c>
      <c r="J91" s="55">
        <f t="shared" si="4"/>
        <v>1</v>
      </c>
      <c r="K91" s="53" t="s">
        <v>35</v>
      </c>
      <c r="L91" s="53" t="s">
        <v>4</v>
      </c>
      <c r="M91" s="56"/>
      <c r="N91" s="53"/>
      <c r="O91" s="53"/>
      <c r="P91" s="57"/>
      <c r="Q91" s="53"/>
      <c r="R91" s="53"/>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4">
        <f t="shared" si="5"/>
        <v>265</v>
      </c>
      <c r="BB91" s="58">
        <f t="shared" si="6"/>
        <v>265</v>
      </c>
      <c r="BC91" s="59" t="str">
        <f t="shared" si="7"/>
        <v>INR  Two Hundred &amp; Sixty Five  Only</v>
      </c>
      <c r="IA91" s="17">
        <v>79</v>
      </c>
      <c r="IB91" s="17" t="s">
        <v>127</v>
      </c>
      <c r="IC91" s="17" t="s">
        <v>213</v>
      </c>
      <c r="ID91" s="17">
        <v>1</v>
      </c>
      <c r="IE91" s="18" t="s">
        <v>135</v>
      </c>
      <c r="IF91" s="18"/>
      <c r="IG91" s="18"/>
      <c r="IH91" s="18"/>
      <c r="II91" s="18"/>
    </row>
    <row r="92" spans="1:243" s="17" customFormat="1" ht="51">
      <c r="A92" s="49">
        <v>80</v>
      </c>
      <c r="B92" s="50" t="s">
        <v>128</v>
      </c>
      <c r="C92" s="51" t="s">
        <v>214</v>
      </c>
      <c r="D92" s="52">
        <v>11.76</v>
      </c>
      <c r="E92" s="52" t="s">
        <v>46</v>
      </c>
      <c r="F92" s="52">
        <v>40.77</v>
      </c>
      <c r="G92" s="53"/>
      <c r="H92" s="53"/>
      <c r="I92" s="54" t="s">
        <v>34</v>
      </c>
      <c r="J92" s="55">
        <f t="shared" si="4"/>
        <v>1</v>
      </c>
      <c r="K92" s="53" t="s">
        <v>35</v>
      </c>
      <c r="L92" s="53" t="s">
        <v>4</v>
      </c>
      <c r="M92" s="56"/>
      <c r="N92" s="53"/>
      <c r="O92" s="53"/>
      <c r="P92" s="57"/>
      <c r="Q92" s="53"/>
      <c r="R92" s="53"/>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4">
        <f t="shared" si="5"/>
        <v>479</v>
      </c>
      <c r="BB92" s="58">
        <f t="shared" si="6"/>
        <v>479</v>
      </c>
      <c r="BC92" s="59" t="str">
        <f t="shared" si="7"/>
        <v>INR  Four Hundred &amp; Seventy Nine  Only</v>
      </c>
      <c r="IA92" s="17">
        <v>80</v>
      </c>
      <c r="IB92" s="17" t="s">
        <v>128</v>
      </c>
      <c r="IC92" s="17" t="s">
        <v>214</v>
      </c>
      <c r="ID92" s="17">
        <v>11.76</v>
      </c>
      <c r="IE92" s="18" t="s">
        <v>46</v>
      </c>
      <c r="IF92" s="18"/>
      <c r="IG92" s="18"/>
      <c r="IH92" s="18"/>
      <c r="II92" s="18"/>
    </row>
    <row r="93" spans="1:243" s="17" customFormat="1" ht="38.25">
      <c r="A93" s="49">
        <v>81</v>
      </c>
      <c r="B93" s="50" t="s">
        <v>129</v>
      </c>
      <c r="C93" s="51" t="s">
        <v>215</v>
      </c>
      <c r="D93" s="52">
        <v>75</v>
      </c>
      <c r="E93" s="52" t="s">
        <v>46</v>
      </c>
      <c r="F93" s="52">
        <v>40.77</v>
      </c>
      <c r="G93" s="53"/>
      <c r="H93" s="53"/>
      <c r="I93" s="54" t="s">
        <v>34</v>
      </c>
      <c r="J93" s="55">
        <f t="shared" si="4"/>
        <v>1</v>
      </c>
      <c r="K93" s="53" t="s">
        <v>35</v>
      </c>
      <c r="L93" s="53" t="s">
        <v>4</v>
      </c>
      <c r="M93" s="56"/>
      <c r="N93" s="53"/>
      <c r="O93" s="53"/>
      <c r="P93" s="57"/>
      <c r="Q93" s="53"/>
      <c r="R93" s="53"/>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4">
        <f t="shared" si="5"/>
        <v>3058</v>
      </c>
      <c r="BB93" s="58">
        <f t="shared" si="6"/>
        <v>3058</v>
      </c>
      <c r="BC93" s="59" t="str">
        <f t="shared" si="7"/>
        <v>INR  Three Thousand  &amp;Fifty Eight  Only</v>
      </c>
      <c r="IA93" s="17">
        <v>81</v>
      </c>
      <c r="IB93" s="17" t="s">
        <v>129</v>
      </c>
      <c r="IC93" s="17" t="s">
        <v>215</v>
      </c>
      <c r="ID93" s="17">
        <v>75</v>
      </c>
      <c r="IE93" s="18" t="s">
        <v>46</v>
      </c>
      <c r="IF93" s="18"/>
      <c r="IG93" s="18"/>
      <c r="IH93" s="18"/>
      <c r="II93" s="18"/>
    </row>
    <row r="94" spans="1:243" s="17" customFormat="1" ht="13.5" customHeight="1">
      <c r="A94" s="49">
        <v>82</v>
      </c>
      <c r="B94" s="50" t="s">
        <v>130</v>
      </c>
      <c r="C94" s="51" t="s">
        <v>216</v>
      </c>
      <c r="D94" s="60"/>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2"/>
      <c r="IA94" s="17">
        <v>82</v>
      </c>
      <c r="IB94" s="17" t="s">
        <v>130</v>
      </c>
      <c r="IC94" s="17" t="s">
        <v>216</v>
      </c>
      <c r="IE94" s="18"/>
      <c r="IF94" s="18"/>
      <c r="IG94" s="18"/>
      <c r="IH94" s="18"/>
      <c r="II94" s="18"/>
    </row>
    <row r="95" spans="1:243" s="17" customFormat="1" ht="76.5">
      <c r="A95" s="49">
        <v>83</v>
      </c>
      <c r="B95" s="50" t="s">
        <v>131</v>
      </c>
      <c r="C95" s="51" t="s">
        <v>217</v>
      </c>
      <c r="D95" s="52">
        <v>23.61</v>
      </c>
      <c r="E95" s="52" t="s">
        <v>46</v>
      </c>
      <c r="F95" s="52">
        <v>719.68</v>
      </c>
      <c r="G95" s="53"/>
      <c r="H95" s="53"/>
      <c r="I95" s="54" t="s">
        <v>34</v>
      </c>
      <c r="J95" s="55">
        <f t="shared" si="4"/>
        <v>1</v>
      </c>
      <c r="K95" s="53" t="s">
        <v>35</v>
      </c>
      <c r="L95" s="53" t="s">
        <v>4</v>
      </c>
      <c r="M95" s="56"/>
      <c r="N95" s="53"/>
      <c r="O95" s="53"/>
      <c r="P95" s="57"/>
      <c r="Q95" s="53"/>
      <c r="R95" s="53"/>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4">
        <f t="shared" si="5"/>
        <v>16992</v>
      </c>
      <c r="BB95" s="58">
        <f t="shared" si="6"/>
        <v>16992</v>
      </c>
      <c r="BC95" s="59" t="str">
        <f t="shared" si="7"/>
        <v>INR  Sixteen Thousand Nine Hundred &amp; Ninety Two  Only</v>
      </c>
      <c r="IA95" s="17">
        <v>83</v>
      </c>
      <c r="IB95" s="17" t="s">
        <v>131</v>
      </c>
      <c r="IC95" s="17" t="s">
        <v>217</v>
      </c>
      <c r="ID95" s="17">
        <v>23.61</v>
      </c>
      <c r="IE95" s="18" t="s">
        <v>46</v>
      </c>
      <c r="IF95" s="18"/>
      <c r="IG95" s="18"/>
      <c r="IH95" s="18"/>
      <c r="II95" s="18"/>
    </row>
    <row r="96" spans="1:243" s="17" customFormat="1" ht="14.25">
      <c r="A96" s="49">
        <v>84</v>
      </c>
      <c r="B96" s="50" t="s">
        <v>65</v>
      </c>
      <c r="C96" s="51" t="s">
        <v>218</v>
      </c>
      <c r="D96" s="60"/>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2"/>
      <c r="IA96" s="17">
        <v>84</v>
      </c>
      <c r="IB96" s="17" t="s">
        <v>65</v>
      </c>
      <c r="IC96" s="17" t="s">
        <v>218</v>
      </c>
      <c r="IE96" s="18"/>
      <c r="IF96" s="18"/>
      <c r="IG96" s="18"/>
      <c r="IH96" s="18"/>
      <c r="II96" s="18"/>
    </row>
    <row r="97" spans="1:243" s="17" customFormat="1" ht="87" customHeight="1">
      <c r="A97" s="49">
        <v>85</v>
      </c>
      <c r="B97" s="50" t="s">
        <v>132</v>
      </c>
      <c r="C97" s="51" t="s">
        <v>219</v>
      </c>
      <c r="D97" s="52">
        <v>2.1</v>
      </c>
      <c r="E97" s="52" t="s">
        <v>48</v>
      </c>
      <c r="F97" s="52">
        <v>4942.04</v>
      </c>
      <c r="G97" s="53"/>
      <c r="H97" s="53"/>
      <c r="I97" s="54" t="s">
        <v>34</v>
      </c>
      <c r="J97" s="55">
        <f t="shared" si="4"/>
        <v>1</v>
      </c>
      <c r="K97" s="53" t="s">
        <v>35</v>
      </c>
      <c r="L97" s="53" t="s">
        <v>4</v>
      </c>
      <c r="M97" s="56"/>
      <c r="N97" s="53"/>
      <c r="O97" s="53"/>
      <c r="P97" s="57"/>
      <c r="Q97" s="53"/>
      <c r="R97" s="53"/>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4">
        <f t="shared" si="5"/>
        <v>10378</v>
      </c>
      <c r="BB97" s="58">
        <f t="shared" si="6"/>
        <v>10378</v>
      </c>
      <c r="BC97" s="59" t="str">
        <f t="shared" si="7"/>
        <v>INR  Ten Thousand Three Hundred &amp; Seventy Eight  Only</v>
      </c>
      <c r="IA97" s="17">
        <v>85</v>
      </c>
      <c r="IB97" s="24" t="s">
        <v>132</v>
      </c>
      <c r="IC97" s="17" t="s">
        <v>219</v>
      </c>
      <c r="ID97" s="17">
        <v>2.1</v>
      </c>
      <c r="IE97" s="18" t="s">
        <v>48</v>
      </c>
      <c r="IF97" s="18"/>
      <c r="IG97" s="18"/>
      <c r="IH97" s="18"/>
      <c r="II97" s="18"/>
    </row>
    <row r="98" spans="1:243" s="17" customFormat="1" ht="90.75" customHeight="1">
      <c r="A98" s="49">
        <v>86</v>
      </c>
      <c r="B98" s="50" t="s">
        <v>133</v>
      </c>
      <c r="C98" s="51" t="s">
        <v>220</v>
      </c>
      <c r="D98" s="52">
        <v>267</v>
      </c>
      <c r="E98" s="52" t="s">
        <v>137</v>
      </c>
      <c r="F98" s="52">
        <v>583.6</v>
      </c>
      <c r="G98" s="53"/>
      <c r="H98" s="53"/>
      <c r="I98" s="54" t="s">
        <v>34</v>
      </c>
      <c r="J98" s="55">
        <f t="shared" si="4"/>
        <v>1</v>
      </c>
      <c r="K98" s="53" t="s">
        <v>35</v>
      </c>
      <c r="L98" s="53" t="s">
        <v>4</v>
      </c>
      <c r="M98" s="56"/>
      <c r="N98" s="53"/>
      <c r="O98" s="53"/>
      <c r="P98" s="57"/>
      <c r="Q98" s="53"/>
      <c r="R98" s="53"/>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4">
        <f t="shared" si="5"/>
        <v>155821</v>
      </c>
      <c r="BB98" s="58">
        <f t="shared" si="6"/>
        <v>155821</v>
      </c>
      <c r="BC98" s="59" t="str">
        <f t="shared" si="7"/>
        <v>INR  One Lakh Fifty Five Thousand Eight Hundred &amp; Twenty One  Only</v>
      </c>
      <c r="IA98" s="17">
        <v>86</v>
      </c>
      <c r="IB98" s="24" t="s">
        <v>133</v>
      </c>
      <c r="IC98" s="17" t="s">
        <v>220</v>
      </c>
      <c r="ID98" s="17">
        <v>267</v>
      </c>
      <c r="IE98" s="18" t="s">
        <v>137</v>
      </c>
      <c r="IF98" s="18"/>
      <c r="IG98" s="18"/>
      <c r="IH98" s="18"/>
      <c r="II98" s="18"/>
    </row>
    <row r="99" spans="1:243" s="17" customFormat="1" ht="25.5">
      <c r="A99" s="49">
        <v>87</v>
      </c>
      <c r="B99" s="50" t="s">
        <v>134</v>
      </c>
      <c r="C99" s="51" t="s">
        <v>221</v>
      </c>
      <c r="D99" s="52">
        <v>267</v>
      </c>
      <c r="E99" s="52" t="s">
        <v>46</v>
      </c>
      <c r="F99" s="52">
        <v>98.11</v>
      </c>
      <c r="G99" s="53"/>
      <c r="H99" s="53"/>
      <c r="I99" s="54" t="s">
        <v>34</v>
      </c>
      <c r="J99" s="55">
        <f t="shared" si="4"/>
        <v>1</v>
      </c>
      <c r="K99" s="53" t="s">
        <v>35</v>
      </c>
      <c r="L99" s="53" t="s">
        <v>4</v>
      </c>
      <c r="M99" s="56"/>
      <c r="N99" s="53"/>
      <c r="O99" s="53"/>
      <c r="P99" s="57"/>
      <c r="Q99" s="53"/>
      <c r="R99" s="53"/>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4">
        <f t="shared" si="5"/>
        <v>26195</v>
      </c>
      <c r="BB99" s="58">
        <f t="shared" si="6"/>
        <v>26195</v>
      </c>
      <c r="BC99" s="59" t="str">
        <f t="shared" si="7"/>
        <v>INR  Twenty Six Thousand One Hundred &amp; Ninety Five  Only</v>
      </c>
      <c r="IA99" s="17">
        <v>87</v>
      </c>
      <c r="IB99" s="17" t="s">
        <v>134</v>
      </c>
      <c r="IC99" s="17" t="s">
        <v>221</v>
      </c>
      <c r="ID99" s="17">
        <v>267</v>
      </c>
      <c r="IE99" s="18" t="s">
        <v>46</v>
      </c>
      <c r="IF99" s="18"/>
      <c r="IG99" s="18"/>
      <c r="IH99" s="18"/>
      <c r="II99" s="18"/>
    </row>
    <row r="100" spans="1:55" ht="48" customHeight="1">
      <c r="A100" s="48" t="s">
        <v>36</v>
      </c>
      <c r="B100" s="25"/>
      <c r="C100" s="26"/>
      <c r="D100" s="31"/>
      <c r="E100" s="31"/>
      <c r="F100" s="31"/>
      <c r="G100" s="31"/>
      <c r="H100" s="32"/>
      <c r="I100" s="32"/>
      <c r="J100" s="32"/>
      <c r="K100" s="32"/>
      <c r="L100" s="33"/>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5">
        <f>SUM(BA13:BA99)</f>
        <v>690382</v>
      </c>
      <c r="BB100" s="36" t="e">
        <f>SUM(#REF!)</f>
        <v>#REF!</v>
      </c>
      <c r="BC100" s="37" t="str">
        <f>SpellNumber(L100,BA100)</f>
        <v>  Six Lakh Ninety Thousand Three Hundred &amp; Eighty Two  Only</v>
      </c>
    </row>
    <row r="101" spans="1:55" ht="24" customHeight="1">
      <c r="A101" s="22" t="s">
        <v>37</v>
      </c>
      <c r="B101" s="27"/>
      <c r="C101" s="28"/>
      <c r="D101" s="38"/>
      <c r="E101" s="39" t="s">
        <v>42</v>
      </c>
      <c r="F101" s="29"/>
      <c r="G101" s="40"/>
      <c r="H101" s="41"/>
      <c r="I101" s="41"/>
      <c r="J101" s="41"/>
      <c r="K101" s="38"/>
      <c r="L101" s="42"/>
      <c r="M101" s="43"/>
      <c r="N101" s="44"/>
      <c r="O101" s="34"/>
      <c r="P101" s="34"/>
      <c r="Q101" s="34"/>
      <c r="R101" s="34"/>
      <c r="S101" s="3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5">
        <f>IF(ISBLANK(F101),0,IF(E101="Excess (+)",ROUND(BA100+(BA100*F101),0),IF(E101="Less (-)",ROUND(BA100+(BA100*F101*(-1)),0),IF(E101="At Par",BA100,0))))</f>
        <v>0</v>
      </c>
      <c r="BB101" s="46">
        <f>ROUND(BA101,0)</f>
        <v>0</v>
      </c>
      <c r="BC101" s="47" t="str">
        <f>SpellNumber($E$2,BB101)</f>
        <v>INR Zero Only</v>
      </c>
    </row>
    <row r="102" spans="1:55" ht="18" customHeight="1">
      <c r="A102" s="21" t="s">
        <v>38</v>
      </c>
      <c r="B102" s="30"/>
      <c r="C102" s="67" t="str">
        <f>SpellNumber($E$2,BB101)</f>
        <v>INR Zero Only</v>
      </c>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row>
  </sheetData>
  <sheetProtection password="D850" sheet="1"/>
  <autoFilter ref="A11:BC102"/>
  <mergeCells count="49">
    <mergeCell ref="D84:BC84"/>
    <mergeCell ref="D86:BC86"/>
    <mergeCell ref="D90:BC90"/>
    <mergeCell ref="D94:BC94"/>
    <mergeCell ref="D96:BC96"/>
    <mergeCell ref="D73:BC73"/>
    <mergeCell ref="D76:BC76"/>
    <mergeCell ref="D78:BC78"/>
    <mergeCell ref="D79:BC79"/>
    <mergeCell ref="D81:BC81"/>
    <mergeCell ref="D83:BC83"/>
    <mergeCell ref="D60:BC60"/>
    <mergeCell ref="D62:BC62"/>
    <mergeCell ref="D64:BC64"/>
    <mergeCell ref="D66:BC66"/>
    <mergeCell ref="D68:BC68"/>
    <mergeCell ref="D70:BC70"/>
    <mergeCell ref="D48:BC48"/>
    <mergeCell ref="D51:BC51"/>
    <mergeCell ref="D53:BC53"/>
    <mergeCell ref="D54:BC54"/>
    <mergeCell ref="D57:BC57"/>
    <mergeCell ref="D59:BC59"/>
    <mergeCell ref="C102:BC102"/>
    <mergeCell ref="A9:BC9"/>
    <mergeCell ref="D17:BC17"/>
    <mergeCell ref="D18:BC18"/>
    <mergeCell ref="D23:BC23"/>
    <mergeCell ref="D24:BC24"/>
    <mergeCell ref="D26:BC26"/>
    <mergeCell ref="D29:BC29"/>
    <mergeCell ref="D30:BC30"/>
    <mergeCell ref="D32:BC32"/>
    <mergeCell ref="A1:L1"/>
    <mergeCell ref="A4:BC4"/>
    <mergeCell ref="A5:BC5"/>
    <mergeCell ref="A6:BC6"/>
    <mergeCell ref="A7:BC7"/>
    <mergeCell ref="B8:BC8"/>
    <mergeCell ref="D41:BC41"/>
    <mergeCell ref="D43:BC43"/>
    <mergeCell ref="D45:BC45"/>
    <mergeCell ref="D46:BC46"/>
    <mergeCell ref="D13:BC13"/>
    <mergeCell ref="D14:BC14"/>
    <mergeCell ref="D34:BC34"/>
    <mergeCell ref="D36:BC36"/>
    <mergeCell ref="D38:BC38"/>
    <mergeCell ref="D39:BC39"/>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1">
      <formula1>IF(E101="Select",-1,IF(E101="At Par",0,0))</formula1>
      <formula2>IF(E101="Select",-1,IF(E101="At Par",0,0.99))</formula2>
    </dataValidation>
    <dataValidation type="list" allowBlank="1" showErrorMessage="1" sqref="E10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1">
      <formula1>0</formula1>
      <formula2>99.9</formula2>
    </dataValidation>
    <dataValidation type="list" allowBlank="1" showErrorMessage="1" sqref="D13:D14 K15:K16 D17:D18 K19:K22 D23:D24 K25 D26 K27:K28 D29:D30 K31 D32 K33 D34 K35 D36 K37 D38:D39 K40 D41 K42 D43 K44 D45:D46 K47 D48 K49:K50 D51 K52 D53:D54 K55:K56 D57 K58 D59:D60 K61 D62 K63 D64 K65 D66 K67 D68 K69 D70 K71:K72 D73 K74:K75 D76 K77 D78:D79 K80 D81 K82 D83:D84 K85 D86 K87:K89 D90 K91:K93 D94 K95 K97:K99 D9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22 G25:H25 G27:H28 G31:H31 G33:H33 G35:H35 G37:H37 G40:H40 G42:H42 G44:H44 G47:H47 G49:H50 G52:H52 G55:H56 G58:H58 G61:H61 G63:H63 G65:H65 G67:H67 G69:H69 G71:H72 G74:H75 G77:H77 G80:H80 G82:H82 G85:H85 G87:H89 G91:H93 G95:H95 G97:H99">
      <formula1>0</formula1>
      <formula2>999999999999999</formula2>
    </dataValidation>
    <dataValidation allowBlank="1" showInputMessage="1" showErrorMessage="1" promptTitle="Addition / Deduction" prompt="Please Choose the correct One" sqref="J15:J16 J19:J22 J25 J27:J28 J31 J33 J35 J37 J40 J42 J44 J47 J49:J50 J52 J55:J56 J58 J61 J63 J65 J67 J69 J71:J72 J74:J75 J77 J80 J82 J85 J87:J89 J91:J93 J95 J97:J99">
      <formula1>0</formula1>
      <formula2>0</formula2>
    </dataValidation>
    <dataValidation type="list" showErrorMessage="1" sqref="I15:I16 I19:I22 I25 I27:I28 I31 I33 I35 I37 I40 I42 I44 I47 I49:I50 I52 I55:I56 I58 I61 I63 I65 I67 I69 I71:I72 I74:I75 I77 I80 I82 I85 I87:I89 I91:I93 I95 I97:I9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2 N25:O25 N27:O28 N31:O31 N33:O33 N35:O35 N37:O37 N40:O40 N42:O42 N44:O44 N47:O47 N49:O50 N52:O52 N55:O56 N58:O58 N61:O61 N63:O63 N65:O65 N67:O67 N69:O69 N71:O72 N74:O75 N77:O77 N80:O80 N82:O82 N85:O85 N87:O89 N91:O93 N95:O95 N97:O9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2 R25 R27:R28 R31 R33 R35 R37 R40 R42 R44 R47 R49:R50 R52 R55:R56 R58 R61 R63 R65 R67 R69 R71:R72 R74:R75 R77 R80 R82 R85 R87:R89 R91:R93 R95 R97:R9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2 Q25 Q27:Q28 Q31 Q33 Q35 Q37 Q40 Q42 Q44 Q47 Q49:Q50 Q52 Q55:Q56 Q58 Q61 Q63 Q65 Q67 Q69 Q71:Q72 Q74:Q75 Q77 Q80 Q82 Q85 Q87:Q89 Q91:Q93 Q95 Q97:Q9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2 M25 M27:M28 M31 M33 M35 M37 M40 M42 M44 M47 M49:M50 M52 M55:M56 M58 M61 M63 M65 M67 M69 M71:M72 M74:M75 M77 M80 M82 M85 M87:M89 M91:M93 M95 M97:M9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F22 F25 F27:F28 F31 F33 F35 F37 F40 F42 F44 F47 F49:F50 F52 F55:F56 F58 F61 F63 F65 F67 F69 F71:F72 F74:F75 F77 F80 F82 F85 F87:F89 F91:F93 F95 F97:F99">
      <formula1>0</formula1>
      <formula2>999999999999999</formula2>
    </dataValidation>
    <dataValidation type="list" allowBlank="1" showInputMessage="1" showErrorMessage="1" sqref="L96 L9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9 L98">
      <formula1>"INR"</formula1>
    </dataValidation>
    <dataValidation allowBlank="1" showInputMessage="1" showErrorMessage="1" promptTitle="Itemcode/Make" prompt="Please enter text" sqref="C13:C99">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2024-03-20T06:18:24Z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