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'BoQ1'!$A$11:$BC$186</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'BoQ1'!$A$1:$BC$186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<sst xmlns="http://schemas.openxmlformats.org/spreadsheetml/2006/main" count="985" uniqueCount="224">
  <si>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</si>
  <si>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</si>
  <si>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</si>
  <si>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</si>
  <si>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</si>
  <si>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</si>
  <si>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</si>
  <si>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</si>
  <si>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</si>
  <si>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</si>
  <si>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</si>
  <si>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</si>
  <si>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</si>
  <si>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</si>
  <si>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</si>
  <si>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</si>
  <si>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</si>
  <si>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</si>
  <si>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</si>
  <si>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</si>
  <si>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</si>
  <si>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</si>
  <si>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</si>
  <si>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</si>
  <si>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</si>
  <si>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</si>
  <si>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</si>
  <si>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</si>
  <si>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</si>
  <si>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</si>
  <si>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</si>
  <si>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</si>
  <si>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</si>
  <si>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</si>
  <si>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</si>
  <si>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</si>
  <si>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</si>
  <si>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</si>
  <si>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</si>
  <si>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</si>
  <si>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</si>
  <si>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</si>
  <si>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</si>
  <si>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</si>
  <si>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</si>
  <si>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</si>
  <si>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</si>
  <si>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</si>
  <si>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t>Mtr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</si>
  <si>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</si>
  <si>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1 x 1.5 Sq.mm..</t>
  </si>
  <si>
    <t>3 x 1.5 Sq.mm..</t>
  </si>
  <si>
    <t>3 x 4 Sq.mm..</t>
  </si>
  <si>
    <t>3 module</t>
  </si>
  <si>
    <t>6 module</t>
  </si>
  <si>
    <t>12 module</t>
  </si>
  <si>
    <t>End cap left or right</t>
  </si>
  <si>
    <t>Mtr.</t>
  </si>
  <si>
    <t>Nos.</t>
  </si>
  <si>
    <t>Wiring for circuit/ submain wiring alongwith earth wire with the  following sizes of FRLS PVC insulated,  copper conductor, single core cable in surface/ recessed steel conduit as reqired.</t>
  </si>
  <si>
    <t>4 x 6 Sqmm. + 2 x 06 sqmm earth wire</t>
  </si>
  <si>
    <t>4 x 10 Sqmm. + 2 x 06 sqmm earth wire</t>
  </si>
  <si>
    <t>Supplying &amp; drawing following sizes of FRLS PVC insulated copper conductor, single core cable in  the existing surface / recessed steel / PVC conduit as reqd.</t>
  </si>
  <si>
    <t>3 x 2.5 sq. mm</t>
  </si>
  <si>
    <t xml:space="preserve">S &amp; F metal box of following sizes ( nominal size ) on surface or in recess with suitable size of phenolic laminated sheet cover in the front I/c painting etc as reqd. </t>
  </si>
  <si>
    <t>250 mm x 300 mm x 100 mm deep</t>
  </si>
  <si>
    <t>Supply, fixing,  following modular type switch / socket on existing modular plate &amp; switch box including connectins but excluding modular plate etc. as reqd.</t>
  </si>
  <si>
    <t>5/6 Amp switch</t>
  </si>
  <si>
    <t>15/16 Amp. switch</t>
  </si>
  <si>
    <t>3 Pin 5/6 Amp. socket outlet</t>
  </si>
  <si>
    <t>6 Pin 15/16 Amp. socket outlet.</t>
  </si>
  <si>
    <t>Blanking plate</t>
  </si>
  <si>
    <t>S/F following modular base &amp; cover plate on existing modular metal boxes etc. as reqd.</t>
  </si>
  <si>
    <t xml:space="preserve">1 or 2 module </t>
  </si>
  <si>
    <t>4 module</t>
  </si>
  <si>
    <t xml:space="preserve">6 module </t>
  </si>
  <si>
    <t xml:space="preserve">8 module </t>
  </si>
  <si>
    <t>Supplying and fixing 5 amps to 32 amps rating, 240 volts, 'C' series, MCB suitable for inductive load of following poles in the existing MCB DB complete with connections, testing and commissioning etc. as reqd.</t>
  </si>
  <si>
    <t>Single Pole</t>
  </si>
  <si>
    <t>Single Pole &amp; Neutral</t>
  </si>
  <si>
    <t>Triple Pole</t>
  </si>
  <si>
    <t>Triple pole &amp; Neutral</t>
  </si>
  <si>
    <t>Supplying and fixing DP sheet steel enclosure on surface/ recess along with 25/32 A 240 V "C" curve DP MCB complete with connections, testing and commissioning etc. as required.</t>
  </si>
  <si>
    <t>Supplying and fixing TP sheet steel enclosure on surface/ recess along with 16/25/32 A 415 V "C" curve TP MCB complete with connections, testing and commissioning etc. as required.</t>
  </si>
  <si>
    <t>P &amp; F 6 SWG dia GI wire on surface or in recess for loop earthing as  reqd.</t>
  </si>
  <si>
    <t>Supplying and making indoor end termination with brass compression gland, aluminum lugs for following size of PVC insulated &amp; PVC sheathed/XLPE aluminum cable of 1.1kV grade as reqd.</t>
  </si>
  <si>
    <t>3½ X 70 sq. mm(38mm)</t>
  </si>
  <si>
    <t>Supplying and fixing of following ways surface/ recess mounting, of Virtical three phase distribution board with provision for 4 ploe MCCB upto 160A as incommer , of sheet steel, dust protected, duly powder painted, inclusive of 200 A, tinned copper bus bar, common neutral link, earth bar, din bar for mounting MCCBs (  includung up to with 160A MCCBs as incomer) complete as required and instructed by Engineer in charge.</t>
  </si>
  <si>
    <t xml:space="preserve">8-way(TmaxXT1+24) double door </t>
  </si>
  <si>
    <t>Supplying and fixing following size/ surface mounting plastic box  as required.make havells OR equivalent approved make.</t>
  </si>
  <si>
    <t>1/2 module</t>
  </si>
  <si>
    <t xml:space="preserve"> 4 module</t>
  </si>
  <si>
    <t xml:space="preserve">Providing and fixing DLP plastic trunking of size 105 mm x 50 mm without cover on surface as reqd. </t>
  </si>
  <si>
    <t>Providing and fixing 85 mm width flexible cover of DLP plastic trunking.  (size 105 mm x 50 mm.)</t>
  </si>
  <si>
    <t>Supply and fixing of following items for plastic trunking accessories suitable for size 105 mm x 50 mm.</t>
  </si>
  <si>
    <t xml:space="preserve">End cap </t>
  </si>
  <si>
    <t>Internal angle.</t>
  </si>
  <si>
    <t>Flat Junction</t>
  </si>
  <si>
    <t>Base joint</t>
  </si>
  <si>
    <t>Supplying, installation DLP mini- trunking 32mm x 20mm and accessories white-system with independent cover- without central partion etc. as reqd.</t>
  </si>
  <si>
    <t>Mini- trunking</t>
  </si>
  <si>
    <t>Internal/ external angle</t>
  </si>
  <si>
    <t xml:space="preserve">Flat angle </t>
  </si>
  <si>
    <t>Flat junction</t>
  </si>
  <si>
    <t>S &amp; Laying of one no.  XLPE cable aluminum conductor steel armoured power cable of 1.1kV grade of size  3-1/2x70 sq.mm. in following manners.</t>
  </si>
  <si>
    <t>In open duct</t>
  </si>
  <si>
    <t>On surface with MS clamp</t>
  </si>
  <si>
    <t>S&amp;F, Copper tube / reducer/ lug  terminals suitable for following size of conductor.</t>
  </si>
  <si>
    <t>10 mm</t>
  </si>
  <si>
    <t>16 mm</t>
  </si>
  <si>
    <t>35 mm</t>
  </si>
  <si>
    <t>Dismentaling and refixing of light fittings of any sizess on surface  or in recessed etc as reqd.</t>
  </si>
  <si>
    <t>Dismantling &amp; refixing of any size fan with fasner from normal height</t>
  </si>
  <si>
    <t xml:space="preserve">ceiling fan </t>
  </si>
  <si>
    <t>4 x 16 Sq.mm..</t>
  </si>
  <si>
    <t>3 x 35 Sq.mm..</t>
  </si>
  <si>
    <t xml:space="preserve">S &amp; F 40 amp to 63 amp rating 240 volts 'C' curve 10 kA MCB of following pole in the existing MCB DB complete with connection, testing &amp; commissioning etc as reqd.       </t>
  </si>
  <si>
    <t>Double pole</t>
  </si>
  <si>
    <t xml:space="preserve">Four Pole </t>
  </si>
  <si>
    <t>Supplying and fixing of Clip-on frame with finishing plate for 85mm cover for DLP plastic trunking 105mmx50mmetc as required to complete of approved make ( Arteor model of Legrand or equivalent).</t>
  </si>
  <si>
    <t>1 or 2 module</t>
  </si>
  <si>
    <t>Supplying and fixing of following modular switch/sockets on the existing Clip-on 85mm cover of 105mmx50mm DLP plastic trunking  including connection etc as required complete of approved make ( Arteor model of Legrand or equivalent).</t>
  </si>
  <si>
    <t>6 Amp switch</t>
  </si>
  <si>
    <t>20 Amp. switch</t>
  </si>
  <si>
    <t>6 Amp. 2/3 pin socket outlet</t>
  </si>
  <si>
    <t>6/16 Amp. three  pin two module socket outlet.</t>
  </si>
  <si>
    <t xml:space="preserve">S &amp; F metal enclosure suitable for DP/TPN /FP MCB / DP ELCB on surface or recessed etc as reqd.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</si>
  <si>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</si>
  <si>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</si>
  <si>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</si>
  <si>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</si>
  <si>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</si>
  <si>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</si>
  <si>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</si>
  <si>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</si>
  <si>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</si>
  <si>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</si>
  <si>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</si>
  <si>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</si>
  <si>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</si>
  <si>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</si>
  <si>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upto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</si>
  <si>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</si>
  <si>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</si>
  <si>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</si>
  <si>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</si>
  <si>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</si>
  <si>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</si>
  <si>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</si>
  <si>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</si>
  <si>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</si>
  <si>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</si>
  <si>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</si>
  <si>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</si>
  <si>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</si>
  <si>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</si>
  <si>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</si>
  <si>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</si>
  <si>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sliding arrangement in racks/ cupboards/cabinets shutter by with stainless steel rollers to run inside C or E aluminium channel section (The payment of C or E channel shall be made separately)</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</si>
  <si>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</si>
  <si>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</si>
  <si>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</si>
  <si>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</si>
  <si>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</si>
  <si>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</si>
  <si>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</si>
  <si>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</si>
  <si>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</si>
  <si>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</si>
  <si>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</si>
  <si>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</si>
  <si>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</si>
  <si>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ROOFING</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</si>
  <si>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</si>
  <si>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FINISHING</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</si>
  <si>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</si>
  <si>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</si>
  <si>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</si>
  <si>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</si>
  <si>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</si>
  <si>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</si>
  <si>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</si>
  <si>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Dismantling and Demolishing</t>
  </si>
  <si>
    <t>Dismantling tile work in floors and roofs laid in cement mortar including stacking material within 50 metres lead.</t>
  </si>
  <si>
    <t>For thickness of tiles 10 mm to 25 mm</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</si>
  <si>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</si>
  <si>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</si>
  <si>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</si>
  <si>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</si>
  <si>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Semi rigid pipe</t>
  </si>
  <si>
    <t>32 mm dia</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</si>
  <si>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</si>
  <si>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</si>
  <si>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15 mm nominal dia Pipes</t>
  </si>
  <si>
    <t>20 mm nominal dia Pipes</t>
  </si>
  <si>
    <t>40 mm nominal dia Pipes</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</si>
  <si>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</si>
  <si>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</si>
  <si>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</si>
  <si>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</si>
  <si>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C.P. brass long body bib cock of approved quality conforming to IS standards and weighing not less than 690 gms.</t>
  </si>
  <si>
    <t>15 mm nominal bore</t>
  </si>
  <si>
    <t>Providing and fixing C.P. brass angle valve for basin mixer and geyser points of approved quality conforming to IS:8931</t>
  </si>
  <si>
    <t>15mm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</si>
  <si>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</si>
  <si>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</si>
  <si>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</si>
  <si>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</si>
  <si>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</si>
  <si>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</si>
  <si>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</si>
  <si>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</si>
  <si>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</si>
  <si>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</si>
  <si>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MINOR CIVIL MAINTENANCE WORK:</t>
  </si>
  <si>
    <t>"Providing and fixing vertical venition blinds vista make dust  guard (classic/select) 100 mm wide on windows.</t>
  </si>
  <si>
    <t>cum</t>
  </si>
  <si>
    <t>sqm</t>
  </si>
  <si>
    <t>kg</t>
  </si>
  <si>
    <t>each</t>
  </si>
  <si>
    <t>metre</t>
  </si>
  <si>
    <t>Sqm</t>
  </si>
  <si>
    <t>Name of Work: Renovation of Core Lab Extension 401H (SH: Civil &amp; Electrical works)</t>
  </si>
  <si>
    <t>NIT No:   Composite/14/12/2023-1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</si>
</sst>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5">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9">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43" fillId="0" borderId="13" xfId="0" applyFont="1" applyFill="1" applyBorder="1" applyAlignment="1">
      <alignment vertical="center" wrapText="1"/>
    </xf>
    <xf numFmtId="0" fontId="44" fillId="0" borderId="13" xfId="56" applyFont="1" applyFill="1" applyBorder="1" applyAlignment="1">
      <alignment vertical="top" wrapText="1"/>
      <protection/>
    </xf>
    <xf numFmtId="0" fontId="6" fillId="0" borderId="0" xfId="56" applyFont="1" applyAlignment="1">
      <alignment wrapText="1"/>
      <protection/>
    </xf>
    <xf numFmtId="0" fontId="8" fillId="0" borderId="23" xfId="56" applyFont="1" applyFill="1" applyBorder="1" applyAlignment="1">
      <alignment horizontal="center" vertical="top"/>
      <protection/>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6"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186"/>
  <sheetViews>
    <sheetView showGridLines="0" zoomScale="77" zoomScaleNormal="77" zoomScalePageLayoutView="0" workbookViewId="0" topLeftCell="A1">
      <selection activeCell="B17" sqref="B17"/>
    </sheetView>
  </sheetViews>
  <sheetFormatPr defaultColWidth="9.140625" defaultRowHeight="15"/>
  <cols>
    <col min="1" max="1" width="9.57421875" style="1" customWidth="1"/>
    <col min="2" max="2" width="84.57421875" style="1" customWidth="1"/>
    <col min="3" max="3" width="2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69" t="str">
        <f>B2&amp;" BoQ"</f>
        <v>Percentage BoQ</v>
      </c>
      <c r="B1" s="69"/>
      <c r="C1" s="69"/>
      <c r="D1" s="69"/>
      <c r="E1" s="69"/>
      <c r="F1" s="69"/>
      <c r="G1" s="69"/>
      <c r="H1" s="69"/>
      <c r="I1" s="69"/>
      <c r="J1" s="69"/>
      <c r="K1" s="69"/>
      <c r="L1" s="69"/>
      <c r="O1" s="5"/>
      <c r="P1" s="5"/>
      <c r="Q1" s="6"/>
      <c r="HZ1" s="6"/>
      <c r="IA1" s="6"/>
      <c r="IB1" s="6"/>
      <c r="IC1" s="6"/>
      <c r="ID1" s="6"/>
    </row>
    <row r="2" spans="1:17" s="4" customFormat="1" ht="15" customHeight="1" hidden="1">
      <c r="A2" s="7" t="s">
        <v>0</v>
      </c>
      <c r="B2" s="7" t="s">
        <v>1</v>
      </c>
      <c r="C2" s="7" t="s">
        <v>2</v>
      </c>
      <c r="D2" s="21" t="s">
        <v>3</v>
      </c>
      <c r="E2" s="7" t="s">
        <v>4</v>
      </c>
      <c r="J2" s="8"/>
      <c r="K2" s="8"/>
      <c r="L2" s="8"/>
      <c r="O2" s="5"/>
      <c r="P2" s="5"/>
      <c r="Q2" s="6"/>
    </row>
    <row r="3" spans="1:238" s="4" customFormat="1" ht="14.25" customHeight="1" hidden="1">
      <c r="A3" s="4" t="s">
        <v>5</v>
      </c>
      <c r="C3" s="4" t="s">
        <v>6</v>
      </c>
      <c r="HZ3" s="6"/>
      <c r="IA3" s="6"/>
      <c r="IB3" s="6"/>
      <c r="IC3" s="6"/>
      <c r="ID3" s="6"/>
    </row>
    <row r="4" spans="1:238" s="9" customFormat="1" ht="30.75" customHeight="1">
      <c r="A4" s="70" t="s">
        <v>47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HZ4" s="10"/>
      <c r="IA4" s="10"/>
      <c r="IB4" s="10"/>
      <c r="IC4" s="10"/>
      <c r="ID4" s="10"/>
    </row>
    <row r="5" spans="1:238" s="9" customFormat="1" ht="38.25" customHeight="1">
      <c r="A5" s="70" t="s">
        <v>222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HZ5" s="10"/>
      <c r="IA5" s="10"/>
      <c r="IB5" s="10"/>
      <c r="IC5" s="10"/>
      <c r="ID5" s="10"/>
    </row>
    <row r="6" spans="1:238" s="9" customFormat="1" ht="30.75" customHeight="1">
      <c r="A6" s="70" t="s">
        <v>223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HZ6" s="10"/>
      <c r="IA6" s="10"/>
      <c r="IB6" s="10"/>
      <c r="IC6" s="10"/>
      <c r="ID6" s="10"/>
    </row>
    <row r="7" spans="1:238" s="9" customFormat="1" ht="15" customHeight="1" hidden="1">
      <c r="A7" s="72"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HZ7" s="10"/>
      <c r="IA7" s="10"/>
      <c r="IB7" s="10"/>
      <c r="IC7" s="10"/>
      <c r="ID7" s="10"/>
    </row>
    <row r="8" spans="1:238" s="11" customFormat="1" ht="58.5" customHeight="1">
      <c r="A8" s="22"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HZ8" s="5"/>
      <c r="IA8" s="5"/>
      <c r="IB8" s="5"/>
      <c r="IC8" s="5"/>
      <c r="ID8" s="5"/>
    </row>
    <row r="9" spans="1:238" s="4" customFormat="1" ht="61.5" customHeight="1">
      <c r="A9" s="75" t="s">
        <v>49</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47.25">
      <c r="A13" s="52">
        <v>1</v>
      </c>
      <c r="B13" s="60" t="s">
        <v>59</v>
      </c>
      <c r="C13" s="46" t="s">
        <v>42</v>
      </c>
      <c r="D13" s="63"/>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5"/>
      <c r="HZ13" s="14"/>
      <c r="IA13" s="14">
        <v>1</v>
      </c>
      <c r="IB13" s="14" t="s">
        <v>59</v>
      </c>
      <c r="IC13" s="14" t="s">
        <v>42</v>
      </c>
      <c r="ID13" s="14"/>
    </row>
    <row r="14" spans="1:239" s="13" customFormat="1" ht="31.5">
      <c r="A14" s="52">
        <v>2</v>
      </c>
      <c r="B14" s="60" t="s">
        <v>60</v>
      </c>
      <c r="C14" s="46" t="s">
        <v>43</v>
      </c>
      <c r="D14" s="47">
        <v>15</v>
      </c>
      <c r="E14" s="48" t="s">
        <v>57</v>
      </c>
      <c r="F14" s="49">
        <v>810.17</v>
      </c>
      <c r="G14" s="53"/>
      <c r="H14" s="53"/>
      <c r="I14" s="54" t="s">
        <v>33</v>
      </c>
      <c r="J14" s="55">
        <f>IF(I14="Less(-)",-1,1)</f>
        <v>1</v>
      </c>
      <c r="K14" s="53" t="s">
        <v>34</v>
      </c>
      <c r="L14" s="53" t="s">
        <v>4</v>
      </c>
      <c r="M14" s="56"/>
      <c r="N14" s="57"/>
      <c r="O14" s="57"/>
      <c r="P14" s="58"/>
      <c r="Q14" s="57"/>
      <c r="R14" s="57"/>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0">
        <f>ROUND(total_amount_ba($B$2,$D$2,D14,F14,J14,K14,M14),0)</f>
        <v>12153</v>
      </c>
      <c r="BB14" s="59">
        <f>BA14+SUM(N14:AZ14)</f>
        <v>12153</v>
      </c>
      <c r="BC14" s="51" t="str">
        <f>SpellNumber(L14,BB14)</f>
        <v>INR  Twelve Thousand One Hundred &amp; Fifty Three  Only</v>
      </c>
      <c r="HZ14" s="14"/>
      <c r="IA14" s="14">
        <v>2</v>
      </c>
      <c r="IB14" s="14" t="s">
        <v>60</v>
      </c>
      <c r="IC14" s="14" t="s">
        <v>43</v>
      </c>
      <c r="ID14" s="14">
        <v>15</v>
      </c>
      <c r="IE14" s="13" t="s">
        <v>57</v>
      </c>
    </row>
    <row r="15" spans="1:239" s="13" customFormat="1" ht="15.75">
      <c r="A15" s="52">
        <v>3</v>
      </c>
      <c r="B15" s="61" t="s">
        <v>61</v>
      </c>
      <c r="C15" s="52"/>
      <c r="D15" s="47">
        <v>90</v>
      </c>
      <c r="E15" s="48" t="s">
        <v>57</v>
      </c>
      <c r="F15" s="49">
        <v>1022.36</v>
      </c>
      <c r="G15" s="53"/>
      <c r="H15" s="53"/>
      <c r="I15" s="54" t="s">
        <v>33</v>
      </c>
      <c r="J15" s="55">
        <f aca="true" t="shared" si="0" ref="J15:J78">IF(I15="Less(-)",-1,1)</f>
        <v>1</v>
      </c>
      <c r="K15" s="53" t="s">
        <v>34</v>
      </c>
      <c r="L15" s="53" t="s">
        <v>4</v>
      </c>
      <c r="M15" s="56"/>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0">
        <f aca="true" t="shared" si="1" ref="BA15:BA78">ROUND(total_amount_ba($B$2,$D$2,D15,F15,J15,K15,M15),0)</f>
        <v>92012</v>
      </c>
      <c r="BB15" s="59">
        <f aca="true" t="shared" si="2" ref="BB15:BB78">BA15+SUM(N15:AZ15)</f>
        <v>92012</v>
      </c>
      <c r="BC15" s="51" t="str">
        <f aca="true" t="shared" si="3" ref="BC15:BC78">SpellNumber(L15,BB15)</f>
        <v>INR  Ninety Two Thousand  &amp;Twelve  Only</v>
      </c>
      <c r="HZ15" s="14"/>
      <c r="IA15" s="14">
        <v>3</v>
      </c>
      <c r="IB15" s="14" t="s">
        <v>61</v>
      </c>
      <c r="IC15" s="14"/>
      <c r="ID15" s="14">
        <v>90</v>
      </c>
      <c r="IE15" s="13" t="s">
        <v>57</v>
      </c>
    </row>
    <row r="16" spans="1:238" s="13" customFormat="1" ht="47.25">
      <c r="A16" s="52">
        <v>4</v>
      </c>
      <c r="B16" s="61" t="s">
        <v>62</v>
      </c>
      <c r="C16" s="52"/>
      <c r="D16" s="63"/>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5"/>
      <c r="HZ16" s="14"/>
      <c r="IA16" s="14">
        <v>4</v>
      </c>
      <c r="IB16" s="14" t="s">
        <v>62</v>
      </c>
      <c r="IC16" s="14"/>
      <c r="ID16" s="14"/>
    </row>
    <row r="17" spans="1:239" s="13" customFormat="1" ht="31.5">
      <c r="A17" s="52">
        <v>5</v>
      </c>
      <c r="B17" s="61" t="s">
        <v>50</v>
      </c>
      <c r="C17" s="52"/>
      <c r="D17" s="47">
        <v>80</v>
      </c>
      <c r="E17" s="48" t="s">
        <v>57</v>
      </c>
      <c r="F17" s="49">
        <v>39.46</v>
      </c>
      <c r="G17" s="53"/>
      <c r="H17" s="53"/>
      <c r="I17" s="54" t="s">
        <v>33</v>
      </c>
      <c r="J17" s="55">
        <f t="shared" si="0"/>
        <v>1</v>
      </c>
      <c r="K17" s="53" t="s">
        <v>34</v>
      </c>
      <c r="L17" s="53" t="s">
        <v>4</v>
      </c>
      <c r="M17" s="56"/>
      <c r="N17" s="57"/>
      <c r="O17" s="57"/>
      <c r="P17" s="58"/>
      <c r="Q17" s="57"/>
      <c r="R17" s="57"/>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0">
        <f t="shared" si="1"/>
        <v>3157</v>
      </c>
      <c r="BB17" s="59">
        <f t="shared" si="2"/>
        <v>3157</v>
      </c>
      <c r="BC17" s="51" t="str">
        <f t="shared" si="3"/>
        <v>INR  Three Thousand One Hundred &amp; Fifty Seven  Only</v>
      </c>
      <c r="HZ17" s="14"/>
      <c r="IA17" s="14">
        <v>5</v>
      </c>
      <c r="IB17" s="14" t="s">
        <v>50</v>
      </c>
      <c r="IC17" s="14"/>
      <c r="ID17" s="14">
        <v>80</v>
      </c>
      <c r="IE17" s="13" t="s">
        <v>57</v>
      </c>
    </row>
    <row r="18" spans="1:239" s="13" customFormat="1" ht="15.75">
      <c r="A18" s="52">
        <v>6</v>
      </c>
      <c r="B18" s="61" t="s">
        <v>51</v>
      </c>
      <c r="C18" s="52"/>
      <c r="D18" s="47">
        <v>140</v>
      </c>
      <c r="E18" s="48" t="s">
        <v>57</v>
      </c>
      <c r="F18" s="49">
        <v>83.3</v>
      </c>
      <c r="G18" s="53"/>
      <c r="H18" s="53"/>
      <c r="I18" s="54" t="s">
        <v>33</v>
      </c>
      <c r="J18" s="55">
        <f t="shared" si="0"/>
        <v>1</v>
      </c>
      <c r="K18" s="53" t="s">
        <v>34</v>
      </c>
      <c r="L18" s="53" t="s">
        <v>4</v>
      </c>
      <c r="M18" s="56"/>
      <c r="N18" s="57"/>
      <c r="O18" s="57"/>
      <c r="P18" s="58"/>
      <c r="Q18" s="57"/>
      <c r="R18" s="57"/>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0">
        <f t="shared" si="1"/>
        <v>11662</v>
      </c>
      <c r="BB18" s="59">
        <f t="shared" si="2"/>
        <v>11662</v>
      </c>
      <c r="BC18" s="51" t="str">
        <f t="shared" si="3"/>
        <v>INR  Eleven Thousand Six Hundred &amp; Sixty Two  Only</v>
      </c>
      <c r="HZ18" s="14"/>
      <c r="IA18" s="14">
        <v>6</v>
      </c>
      <c r="IB18" s="14" t="s">
        <v>51</v>
      </c>
      <c r="IC18" s="14"/>
      <c r="ID18" s="14">
        <v>140</v>
      </c>
      <c r="IE18" s="13" t="s">
        <v>57</v>
      </c>
    </row>
    <row r="19" spans="1:239" s="13" customFormat="1" ht="15.75">
      <c r="A19" s="52">
        <v>7</v>
      </c>
      <c r="B19" s="61" t="s">
        <v>63</v>
      </c>
      <c r="C19" s="52"/>
      <c r="D19" s="47">
        <v>50</v>
      </c>
      <c r="E19" s="48" t="s">
        <v>57</v>
      </c>
      <c r="F19" s="49">
        <v>120.12</v>
      </c>
      <c r="G19" s="53"/>
      <c r="H19" s="53"/>
      <c r="I19" s="54" t="s">
        <v>33</v>
      </c>
      <c r="J19" s="55">
        <f t="shared" si="0"/>
        <v>1</v>
      </c>
      <c r="K19" s="53" t="s">
        <v>34</v>
      </c>
      <c r="L19" s="53" t="s">
        <v>4</v>
      </c>
      <c r="M19" s="56"/>
      <c r="N19" s="57"/>
      <c r="O19" s="57"/>
      <c r="P19" s="58"/>
      <c r="Q19" s="57"/>
      <c r="R19" s="57"/>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0">
        <f t="shared" si="1"/>
        <v>6006</v>
      </c>
      <c r="BB19" s="59">
        <f t="shared" si="2"/>
        <v>6006</v>
      </c>
      <c r="BC19" s="51" t="str">
        <f t="shared" si="3"/>
        <v>INR  Six Thousand  &amp;Six  Only</v>
      </c>
      <c r="HZ19" s="14"/>
      <c r="IA19" s="14">
        <v>7</v>
      </c>
      <c r="IB19" s="14" t="s">
        <v>63</v>
      </c>
      <c r="IC19" s="14"/>
      <c r="ID19" s="14">
        <v>50</v>
      </c>
      <c r="IE19" s="13" t="s">
        <v>57</v>
      </c>
    </row>
    <row r="20" spans="1:239" s="13" customFormat="1" ht="31.5">
      <c r="A20" s="52">
        <v>8</v>
      </c>
      <c r="B20" s="61" t="s">
        <v>52</v>
      </c>
      <c r="C20" s="52"/>
      <c r="D20" s="47">
        <v>430</v>
      </c>
      <c r="E20" s="48" t="s">
        <v>57</v>
      </c>
      <c r="F20" s="49">
        <v>180.62</v>
      </c>
      <c r="G20" s="53"/>
      <c r="H20" s="53"/>
      <c r="I20" s="54" t="s">
        <v>33</v>
      </c>
      <c r="J20" s="55">
        <f t="shared" si="0"/>
        <v>1</v>
      </c>
      <c r="K20" s="53" t="s">
        <v>34</v>
      </c>
      <c r="L20" s="53" t="s">
        <v>4</v>
      </c>
      <c r="M20" s="56"/>
      <c r="N20" s="57"/>
      <c r="O20" s="57"/>
      <c r="P20" s="58"/>
      <c r="Q20" s="57"/>
      <c r="R20" s="57"/>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0">
        <f t="shared" si="1"/>
        <v>77667</v>
      </c>
      <c r="BB20" s="59">
        <f t="shared" si="2"/>
        <v>77667</v>
      </c>
      <c r="BC20" s="51" t="str">
        <f t="shared" si="3"/>
        <v>INR  Seventy Seven Thousand Six Hundred &amp; Sixty Seven  Only</v>
      </c>
      <c r="HZ20" s="14"/>
      <c r="IA20" s="14">
        <v>8</v>
      </c>
      <c r="IB20" s="14" t="s">
        <v>52</v>
      </c>
      <c r="IC20" s="14"/>
      <c r="ID20" s="14">
        <v>430</v>
      </c>
      <c r="IE20" s="13" t="s">
        <v>57</v>
      </c>
    </row>
    <row r="21" spans="1:238" s="13" customFormat="1" ht="47.25">
      <c r="A21" s="52">
        <v>9</v>
      </c>
      <c r="B21" s="61" t="s">
        <v>64</v>
      </c>
      <c r="C21" s="52"/>
      <c r="D21" s="63"/>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5"/>
      <c r="HZ21" s="14"/>
      <c r="IA21" s="14">
        <v>9</v>
      </c>
      <c r="IB21" s="14" t="s">
        <v>64</v>
      </c>
      <c r="IC21" s="14"/>
      <c r="ID21" s="14"/>
    </row>
    <row r="22" spans="1:239" s="13" customFormat="1" ht="15.75">
      <c r="A22" s="52">
        <v>10</v>
      </c>
      <c r="B22" s="61" t="s">
        <v>65</v>
      </c>
      <c r="C22" s="52"/>
      <c r="D22" s="47">
        <v>1</v>
      </c>
      <c r="E22" s="48" t="s">
        <v>58</v>
      </c>
      <c r="F22" s="49">
        <v>572.56</v>
      </c>
      <c r="G22" s="53"/>
      <c r="H22" s="53"/>
      <c r="I22" s="54" t="s">
        <v>33</v>
      </c>
      <c r="J22" s="55">
        <f t="shared" si="0"/>
        <v>1</v>
      </c>
      <c r="K22" s="53" t="s">
        <v>34</v>
      </c>
      <c r="L22" s="53" t="s">
        <v>4</v>
      </c>
      <c r="M22" s="56"/>
      <c r="N22" s="57"/>
      <c r="O22" s="57"/>
      <c r="P22" s="58"/>
      <c r="Q22" s="57"/>
      <c r="R22" s="57"/>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0">
        <f t="shared" si="1"/>
        <v>573</v>
      </c>
      <c r="BB22" s="59">
        <f t="shared" si="2"/>
        <v>573</v>
      </c>
      <c r="BC22" s="51" t="str">
        <f t="shared" si="3"/>
        <v>INR  Five Hundred &amp; Seventy Three  Only</v>
      </c>
      <c r="HZ22" s="14"/>
      <c r="IA22" s="14">
        <v>10</v>
      </c>
      <c r="IB22" s="14" t="s">
        <v>65</v>
      </c>
      <c r="IC22" s="14"/>
      <c r="ID22" s="14">
        <v>1</v>
      </c>
      <c r="IE22" s="13" t="s">
        <v>58</v>
      </c>
    </row>
    <row r="23" spans="1:238" s="13" customFormat="1" ht="47.25">
      <c r="A23" s="52">
        <v>11</v>
      </c>
      <c r="B23" s="61" t="s">
        <v>66</v>
      </c>
      <c r="C23" s="52"/>
      <c r="D23" s="63"/>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5"/>
      <c r="HZ23" s="14"/>
      <c r="IA23" s="14">
        <v>11</v>
      </c>
      <c r="IB23" s="14" t="s">
        <v>66</v>
      </c>
      <c r="IC23" s="14"/>
      <c r="ID23" s="14"/>
    </row>
    <row r="24" spans="1:239" s="13" customFormat="1" ht="15.75">
      <c r="A24" s="52">
        <v>12</v>
      </c>
      <c r="B24" s="61" t="s">
        <v>67</v>
      </c>
      <c r="C24" s="52"/>
      <c r="D24" s="47">
        <v>1</v>
      </c>
      <c r="E24" s="48" t="s">
        <v>58</v>
      </c>
      <c r="F24" s="49">
        <v>90.31</v>
      </c>
      <c r="G24" s="53"/>
      <c r="H24" s="53"/>
      <c r="I24" s="54" t="s">
        <v>33</v>
      </c>
      <c r="J24" s="55">
        <f t="shared" si="0"/>
        <v>1</v>
      </c>
      <c r="K24" s="53" t="s">
        <v>34</v>
      </c>
      <c r="L24" s="53" t="s">
        <v>4</v>
      </c>
      <c r="M24" s="56"/>
      <c r="N24" s="57"/>
      <c r="O24" s="57"/>
      <c r="P24" s="58"/>
      <c r="Q24" s="57"/>
      <c r="R24" s="57"/>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0">
        <f t="shared" si="1"/>
        <v>90</v>
      </c>
      <c r="BB24" s="59">
        <f t="shared" si="2"/>
        <v>90</v>
      </c>
      <c r="BC24" s="51" t="str">
        <f t="shared" si="3"/>
        <v>INR  Ninety Only</v>
      </c>
      <c r="HZ24" s="14"/>
      <c r="IA24" s="14">
        <v>12</v>
      </c>
      <c r="IB24" s="14" t="s">
        <v>67</v>
      </c>
      <c r="IC24" s="14"/>
      <c r="ID24" s="14">
        <v>1</v>
      </c>
      <c r="IE24" s="13" t="s">
        <v>58</v>
      </c>
    </row>
    <row r="25" spans="1:239" s="13" customFormat="1" ht="15.75">
      <c r="A25" s="52">
        <v>13</v>
      </c>
      <c r="B25" s="61" t="s">
        <v>68</v>
      </c>
      <c r="C25" s="52"/>
      <c r="D25" s="47">
        <v>1</v>
      </c>
      <c r="E25" s="48" t="s">
        <v>58</v>
      </c>
      <c r="F25" s="49">
        <v>136.78</v>
      </c>
      <c r="G25" s="53"/>
      <c r="H25" s="53"/>
      <c r="I25" s="54" t="s">
        <v>33</v>
      </c>
      <c r="J25" s="55">
        <f t="shared" si="0"/>
        <v>1</v>
      </c>
      <c r="K25" s="53" t="s">
        <v>34</v>
      </c>
      <c r="L25" s="53" t="s">
        <v>4</v>
      </c>
      <c r="M25" s="56"/>
      <c r="N25" s="57"/>
      <c r="O25" s="57"/>
      <c r="P25" s="58"/>
      <c r="Q25" s="57"/>
      <c r="R25" s="57"/>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0">
        <f t="shared" si="1"/>
        <v>137</v>
      </c>
      <c r="BB25" s="59">
        <f t="shared" si="2"/>
        <v>137</v>
      </c>
      <c r="BC25" s="51" t="str">
        <f t="shared" si="3"/>
        <v>INR  One Hundred &amp; Thirty Seven  Only</v>
      </c>
      <c r="HZ25" s="14"/>
      <c r="IA25" s="14">
        <v>13</v>
      </c>
      <c r="IB25" s="14" t="s">
        <v>68</v>
      </c>
      <c r="IC25" s="14"/>
      <c r="ID25" s="14">
        <v>1</v>
      </c>
      <c r="IE25" s="13" t="s">
        <v>58</v>
      </c>
    </row>
    <row r="26" spans="1:239" s="13" customFormat="1" ht="15.75">
      <c r="A26" s="52">
        <v>14</v>
      </c>
      <c r="B26" s="61" t="s">
        <v>69</v>
      </c>
      <c r="C26" s="52"/>
      <c r="D26" s="47">
        <v>1</v>
      </c>
      <c r="E26" s="48" t="s">
        <v>58</v>
      </c>
      <c r="F26" s="49">
        <v>106.97</v>
      </c>
      <c r="G26" s="53"/>
      <c r="H26" s="53"/>
      <c r="I26" s="54" t="s">
        <v>33</v>
      </c>
      <c r="J26" s="55">
        <f t="shared" si="0"/>
        <v>1</v>
      </c>
      <c r="K26" s="53" t="s">
        <v>34</v>
      </c>
      <c r="L26" s="53" t="s">
        <v>4</v>
      </c>
      <c r="M26" s="56"/>
      <c r="N26" s="57"/>
      <c r="O26" s="57"/>
      <c r="P26" s="58"/>
      <c r="Q26" s="57"/>
      <c r="R26" s="57"/>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0">
        <f t="shared" si="1"/>
        <v>107</v>
      </c>
      <c r="BB26" s="59">
        <f t="shared" si="2"/>
        <v>107</v>
      </c>
      <c r="BC26" s="51" t="str">
        <f t="shared" si="3"/>
        <v>INR  One Hundred &amp; Seven  Only</v>
      </c>
      <c r="HZ26" s="14"/>
      <c r="IA26" s="14">
        <v>14</v>
      </c>
      <c r="IB26" s="14" t="s">
        <v>69</v>
      </c>
      <c r="IC26" s="14"/>
      <c r="ID26" s="14">
        <v>1</v>
      </c>
      <c r="IE26" s="13" t="s">
        <v>58</v>
      </c>
    </row>
    <row r="27" spans="1:239" s="13" customFormat="1" ht="15.75">
      <c r="A27" s="52">
        <v>15</v>
      </c>
      <c r="B27" s="61" t="s">
        <v>70</v>
      </c>
      <c r="C27" s="52"/>
      <c r="D27" s="47">
        <v>1</v>
      </c>
      <c r="E27" s="48" t="s">
        <v>58</v>
      </c>
      <c r="F27" s="49">
        <v>172.73</v>
      </c>
      <c r="G27" s="53"/>
      <c r="H27" s="53"/>
      <c r="I27" s="54" t="s">
        <v>33</v>
      </c>
      <c r="J27" s="55">
        <f t="shared" si="0"/>
        <v>1</v>
      </c>
      <c r="K27" s="53" t="s">
        <v>34</v>
      </c>
      <c r="L27" s="53" t="s">
        <v>4</v>
      </c>
      <c r="M27" s="56"/>
      <c r="N27" s="57"/>
      <c r="O27" s="57"/>
      <c r="P27" s="58"/>
      <c r="Q27" s="57"/>
      <c r="R27" s="57"/>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0">
        <f t="shared" si="1"/>
        <v>173</v>
      </c>
      <c r="BB27" s="59">
        <f t="shared" si="2"/>
        <v>173</v>
      </c>
      <c r="BC27" s="51" t="str">
        <f t="shared" si="3"/>
        <v>INR  One Hundred &amp; Seventy Three  Only</v>
      </c>
      <c r="HZ27" s="14"/>
      <c r="IA27" s="14">
        <v>15</v>
      </c>
      <c r="IB27" s="14" t="s">
        <v>70</v>
      </c>
      <c r="IC27" s="14"/>
      <c r="ID27" s="14">
        <v>1</v>
      </c>
      <c r="IE27" s="13" t="s">
        <v>58</v>
      </c>
    </row>
    <row r="28" spans="1:239" s="13" customFormat="1" ht="15.75">
      <c r="A28" s="52">
        <v>16</v>
      </c>
      <c r="B28" s="61" t="s">
        <v>71</v>
      </c>
      <c r="C28" s="52"/>
      <c r="D28" s="47">
        <v>8</v>
      </c>
      <c r="E28" s="48" t="s">
        <v>58</v>
      </c>
      <c r="F28" s="49">
        <v>35.07</v>
      </c>
      <c r="G28" s="53"/>
      <c r="H28" s="53"/>
      <c r="I28" s="54" t="s">
        <v>33</v>
      </c>
      <c r="J28" s="55">
        <f t="shared" si="0"/>
        <v>1</v>
      </c>
      <c r="K28" s="53" t="s">
        <v>34</v>
      </c>
      <c r="L28" s="53" t="s">
        <v>4</v>
      </c>
      <c r="M28" s="56"/>
      <c r="N28" s="57"/>
      <c r="O28" s="57"/>
      <c r="P28" s="58"/>
      <c r="Q28" s="57"/>
      <c r="R28" s="57"/>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0">
        <f t="shared" si="1"/>
        <v>281</v>
      </c>
      <c r="BB28" s="59">
        <f t="shared" si="2"/>
        <v>281</v>
      </c>
      <c r="BC28" s="51" t="str">
        <f t="shared" si="3"/>
        <v>INR  Two Hundred &amp; Eighty One  Only</v>
      </c>
      <c r="HZ28" s="14"/>
      <c r="IA28" s="14">
        <v>16</v>
      </c>
      <c r="IB28" s="14" t="s">
        <v>71</v>
      </c>
      <c r="IC28" s="14"/>
      <c r="ID28" s="14">
        <v>8</v>
      </c>
      <c r="IE28" s="13" t="s">
        <v>58</v>
      </c>
    </row>
    <row r="29" spans="1:238" s="13" customFormat="1" ht="31.5">
      <c r="A29" s="52">
        <v>17</v>
      </c>
      <c r="B29" s="61" t="s">
        <v>72</v>
      </c>
      <c r="C29" s="52"/>
      <c r="D29" s="63"/>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5"/>
      <c r="HZ29" s="14"/>
      <c r="IA29" s="14">
        <v>17</v>
      </c>
      <c r="IB29" s="14" t="s">
        <v>72</v>
      </c>
      <c r="IC29" s="14"/>
      <c r="ID29" s="14"/>
    </row>
    <row r="30" spans="1:239" s="13" customFormat="1" ht="15.75">
      <c r="A30" s="52">
        <v>18</v>
      </c>
      <c r="B30" s="61" t="s">
        <v>73</v>
      </c>
      <c r="C30" s="52"/>
      <c r="D30" s="47">
        <v>1</v>
      </c>
      <c r="E30" s="48" t="s">
        <v>58</v>
      </c>
      <c r="F30" s="49">
        <v>116.62</v>
      </c>
      <c r="G30" s="53"/>
      <c r="H30" s="53"/>
      <c r="I30" s="54" t="s">
        <v>33</v>
      </c>
      <c r="J30" s="55">
        <f t="shared" si="0"/>
        <v>1</v>
      </c>
      <c r="K30" s="53" t="s">
        <v>34</v>
      </c>
      <c r="L30" s="53" t="s">
        <v>4</v>
      </c>
      <c r="M30" s="56"/>
      <c r="N30" s="57"/>
      <c r="O30" s="57"/>
      <c r="P30" s="58"/>
      <c r="Q30" s="57"/>
      <c r="R30" s="57"/>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0">
        <f t="shared" si="1"/>
        <v>117</v>
      </c>
      <c r="BB30" s="59">
        <f t="shared" si="2"/>
        <v>117</v>
      </c>
      <c r="BC30" s="51" t="str">
        <f t="shared" si="3"/>
        <v>INR  One Hundred &amp; Seventeen  Only</v>
      </c>
      <c r="HZ30" s="14"/>
      <c r="IA30" s="14">
        <v>18</v>
      </c>
      <c r="IB30" s="14" t="s">
        <v>73</v>
      </c>
      <c r="IC30" s="14"/>
      <c r="ID30" s="14">
        <v>1</v>
      </c>
      <c r="IE30" s="13" t="s">
        <v>58</v>
      </c>
    </row>
    <row r="31" spans="1:239" s="13" customFormat="1" ht="15.75">
      <c r="A31" s="52">
        <v>19</v>
      </c>
      <c r="B31" s="61" t="s">
        <v>53</v>
      </c>
      <c r="C31" s="52"/>
      <c r="D31" s="47">
        <v>1</v>
      </c>
      <c r="E31" s="48" t="s">
        <v>58</v>
      </c>
      <c r="F31" s="49">
        <v>132.4</v>
      </c>
      <c r="G31" s="53"/>
      <c r="H31" s="53"/>
      <c r="I31" s="54" t="s">
        <v>33</v>
      </c>
      <c r="J31" s="55">
        <f t="shared" si="0"/>
        <v>1</v>
      </c>
      <c r="K31" s="53" t="s">
        <v>34</v>
      </c>
      <c r="L31" s="53" t="s">
        <v>4</v>
      </c>
      <c r="M31" s="56"/>
      <c r="N31" s="57"/>
      <c r="O31" s="57"/>
      <c r="P31" s="58"/>
      <c r="Q31" s="57"/>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0">
        <f t="shared" si="1"/>
        <v>132</v>
      </c>
      <c r="BB31" s="59">
        <f t="shared" si="2"/>
        <v>132</v>
      </c>
      <c r="BC31" s="51" t="str">
        <f t="shared" si="3"/>
        <v>INR  One Hundred &amp; Thirty Two  Only</v>
      </c>
      <c r="HZ31" s="14"/>
      <c r="IA31" s="14">
        <v>19</v>
      </c>
      <c r="IB31" s="14" t="s">
        <v>53</v>
      </c>
      <c r="IC31" s="14"/>
      <c r="ID31" s="14">
        <v>1</v>
      </c>
      <c r="IE31" s="13" t="s">
        <v>58</v>
      </c>
    </row>
    <row r="32" spans="1:239" s="13" customFormat="1" ht="15.75">
      <c r="A32" s="52">
        <v>20</v>
      </c>
      <c r="B32" s="61" t="s">
        <v>74</v>
      </c>
      <c r="C32" s="52"/>
      <c r="D32" s="47">
        <v>1</v>
      </c>
      <c r="E32" s="48" t="s">
        <v>58</v>
      </c>
      <c r="F32" s="49">
        <v>138.54</v>
      </c>
      <c r="G32" s="53"/>
      <c r="H32" s="53"/>
      <c r="I32" s="54" t="s">
        <v>33</v>
      </c>
      <c r="J32" s="55">
        <f t="shared" si="0"/>
        <v>1</v>
      </c>
      <c r="K32" s="53" t="s">
        <v>34</v>
      </c>
      <c r="L32" s="53" t="s">
        <v>4</v>
      </c>
      <c r="M32" s="56"/>
      <c r="N32" s="57"/>
      <c r="O32" s="57"/>
      <c r="P32" s="58"/>
      <c r="Q32" s="57"/>
      <c r="R32" s="57"/>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0">
        <f t="shared" si="1"/>
        <v>139</v>
      </c>
      <c r="BB32" s="59">
        <f t="shared" si="2"/>
        <v>139</v>
      </c>
      <c r="BC32" s="51" t="str">
        <f t="shared" si="3"/>
        <v>INR  One Hundred &amp; Thirty Nine  Only</v>
      </c>
      <c r="HZ32" s="14"/>
      <c r="IA32" s="14">
        <v>20</v>
      </c>
      <c r="IB32" s="14" t="s">
        <v>74</v>
      </c>
      <c r="IC32" s="14"/>
      <c r="ID32" s="14">
        <v>1</v>
      </c>
      <c r="IE32" s="13" t="s">
        <v>58</v>
      </c>
    </row>
    <row r="33" spans="1:239" s="13" customFormat="1" ht="15.75">
      <c r="A33" s="52">
        <v>21</v>
      </c>
      <c r="B33" s="61" t="s">
        <v>75</v>
      </c>
      <c r="C33" s="52"/>
      <c r="D33" s="47">
        <v>1</v>
      </c>
      <c r="E33" s="48" t="s">
        <v>58</v>
      </c>
      <c r="F33" s="49">
        <v>159.58</v>
      </c>
      <c r="G33" s="53"/>
      <c r="H33" s="53"/>
      <c r="I33" s="54" t="s">
        <v>33</v>
      </c>
      <c r="J33" s="55">
        <f t="shared" si="0"/>
        <v>1</v>
      </c>
      <c r="K33" s="53" t="s">
        <v>34</v>
      </c>
      <c r="L33" s="53" t="s">
        <v>4</v>
      </c>
      <c r="M33" s="56"/>
      <c r="N33" s="57"/>
      <c r="O33" s="57"/>
      <c r="P33" s="58"/>
      <c r="Q33" s="57"/>
      <c r="R33" s="57"/>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0">
        <f t="shared" si="1"/>
        <v>160</v>
      </c>
      <c r="BB33" s="59">
        <f t="shared" si="2"/>
        <v>160</v>
      </c>
      <c r="BC33" s="51" t="str">
        <f t="shared" si="3"/>
        <v>INR  One Hundred &amp; Sixty  Only</v>
      </c>
      <c r="HZ33" s="14"/>
      <c r="IA33" s="14">
        <v>21</v>
      </c>
      <c r="IB33" s="14" t="s">
        <v>75</v>
      </c>
      <c r="IC33" s="14"/>
      <c r="ID33" s="14">
        <v>1</v>
      </c>
      <c r="IE33" s="13" t="s">
        <v>58</v>
      </c>
    </row>
    <row r="34" spans="1:239" s="13" customFormat="1" ht="15.75">
      <c r="A34" s="52">
        <v>22</v>
      </c>
      <c r="B34" s="61" t="s">
        <v>76</v>
      </c>
      <c r="C34" s="52"/>
      <c r="D34" s="47">
        <v>1</v>
      </c>
      <c r="E34" s="48" t="s">
        <v>58</v>
      </c>
      <c r="F34" s="49">
        <v>185.01</v>
      </c>
      <c r="G34" s="53"/>
      <c r="H34" s="53"/>
      <c r="I34" s="54" t="s">
        <v>33</v>
      </c>
      <c r="J34" s="55">
        <f t="shared" si="0"/>
        <v>1</v>
      </c>
      <c r="K34" s="53" t="s">
        <v>34</v>
      </c>
      <c r="L34" s="53" t="s">
        <v>4</v>
      </c>
      <c r="M34" s="56"/>
      <c r="N34" s="57"/>
      <c r="O34" s="57"/>
      <c r="P34" s="58"/>
      <c r="Q34" s="57"/>
      <c r="R34" s="57"/>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0">
        <f t="shared" si="1"/>
        <v>185</v>
      </c>
      <c r="BB34" s="59">
        <f t="shared" si="2"/>
        <v>185</v>
      </c>
      <c r="BC34" s="51" t="str">
        <f t="shared" si="3"/>
        <v>INR  One Hundred &amp; Eighty Five  Only</v>
      </c>
      <c r="HZ34" s="14"/>
      <c r="IA34" s="14">
        <v>22</v>
      </c>
      <c r="IB34" s="14" t="s">
        <v>76</v>
      </c>
      <c r="IC34" s="14"/>
      <c r="ID34" s="14">
        <v>1</v>
      </c>
      <c r="IE34" s="13" t="s">
        <v>58</v>
      </c>
    </row>
    <row r="35" spans="1:239" s="13" customFormat="1" ht="15.75">
      <c r="A35" s="52">
        <v>23</v>
      </c>
      <c r="B35" s="61" t="s">
        <v>55</v>
      </c>
      <c r="C35" s="52"/>
      <c r="D35" s="47">
        <v>1</v>
      </c>
      <c r="E35" s="48" t="s">
        <v>58</v>
      </c>
      <c r="F35" s="49">
        <v>238.49</v>
      </c>
      <c r="G35" s="53"/>
      <c r="H35" s="53"/>
      <c r="I35" s="54" t="s">
        <v>33</v>
      </c>
      <c r="J35" s="55">
        <f t="shared" si="0"/>
        <v>1</v>
      </c>
      <c r="K35" s="53" t="s">
        <v>34</v>
      </c>
      <c r="L35" s="53" t="s">
        <v>4</v>
      </c>
      <c r="M35" s="56"/>
      <c r="N35" s="57"/>
      <c r="O35" s="57"/>
      <c r="P35" s="58"/>
      <c r="Q35" s="57"/>
      <c r="R35" s="57"/>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0">
        <f t="shared" si="1"/>
        <v>238</v>
      </c>
      <c r="BB35" s="59">
        <f t="shared" si="2"/>
        <v>238</v>
      </c>
      <c r="BC35" s="51" t="str">
        <f t="shared" si="3"/>
        <v>INR  Two Hundred &amp; Thirty Eight  Only</v>
      </c>
      <c r="HZ35" s="14"/>
      <c r="IA35" s="14">
        <v>23</v>
      </c>
      <c r="IB35" s="14" t="s">
        <v>55</v>
      </c>
      <c r="IC35" s="14"/>
      <c r="ID35" s="14">
        <v>1</v>
      </c>
      <c r="IE35" s="13" t="s">
        <v>58</v>
      </c>
    </row>
    <row r="36" spans="1:238" s="13" customFormat="1" ht="63">
      <c r="A36" s="52">
        <v>24</v>
      </c>
      <c r="B36" s="61" t="s">
        <v>77</v>
      </c>
      <c r="C36" s="52"/>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5"/>
      <c r="HZ36" s="14"/>
      <c r="IA36" s="14">
        <v>24</v>
      </c>
      <c r="IB36" s="14" t="s">
        <v>77</v>
      </c>
      <c r="IC36" s="14"/>
      <c r="ID36" s="14"/>
    </row>
    <row r="37" spans="1:239" s="13" customFormat="1" ht="31.5">
      <c r="A37" s="52">
        <v>25</v>
      </c>
      <c r="B37" s="61" t="s">
        <v>78</v>
      </c>
      <c r="C37" s="52"/>
      <c r="D37" s="47">
        <v>6</v>
      </c>
      <c r="E37" s="48" t="s">
        <v>58</v>
      </c>
      <c r="F37" s="49">
        <v>224.46</v>
      </c>
      <c r="G37" s="53"/>
      <c r="H37" s="53"/>
      <c r="I37" s="54" t="s">
        <v>33</v>
      </c>
      <c r="J37" s="55">
        <f t="shared" si="0"/>
        <v>1</v>
      </c>
      <c r="K37" s="53" t="s">
        <v>34</v>
      </c>
      <c r="L37" s="53" t="s">
        <v>4</v>
      </c>
      <c r="M37" s="56"/>
      <c r="N37" s="57"/>
      <c r="O37" s="57"/>
      <c r="P37" s="58"/>
      <c r="Q37" s="57"/>
      <c r="R37" s="57"/>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0">
        <f t="shared" si="1"/>
        <v>1347</v>
      </c>
      <c r="BB37" s="59">
        <f t="shared" si="2"/>
        <v>1347</v>
      </c>
      <c r="BC37" s="51" t="str">
        <f t="shared" si="3"/>
        <v>INR  One Thousand Three Hundred &amp; Forty Seven  Only</v>
      </c>
      <c r="HZ37" s="14"/>
      <c r="IA37" s="14">
        <v>25</v>
      </c>
      <c r="IB37" s="14" t="s">
        <v>78</v>
      </c>
      <c r="IC37" s="14"/>
      <c r="ID37" s="14">
        <v>6</v>
      </c>
      <c r="IE37" s="13" t="s">
        <v>58</v>
      </c>
    </row>
    <row r="38" spans="1:239" s="13" customFormat="1" ht="15.75">
      <c r="A38" s="52">
        <v>26</v>
      </c>
      <c r="B38" s="61" t="s">
        <v>79</v>
      </c>
      <c r="C38" s="52"/>
      <c r="D38" s="47">
        <v>1</v>
      </c>
      <c r="E38" s="48" t="s">
        <v>58</v>
      </c>
      <c r="F38" s="49">
        <v>525.21</v>
      </c>
      <c r="G38" s="53"/>
      <c r="H38" s="53"/>
      <c r="I38" s="54" t="s">
        <v>33</v>
      </c>
      <c r="J38" s="55">
        <f t="shared" si="0"/>
        <v>1</v>
      </c>
      <c r="K38" s="53" t="s">
        <v>34</v>
      </c>
      <c r="L38" s="53" t="s">
        <v>4</v>
      </c>
      <c r="M38" s="56"/>
      <c r="N38" s="57"/>
      <c r="O38" s="57"/>
      <c r="P38" s="58"/>
      <c r="Q38" s="57"/>
      <c r="R38" s="57"/>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0">
        <f t="shared" si="1"/>
        <v>525</v>
      </c>
      <c r="BB38" s="59">
        <f t="shared" si="2"/>
        <v>525</v>
      </c>
      <c r="BC38" s="51" t="str">
        <f t="shared" si="3"/>
        <v>INR  Five Hundred &amp; Twenty Five  Only</v>
      </c>
      <c r="HZ38" s="14"/>
      <c r="IA38" s="14">
        <v>26</v>
      </c>
      <c r="IB38" s="14" t="s">
        <v>79</v>
      </c>
      <c r="IC38" s="14"/>
      <c r="ID38" s="14">
        <v>1</v>
      </c>
      <c r="IE38" s="13" t="s">
        <v>58</v>
      </c>
    </row>
    <row r="39" spans="1:239" s="13" customFormat="1" ht="31.5">
      <c r="A39" s="52">
        <v>27</v>
      </c>
      <c r="B39" s="61" t="s">
        <v>80</v>
      </c>
      <c r="C39" s="52"/>
      <c r="D39" s="47">
        <v>6</v>
      </c>
      <c r="E39" s="48" t="s">
        <v>58</v>
      </c>
      <c r="F39" s="49">
        <v>882.95</v>
      </c>
      <c r="G39" s="53"/>
      <c r="H39" s="53"/>
      <c r="I39" s="54" t="s">
        <v>33</v>
      </c>
      <c r="J39" s="55">
        <f t="shared" si="0"/>
        <v>1</v>
      </c>
      <c r="K39" s="53" t="s">
        <v>34</v>
      </c>
      <c r="L39" s="53" t="s">
        <v>4</v>
      </c>
      <c r="M39" s="56"/>
      <c r="N39" s="57"/>
      <c r="O39" s="57"/>
      <c r="P39" s="58"/>
      <c r="Q39" s="57"/>
      <c r="R39" s="57"/>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0">
        <f t="shared" si="1"/>
        <v>5298</v>
      </c>
      <c r="BB39" s="59">
        <f t="shared" si="2"/>
        <v>5298</v>
      </c>
      <c r="BC39" s="51" t="str">
        <f t="shared" si="3"/>
        <v>INR  Five Thousand Two Hundred &amp; Ninety Eight  Only</v>
      </c>
      <c r="HZ39" s="14"/>
      <c r="IA39" s="14">
        <v>27</v>
      </c>
      <c r="IB39" s="14" t="s">
        <v>80</v>
      </c>
      <c r="IC39" s="14"/>
      <c r="ID39" s="14">
        <v>6</v>
      </c>
      <c r="IE39" s="13" t="s">
        <v>58</v>
      </c>
    </row>
    <row r="40" spans="1:239" s="13" customFormat="1" ht="15.75">
      <c r="A40" s="52">
        <v>28</v>
      </c>
      <c r="B40" s="61" t="s">
        <v>81</v>
      </c>
      <c r="C40" s="52"/>
      <c r="D40" s="47">
        <v>6</v>
      </c>
      <c r="E40" s="48" t="s">
        <v>58</v>
      </c>
      <c r="F40" s="49">
        <v>1076.72</v>
      </c>
      <c r="G40" s="53"/>
      <c r="H40" s="53"/>
      <c r="I40" s="54" t="s">
        <v>33</v>
      </c>
      <c r="J40" s="55">
        <f t="shared" si="0"/>
        <v>1</v>
      </c>
      <c r="K40" s="53" t="s">
        <v>34</v>
      </c>
      <c r="L40" s="53" t="s">
        <v>4</v>
      </c>
      <c r="M40" s="56"/>
      <c r="N40" s="57"/>
      <c r="O40" s="57"/>
      <c r="P40" s="58"/>
      <c r="Q40" s="57"/>
      <c r="R40" s="57"/>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0">
        <f t="shared" si="1"/>
        <v>6460</v>
      </c>
      <c r="BB40" s="59">
        <f t="shared" si="2"/>
        <v>6460</v>
      </c>
      <c r="BC40" s="51" t="str">
        <f t="shared" si="3"/>
        <v>INR  Six Thousand Four Hundred &amp; Sixty  Only</v>
      </c>
      <c r="HZ40" s="14"/>
      <c r="IA40" s="14">
        <v>28</v>
      </c>
      <c r="IB40" s="14" t="s">
        <v>81</v>
      </c>
      <c r="IC40" s="14"/>
      <c r="ID40" s="14">
        <v>6</v>
      </c>
      <c r="IE40" s="13" t="s">
        <v>58</v>
      </c>
    </row>
    <row r="41" spans="1:239" s="13" customFormat="1" ht="47.25">
      <c r="A41" s="52">
        <v>29</v>
      </c>
      <c r="B41" s="61" t="s">
        <v>82</v>
      </c>
      <c r="C41" s="52"/>
      <c r="D41" s="47">
        <v>1</v>
      </c>
      <c r="E41" s="48" t="s">
        <v>58</v>
      </c>
      <c r="F41" s="49">
        <v>1024.99</v>
      </c>
      <c r="G41" s="53"/>
      <c r="H41" s="53"/>
      <c r="I41" s="54" t="s">
        <v>33</v>
      </c>
      <c r="J41" s="55">
        <f t="shared" si="0"/>
        <v>1</v>
      </c>
      <c r="K41" s="53" t="s">
        <v>34</v>
      </c>
      <c r="L41" s="53" t="s">
        <v>4</v>
      </c>
      <c r="M41" s="56"/>
      <c r="N41" s="57"/>
      <c r="O41" s="57"/>
      <c r="P41" s="58"/>
      <c r="Q41" s="57"/>
      <c r="R41" s="57"/>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0">
        <f t="shared" si="1"/>
        <v>1025</v>
      </c>
      <c r="BB41" s="59">
        <f t="shared" si="2"/>
        <v>1025</v>
      </c>
      <c r="BC41" s="51" t="str">
        <f t="shared" si="3"/>
        <v>INR  One Thousand  &amp;Twenty Five  Only</v>
      </c>
      <c r="HZ41" s="14"/>
      <c r="IA41" s="14">
        <v>29</v>
      </c>
      <c r="IB41" s="14" t="s">
        <v>82</v>
      </c>
      <c r="IC41" s="14"/>
      <c r="ID41" s="14">
        <v>1</v>
      </c>
      <c r="IE41" s="13" t="s">
        <v>58</v>
      </c>
    </row>
    <row r="42" spans="1:239" s="13" customFormat="1" ht="47.25">
      <c r="A42" s="52">
        <v>30</v>
      </c>
      <c r="B42" s="61" t="s">
        <v>83</v>
      </c>
      <c r="C42" s="52"/>
      <c r="D42" s="47">
        <v>1</v>
      </c>
      <c r="E42" s="48" t="s">
        <v>58</v>
      </c>
      <c r="F42" s="49">
        <v>1395.88</v>
      </c>
      <c r="G42" s="53"/>
      <c r="H42" s="53"/>
      <c r="I42" s="54" t="s">
        <v>33</v>
      </c>
      <c r="J42" s="55">
        <f t="shared" si="0"/>
        <v>1</v>
      </c>
      <c r="K42" s="53" t="s">
        <v>34</v>
      </c>
      <c r="L42" s="53" t="s">
        <v>4</v>
      </c>
      <c r="M42" s="56"/>
      <c r="N42" s="57"/>
      <c r="O42" s="57"/>
      <c r="P42" s="58"/>
      <c r="Q42" s="57"/>
      <c r="R42" s="57"/>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0">
        <f t="shared" si="1"/>
        <v>1396</v>
      </c>
      <c r="BB42" s="59">
        <f t="shared" si="2"/>
        <v>1396</v>
      </c>
      <c r="BC42" s="51" t="str">
        <f t="shared" si="3"/>
        <v>INR  One Thousand Three Hundred &amp; Ninety Six  Only</v>
      </c>
      <c r="HZ42" s="14"/>
      <c r="IA42" s="14">
        <v>30</v>
      </c>
      <c r="IB42" s="14" t="s">
        <v>83</v>
      </c>
      <c r="IC42" s="14"/>
      <c r="ID42" s="14">
        <v>1</v>
      </c>
      <c r="IE42" s="13" t="s">
        <v>58</v>
      </c>
    </row>
    <row r="43" spans="1:239" s="13" customFormat="1" ht="31.5">
      <c r="A43" s="52">
        <v>31</v>
      </c>
      <c r="B43" s="61" t="s">
        <v>84</v>
      </c>
      <c r="C43" s="52"/>
      <c r="D43" s="47">
        <v>45</v>
      </c>
      <c r="E43" s="48" t="s">
        <v>57</v>
      </c>
      <c r="F43" s="49">
        <v>61.38</v>
      </c>
      <c r="G43" s="53"/>
      <c r="H43" s="53"/>
      <c r="I43" s="54" t="s">
        <v>33</v>
      </c>
      <c r="J43" s="55">
        <f t="shared" si="0"/>
        <v>1</v>
      </c>
      <c r="K43" s="53" t="s">
        <v>34</v>
      </c>
      <c r="L43" s="53" t="s">
        <v>4</v>
      </c>
      <c r="M43" s="56"/>
      <c r="N43" s="57"/>
      <c r="O43" s="57"/>
      <c r="P43" s="58"/>
      <c r="Q43" s="57"/>
      <c r="R43" s="57"/>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0">
        <f t="shared" si="1"/>
        <v>2762</v>
      </c>
      <c r="BB43" s="59">
        <f t="shared" si="2"/>
        <v>2762</v>
      </c>
      <c r="BC43" s="51" t="str">
        <f t="shared" si="3"/>
        <v>INR  Two Thousand Seven Hundred &amp; Sixty Two  Only</v>
      </c>
      <c r="HZ43" s="14"/>
      <c r="IA43" s="14">
        <v>31</v>
      </c>
      <c r="IB43" s="14" t="s">
        <v>84</v>
      </c>
      <c r="IC43" s="14"/>
      <c r="ID43" s="14">
        <v>45</v>
      </c>
      <c r="IE43" s="13" t="s">
        <v>57</v>
      </c>
    </row>
    <row r="44" spans="1:238" s="13" customFormat="1" ht="63">
      <c r="A44" s="52">
        <v>32</v>
      </c>
      <c r="B44" s="61" t="s">
        <v>85</v>
      </c>
      <c r="C44" s="52"/>
      <c r="D44" s="63"/>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5"/>
      <c r="HZ44" s="14"/>
      <c r="IA44" s="14">
        <v>32</v>
      </c>
      <c r="IB44" s="14" t="s">
        <v>85</v>
      </c>
      <c r="IC44" s="14"/>
      <c r="ID44" s="14"/>
    </row>
    <row r="45" spans="1:239" s="13" customFormat="1" ht="15.75">
      <c r="A45" s="52">
        <v>33</v>
      </c>
      <c r="B45" s="61" t="s">
        <v>86</v>
      </c>
      <c r="C45" s="52"/>
      <c r="D45" s="47">
        <v>2</v>
      </c>
      <c r="E45" s="48" t="s">
        <v>58</v>
      </c>
      <c r="F45" s="49">
        <v>410.35</v>
      </c>
      <c r="G45" s="53"/>
      <c r="H45" s="53"/>
      <c r="I45" s="54" t="s">
        <v>33</v>
      </c>
      <c r="J45" s="55">
        <f t="shared" si="0"/>
        <v>1</v>
      </c>
      <c r="K45" s="53" t="s">
        <v>34</v>
      </c>
      <c r="L45" s="53" t="s">
        <v>4</v>
      </c>
      <c r="M45" s="56"/>
      <c r="N45" s="57"/>
      <c r="O45" s="57"/>
      <c r="P45" s="58"/>
      <c r="Q45" s="57"/>
      <c r="R45" s="57"/>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0">
        <f t="shared" si="1"/>
        <v>821</v>
      </c>
      <c r="BB45" s="59">
        <f t="shared" si="2"/>
        <v>821</v>
      </c>
      <c r="BC45" s="51" t="str">
        <f t="shared" si="3"/>
        <v>INR  Eight Hundred &amp; Twenty One  Only</v>
      </c>
      <c r="HZ45" s="14"/>
      <c r="IA45" s="14">
        <v>33</v>
      </c>
      <c r="IB45" s="14" t="s">
        <v>86</v>
      </c>
      <c r="IC45" s="14"/>
      <c r="ID45" s="14">
        <v>2</v>
      </c>
      <c r="IE45" s="13" t="s">
        <v>58</v>
      </c>
    </row>
    <row r="46" spans="1:238" s="13" customFormat="1" ht="110.25">
      <c r="A46" s="52">
        <v>34</v>
      </c>
      <c r="B46" s="61" t="s">
        <v>87</v>
      </c>
      <c r="C46" s="52"/>
      <c r="D46" s="63"/>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5"/>
      <c r="HZ46" s="14"/>
      <c r="IA46" s="14">
        <v>34</v>
      </c>
      <c r="IB46" s="14" t="s">
        <v>87</v>
      </c>
      <c r="IC46" s="14"/>
      <c r="ID46" s="14"/>
    </row>
    <row r="47" spans="1:239" s="13" customFormat="1" ht="31.5">
      <c r="A47" s="52">
        <v>35</v>
      </c>
      <c r="B47" s="61" t="s">
        <v>88</v>
      </c>
      <c r="C47" s="52"/>
      <c r="D47" s="47">
        <v>1</v>
      </c>
      <c r="E47" s="48" t="s">
        <v>58</v>
      </c>
      <c r="F47" s="49">
        <v>15384.48</v>
      </c>
      <c r="G47" s="53"/>
      <c r="H47" s="53"/>
      <c r="I47" s="54" t="s">
        <v>33</v>
      </c>
      <c r="J47" s="55">
        <f t="shared" si="0"/>
        <v>1</v>
      </c>
      <c r="K47" s="53" t="s">
        <v>34</v>
      </c>
      <c r="L47" s="53" t="s">
        <v>4</v>
      </c>
      <c r="M47" s="56"/>
      <c r="N47" s="57"/>
      <c r="O47" s="57"/>
      <c r="P47" s="58"/>
      <c r="Q47" s="57"/>
      <c r="R47" s="57"/>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0">
        <f t="shared" si="1"/>
        <v>15384</v>
      </c>
      <c r="BB47" s="59">
        <f t="shared" si="2"/>
        <v>15384</v>
      </c>
      <c r="BC47" s="51" t="str">
        <f t="shared" si="3"/>
        <v>INR  Fifteen Thousand Three Hundred &amp; Eighty Four  Only</v>
      </c>
      <c r="HZ47" s="14"/>
      <c r="IA47" s="14">
        <v>35</v>
      </c>
      <c r="IB47" s="14" t="s">
        <v>88</v>
      </c>
      <c r="IC47" s="14"/>
      <c r="ID47" s="14">
        <v>1</v>
      </c>
      <c r="IE47" s="13" t="s">
        <v>58</v>
      </c>
    </row>
    <row r="48" spans="1:238" s="13" customFormat="1" ht="31.5">
      <c r="A48" s="52">
        <v>36</v>
      </c>
      <c r="B48" s="61" t="s">
        <v>89</v>
      </c>
      <c r="C48" s="52"/>
      <c r="D48" s="63"/>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5"/>
      <c r="HZ48" s="14"/>
      <c r="IA48" s="14">
        <v>36</v>
      </c>
      <c r="IB48" s="14" t="s">
        <v>89</v>
      </c>
      <c r="IC48" s="14"/>
      <c r="ID48" s="14"/>
    </row>
    <row r="49" spans="1:239" s="13" customFormat="1" ht="15.75">
      <c r="A49" s="52">
        <v>37</v>
      </c>
      <c r="B49" s="61" t="s">
        <v>90</v>
      </c>
      <c r="C49" s="52"/>
      <c r="D49" s="47">
        <v>1</v>
      </c>
      <c r="E49" s="48" t="s">
        <v>58</v>
      </c>
      <c r="F49" s="49">
        <v>272.69</v>
      </c>
      <c r="G49" s="53"/>
      <c r="H49" s="53"/>
      <c r="I49" s="54" t="s">
        <v>33</v>
      </c>
      <c r="J49" s="55">
        <f t="shared" si="0"/>
        <v>1</v>
      </c>
      <c r="K49" s="53" t="s">
        <v>34</v>
      </c>
      <c r="L49" s="53" t="s">
        <v>4</v>
      </c>
      <c r="M49" s="56"/>
      <c r="N49" s="57"/>
      <c r="O49" s="57"/>
      <c r="P49" s="58"/>
      <c r="Q49" s="57"/>
      <c r="R49" s="57"/>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0">
        <f t="shared" si="1"/>
        <v>273</v>
      </c>
      <c r="BB49" s="59">
        <f t="shared" si="2"/>
        <v>273</v>
      </c>
      <c r="BC49" s="51" t="str">
        <f t="shared" si="3"/>
        <v>INR  Two Hundred &amp; Seventy Three  Only</v>
      </c>
      <c r="HZ49" s="14"/>
      <c r="IA49" s="14">
        <v>37</v>
      </c>
      <c r="IB49" s="14" t="s">
        <v>90</v>
      </c>
      <c r="IC49" s="14"/>
      <c r="ID49" s="14">
        <v>1</v>
      </c>
      <c r="IE49" s="13" t="s">
        <v>58</v>
      </c>
    </row>
    <row r="50" spans="1:239" s="13" customFormat="1" ht="15.75">
      <c r="A50" s="52">
        <v>38</v>
      </c>
      <c r="B50" s="61" t="s">
        <v>53</v>
      </c>
      <c r="C50" s="52"/>
      <c r="D50" s="47">
        <v>1</v>
      </c>
      <c r="E50" s="48" t="s">
        <v>58</v>
      </c>
      <c r="F50" s="49">
        <v>284.96</v>
      </c>
      <c r="G50" s="53"/>
      <c r="H50" s="53"/>
      <c r="I50" s="54" t="s">
        <v>33</v>
      </c>
      <c r="J50" s="55">
        <f t="shared" si="0"/>
        <v>1</v>
      </c>
      <c r="K50" s="53" t="s">
        <v>34</v>
      </c>
      <c r="L50" s="53" t="s">
        <v>4</v>
      </c>
      <c r="M50" s="56"/>
      <c r="N50" s="57"/>
      <c r="O50" s="57"/>
      <c r="P50" s="58"/>
      <c r="Q50" s="57"/>
      <c r="R50" s="57"/>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0">
        <f t="shared" si="1"/>
        <v>285</v>
      </c>
      <c r="BB50" s="59">
        <f t="shared" si="2"/>
        <v>285</v>
      </c>
      <c r="BC50" s="51" t="str">
        <f t="shared" si="3"/>
        <v>INR  Two Hundred &amp; Eighty Five  Only</v>
      </c>
      <c r="HZ50" s="14"/>
      <c r="IA50" s="14">
        <v>38</v>
      </c>
      <c r="IB50" s="14" t="s">
        <v>53</v>
      </c>
      <c r="IC50" s="14"/>
      <c r="ID50" s="14">
        <v>1</v>
      </c>
      <c r="IE50" s="13" t="s">
        <v>58</v>
      </c>
    </row>
    <row r="51" spans="1:239" s="13" customFormat="1" ht="15.75">
      <c r="A51" s="52">
        <v>39</v>
      </c>
      <c r="B51" s="61" t="s">
        <v>91</v>
      </c>
      <c r="C51" s="52"/>
      <c r="D51" s="47">
        <v>1</v>
      </c>
      <c r="E51" s="48" t="s">
        <v>58</v>
      </c>
      <c r="F51" s="49">
        <v>297.24</v>
      </c>
      <c r="G51" s="53"/>
      <c r="H51" s="53"/>
      <c r="I51" s="54" t="s">
        <v>33</v>
      </c>
      <c r="J51" s="55">
        <f t="shared" si="0"/>
        <v>1</v>
      </c>
      <c r="K51" s="53" t="s">
        <v>34</v>
      </c>
      <c r="L51" s="53" t="s">
        <v>4</v>
      </c>
      <c r="M51" s="56"/>
      <c r="N51" s="57"/>
      <c r="O51" s="57"/>
      <c r="P51" s="58"/>
      <c r="Q51" s="57"/>
      <c r="R51" s="57"/>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0">
        <f t="shared" si="1"/>
        <v>297</v>
      </c>
      <c r="BB51" s="59">
        <f t="shared" si="2"/>
        <v>297</v>
      </c>
      <c r="BC51" s="51" t="str">
        <f t="shared" si="3"/>
        <v>INR  Two Hundred &amp; Ninety Seven  Only</v>
      </c>
      <c r="HZ51" s="14"/>
      <c r="IA51" s="14">
        <v>39</v>
      </c>
      <c r="IB51" s="14" t="s">
        <v>91</v>
      </c>
      <c r="IC51" s="14"/>
      <c r="ID51" s="14">
        <v>1</v>
      </c>
      <c r="IE51" s="13" t="s">
        <v>58</v>
      </c>
    </row>
    <row r="52" spans="1:239" s="13" customFormat="1" ht="15.75">
      <c r="A52" s="52">
        <v>40</v>
      </c>
      <c r="B52" s="61" t="s">
        <v>54</v>
      </c>
      <c r="C52" s="52"/>
      <c r="D52" s="47">
        <v>1</v>
      </c>
      <c r="E52" s="48" t="s">
        <v>58</v>
      </c>
      <c r="F52" s="49">
        <v>331.43</v>
      </c>
      <c r="G52" s="53"/>
      <c r="H52" s="53"/>
      <c r="I52" s="54" t="s">
        <v>33</v>
      </c>
      <c r="J52" s="55">
        <f t="shared" si="0"/>
        <v>1</v>
      </c>
      <c r="K52" s="53" t="s">
        <v>34</v>
      </c>
      <c r="L52" s="53" t="s">
        <v>4</v>
      </c>
      <c r="M52" s="56"/>
      <c r="N52" s="57"/>
      <c r="O52" s="57"/>
      <c r="P52" s="58"/>
      <c r="Q52" s="57"/>
      <c r="R52" s="57"/>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0">
        <f t="shared" si="1"/>
        <v>331</v>
      </c>
      <c r="BB52" s="59">
        <f t="shared" si="2"/>
        <v>331</v>
      </c>
      <c r="BC52" s="51" t="str">
        <f t="shared" si="3"/>
        <v>INR  Three Hundred &amp; Thirty One  Only</v>
      </c>
      <c r="HZ52" s="14"/>
      <c r="IA52" s="14">
        <v>40</v>
      </c>
      <c r="IB52" s="14" t="s">
        <v>54</v>
      </c>
      <c r="IC52" s="14"/>
      <c r="ID52" s="14">
        <v>1</v>
      </c>
      <c r="IE52" s="13" t="s">
        <v>58</v>
      </c>
    </row>
    <row r="53" spans="1:239" s="13" customFormat="1" ht="31.5">
      <c r="A53" s="52">
        <v>41</v>
      </c>
      <c r="B53" s="61" t="s">
        <v>92</v>
      </c>
      <c r="C53" s="52"/>
      <c r="D53" s="47">
        <v>145</v>
      </c>
      <c r="E53" s="48" t="s">
        <v>57</v>
      </c>
      <c r="F53" s="49">
        <v>976.76</v>
      </c>
      <c r="G53" s="53"/>
      <c r="H53" s="53"/>
      <c r="I53" s="54" t="s">
        <v>33</v>
      </c>
      <c r="J53" s="55">
        <f t="shared" si="0"/>
        <v>1</v>
      </c>
      <c r="K53" s="53" t="s">
        <v>34</v>
      </c>
      <c r="L53" s="53" t="s">
        <v>4</v>
      </c>
      <c r="M53" s="56"/>
      <c r="N53" s="57"/>
      <c r="O53" s="57"/>
      <c r="P53" s="58"/>
      <c r="Q53" s="57"/>
      <c r="R53" s="57"/>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0">
        <f t="shared" si="1"/>
        <v>141630</v>
      </c>
      <c r="BB53" s="59">
        <f t="shared" si="2"/>
        <v>141630</v>
      </c>
      <c r="BC53" s="51" t="str">
        <f t="shared" si="3"/>
        <v>INR  One Lakh Forty One Thousand Six Hundred &amp; Thirty  Only</v>
      </c>
      <c r="HZ53" s="14"/>
      <c r="IA53" s="14">
        <v>41</v>
      </c>
      <c r="IB53" s="14" t="s">
        <v>92</v>
      </c>
      <c r="IC53" s="14"/>
      <c r="ID53" s="14">
        <v>145</v>
      </c>
      <c r="IE53" s="13" t="s">
        <v>57</v>
      </c>
    </row>
    <row r="54" spans="1:239" s="13" customFormat="1" ht="31.5">
      <c r="A54" s="52">
        <v>42</v>
      </c>
      <c r="B54" s="61" t="s">
        <v>93</v>
      </c>
      <c r="C54" s="52"/>
      <c r="D54" s="47">
        <v>145</v>
      </c>
      <c r="E54" s="48" t="s">
        <v>57</v>
      </c>
      <c r="F54" s="49">
        <v>432.27</v>
      </c>
      <c r="G54" s="53"/>
      <c r="H54" s="53"/>
      <c r="I54" s="54" t="s">
        <v>33</v>
      </c>
      <c r="J54" s="55">
        <f t="shared" si="0"/>
        <v>1</v>
      </c>
      <c r="K54" s="53" t="s">
        <v>34</v>
      </c>
      <c r="L54" s="53" t="s">
        <v>4</v>
      </c>
      <c r="M54" s="56"/>
      <c r="N54" s="57"/>
      <c r="O54" s="57"/>
      <c r="P54" s="58"/>
      <c r="Q54" s="57"/>
      <c r="R54" s="57"/>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0">
        <f t="shared" si="1"/>
        <v>62679</v>
      </c>
      <c r="BB54" s="59">
        <f t="shared" si="2"/>
        <v>62679</v>
      </c>
      <c r="BC54" s="51" t="str">
        <f t="shared" si="3"/>
        <v>INR  Sixty Two Thousand Six Hundred &amp; Seventy Nine  Only</v>
      </c>
      <c r="HZ54" s="14"/>
      <c r="IA54" s="14">
        <v>42</v>
      </c>
      <c r="IB54" s="14" t="s">
        <v>93</v>
      </c>
      <c r="IC54" s="14"/>
      <c r="ID54" s="14">
        <v>145</v>
      </c>
      <c r="IE54" s="13" t="s">
        <v>57</v>
      </c>
    </row>
    <row r="55" spans="1:238" s="13" customFormat="1" ht="31.5">
      <c r="A55" s="52">
        <v>43</v>
      </c>
      <c r="B55" s="61" t="s">
        <v>94</v>
      </c>
      <c r="C55" s="52"/>
      <c r="D55" s="63"/>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5"/>
      <c r="HZ55" s="14"/>
      <c r="IA55" s="14">
        <v>43</v>
      </c>
      <c r="IB55" s="14" t="s">
        <v>94</v>
      </c>
      <c r="IC55" s="14"/>
      <c r="ID55" s="14"/>
    </row>
    <row r="56" spans="1:239" s="13" customFormat="1" ht="15.75">
      <c r="A56" s="52">
        <v>44</v>
      </c>
      <c r="B56" s="61" t="s">
        <v>95</v>
      </c>
      <c r="C56" s="52"/>
      <c r="D56" s="47">
        <v>15</v>
      </c>
      <c r="E56" s="48" t="s">
        <v>58</v>
      </c>
      <c r="F56" s="49">
        <v>194.65</v>
      </c>
      <c r="G56" s="53"/>
      <c r="H56" s="53"/>
      <c r="I56" s="54" t="s">
        <v>33</v>
      </c>
      <c r="J56" s="55">
        <f t="shared" si="0"/>
        <v>1</v>
      </c>
      <c r="K56" s="53" t="s">
        <v>34</v>
      </c>
      <c r="L56" s="53" t="s">
        <v>4</v>
      </c>
      <c r="M56" s="56"/>
      <c r="N56" s="57"/>
      <c r="O56" s="57"/>
      <c r="P56" s="58"/>
      <c r="Q56" s="57"/>
      <c r="R56" s="57"/>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0">
        <f t="shared" si="1"/>
        <v>2920</v>
      </c>
      <c r="BB56" s="59">
        <f t="shared" si="2"/>
        <v>2920</v>
      </c>
      <c r="BC56" s="51" t="str">
        <f t="shared" si="3"/>
        <v>INR  Two Thousand Nine Hundred &amp; Twenty  Only</v>
      </c>
      <c r="HZ56" s="14"/>
      <c r="IA56" s="14">
        <v>44</v>
      </c>
      <c r="IB56" s="14" t="s">
        <v>95</v>
      </c>
      <c r="IC56" s="14"/>
      <c r="ID56" s="14">
        <v>15</v>
      </c>
      <c r="IE56" s="13" t="s">
        <v>58</v>
      </c>
    </row>
    <row r="57" spans="1:239" s="13" customFormat="1" ht="15.75">
      <c r="A57" s="52">
        <v>45</v>
      </c>
      <c r="B57" s="61" t="s">
        <v>96</v>
      </c>
      <c r="C57" s="52"/>
      <c r="D57" s="47">
        <v>13</v>
      </c>
      <c r="E57" s="48" t="s">
        <v>58</v>
      </c>
      <c r="F57" s="49">
        <v>539.24</v>
      </c>
      <c r="G57" s="53"/>
      <c r="H57" s="53"/>
      <c r="I57" s="54" t="s">
        <v>33</v>
      </c>
      <c r="J57" s="55">
        <f t="shared" si="0"/>
        <v>1</v>
      </c>
      <c r="K57" s="53" t="s">
        <v>34</v>
      </c>
      <c r="L57" s="53" t="s">
        <v>4</v>
      </c>
      <c r="M57" s="56"/>
      <c r="N57" s="57"/>
      <c r="O57" s="57"/>
      <c r="P57" s="58"/>
      <c r="Q57" s="57"/>
      <c r="R57" s="57"/>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0">
        <f t="shared" si="1"/>
        <v>7010</v>
      </c>
      <c r="BB57" s="59">
        <f t="shared" si="2"/>
        <v>7010</v>
      </c>
      <c r="BC57" s="51" t="str">
        <f t="shared" si="3"/>
        <v>INR  Seven Thousand  &amp;Ten  Only</v>
      </c>
      <c r="HZ57" s="14"/>
      <c r="IA57" s="14">
        <v>45</v>
      </c>
      <c r="IB57" s="14" t="s">
        <v>96</v>
      </c>
      <c r="IC57" s="14"/>
      <c r="ID57" s="14">
        <v>13</v>
      </c>
      <c r="IE57" s="13" t="s">
        <v>58</v>
      </c>
    </row>
    <row r="58" spans="1:239" s="13" customFormat="1" ht="31.5">
      <c r="A58" s="52">
        <v>46</v>
      </c>
      <c r="B58" s="61" t="s">
        <v>97</v>
      </c>
      <c r="C58" s="52"/>
      <c r="D58" s="47">
        <v>25</v>
      </c>
      <c r="E58" s="48" t="s">
        <v>58</v>
      </c>
      <c r="F58" s="49">
        <v>938.19</v>
      </c>
      <c r="G58" s="53"/>
      <c r="H58" s="53"/>
      <c r="I58" s="54" t="s">
        <v>33</v>
      </c>
      <c r="J58" s="55">
        <f t="shared" si="0"/>
        <v>1</v>
      </c>
      <c r="K58" s="53" t="s">
        <v>34</v>
      </c>
      <c r="L58" s="53" t="s">
        <v>4</v>
      </c>
      <c r="M58" s="56"/>
      <c r="N58" s="57"/>
      <c r="O58" s="57"/>
      <c r="P58" s="58"/>
      <c r="Q58" s="57"/>
      <c r="R58" s="57"/>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0">
        <f t="shared" si="1"/>
        <v>23455</v>
      </c>
      <c r="BB58" s="59">
        <f t="shared" si="2"/>
        <v>23455</v>
      </c>
      <c r="BC58" s="51" t="str">
        <f t="shared" si="3"/>
        <v>INR  Twenty Three Thousand Four Hundred &amp; Fifty Five  Only</v>
      </c>
      <c r="HZ58" s="14"/>
      <c r="IA58" s="14">
        <v>46</v>
      </c>
      <c r="IB58" s="14" t="s">
        <v>97</v>
      </c>
      <c r="IC58" s="14"/>
      <c r="ID58" s="14">
        <v>25</v>
      </c>
      <c r="IE58" s="13" t="s">
        <v>58</v>
      </c>
    </row>
    <row r="59" spans="1:239" s="13" customFormat="1" ht="31.5">
      <c r="A59" s="52">
        <v>47</v>
      </c>
      <c r="B59" s="61" t="s">
        <v>98</v>
      </c>
      <c r="C59" s="52"/>
      <c r="D59" s="47">
        <v>15</v>
      </c>
      <c r="E59" s="48" t="s">
        <v>58</v>
      </c>
      <c r="F59" s="49">
        <v>224.46</v>
      </c>
      <c r="G59" s="53"/>
      <c r="H59" s="53"/>
      <c r="I59" s="54" t="s">
        <v>33</v>
      </c>
      <c r="J59" s="55">
        <f t="shared" si="0"/>
        <v>1</v>
      </c>
      <c r="K59" s="53" t="s">
        <v>34</v>
      </c>
      <c r="L59" s="53" t="s">
        <v>4</v>
      </c>
      <c r="M59" s="56"/>
      <c r="N59" s="57"/>
      <c r="O59" s="57"/>
      <c r="P59" s="58"/>
      <c r="Q59" s="57"/>
      <c r="R59" s="57"/>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0">
        <f t="shared" si="1"/>
        <v>3367</v>
      </c>
      <c r="BB59" s="59">
        <f t="shared" si="2"/>
        <v>3367</v>
      </c>
      <c r="BC59" s="51" t="str">
        <f t="shared" si="3"/>
        <v>INR  Three Thousand Three Hundred &amp; Sixty Seven  Only</v>
      </c>
      <c r="HZ59" s="14"/>
      <c r="IA59" s="14">
        <v>47</v>
      </c>
      <c r="IB59" s="14" t="s">
        <v>98</v>
      </c>
      <c r="IC59" s="14"/>
      <c r="ID59" s="14">
        <v>15</v>
      </c>
      <c r="IE59" s="13" t="s">
        <v>58</v>
      </c>
    </row>
    <row r="60" spans="1:238" s="13" customFormat="1" ht="47.25">
      <c r="A60" s="52">
        <v>48</v>
      </c>
      <c r="B60" s="61" t="s">
        <v>99</v>
      </c>
      <c r="C60" s="52"/>
      <c r="D60" s="63"/>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5"/>
      <c r="HZ60" s="14"/>
      <c r="IA60" s="14">
        <v>48</v>
      </c>
      <c r="IB60" s="14" t="s">
        <v>99</v>
      </c>
      <c r="IC60" s="14"/>
      <c r="ID60" s="14"/>
    </row>
    <row r="61" spans="1:239" s="13" customFormat="1" ht="15.75">
      <c r="A61" s="52">
        <v>49</v>
      </c>
      <c r="B61" s="61" t="s">
        <v>100</v>
      </c>
      <c r="C61" s="52"/>
      <c r="D61" s="47">
        <v>20</v>
      </c>
      <c r="E61" s="48" t="s">
        <v>57</v>
      </c>
      <c r="F61" s="49">
        <v>227.97</v>
      </c>
      <c r="G61" s="53"/>
      <c r="H61" s="53"/>
      <c r="I61" s="54" t="s">
        <v>33</v>
      </c>
      <c r="J61" s="55">
        <f t="shared" si="0"/>
        <v>1</v>
      </c>
      <c r="K61" s="53" t="s">
        <v>34</v>
      </c>
      <c r="L61" s="53" t="s">
        <v>4</v>
      </c>
      <c r="M61" s="56"/>
      <c r="N61" s="57"/>
      <c r="O61" s="57"/>
      <c r="P61" s="58"/>
      <c r="Q61" s="57"/>
      <c r="R61" s="57"/>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0">
        <f t="shared" si="1"/>
        <v>4559</v>
      </c>
      <c r="BB61" s="59">
        <f t="shared" si="2"/>
        <v>4559</v>
      </c>
      <c r="BC61" s="51" t="str">
        <f t="shared" si="3"/>
        <v>INR  Four Thousand Five Hundred &amp; Fifty Nine  Only</v>
      </c>
      <c r="HZ61" s="14"/>
      <c r="IA61" s="14">
        <v>49</v>
      </c>
      <c r="IB61" s="14" t="s">
        <v>100</v>
      </c>
      <c r="IC61" s="14"/>
      <c r="ID61" s="14">
        <v>20</v>
      </c>
      <c r="IE61" s="13" t="s">
        <v>57</v>
      </c>
    </row>
    <row r="62" spans="1:239" s="13" customFormat="1" ht="15.75">
      <c r="A62" s="52">
        <v>50</v>
      </c>
      <c r="B62" s="61" t="s">
        <v>56</v>
      </c>
      <c r="C62" s="52"/>
      <c r="D62" s="47">
        <v>4</v>
      </c>
      <c r="E62" s="48" t="s">
        <v>58</v>
      </c>
      <c r="F62" s="49">
        <v>141.17</v>
      </c>
      <c r="G62" s="53"/>
      <c r="H62" s="53"/>
      <c r="I62" s="54" t="s">
        <v>33</v>
      </c>
      <c r="J62" s="55">
        <f t="shared" si="0"/>
        <v>1</v>
      </c>
      <c r="K62" s="53" t="s">
        <v>34</v>
      </c>
      <c r="L62" s="53" t="s">
        <v>4</v>
      </c>
      <c r="M62" s="56"/>
      <c r="N62" s="57"/>
      <c r="O62" s="57"/>
      <c r="P62" s="58"/>
      <c r="Q62" s="57"/>
      <c r="R62" s="57"/>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0">
        <f t="shared" si="1"/>
        <v>565</v>
      </c>
      <c r="BB62" s="59">
        <f t="shared" si="2"/>
        <v>565</v>
      </c>
      <c r="BC62" s="51" t="str">
        <f t="shared" si="3"/>
        <v>INR  Five Hundred &amp; Sixty Five  Only</v>
      </c>
      <c r="HZ62" s="14"/>
      <c r="IA62" s="14">
        <v>50</v>
      </c>
      <c r="IB62" s="14" t="s">
        <v>56</v>
      </c>
      <c r="IC62" s="14"/>
      <c r="ID62" s="14">
        <v>4</v>
      </c>
      <c r="IE62" s="13" t="s">
        <v>58</v>
      </c>
    </row>
    <row r="63" spans="1:239" s="13" customFormat="1" ht="15.75">
      <c r="A63" s="52">
        <v>51</v>
      </c>
      <c r="B63" s="61" t="s">
        <v>101</v>
      </c>
      <c r="C63" s="52"/>
      <c r="D63" s="47">
        <v>2</v>
      </c>
      <c r="E63" s="48" t="s">
        <v>58</v>
      </c>
      <c r="F63" s="49">
        <v>145.55</v>
      </c>
      <c r="G63" s="53"/>
      <c r="H63" s="53"/>
      <c r="I63" s="54" t="s">
        <v>33</v>
      </c>
      <c r="J63" s="55">
        <f t="shared" si="0"/>
        <v>1</v>
      </c>
      <c r="K63" s="53" t="s">
        <v>34</v>
      </c>
      <c r="L63" s="53" t="s">
        <v>4</v>
      </c>
      <c r="M63" s="56"/>
      <c r="N63" s="57"/>
      <c r="O63" s="57"/>
      <c r="P63" s="58"/>
      <c r="Q63" s="57"/>
      <c r="R63" s="57"/>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0">
        <f t="shared" si="1"/>
        <v>291</v>
      </c>
      <c r="BB63" s="59">
        <f t="shared" si="2"/>
        <v>291</v>
      </c>
      <c r="BC63" s="51" t="str">
        <f t="shared" si="3"/>
        <v>INR  Two Hundred &amp; Ninety One  Only</v>
      </c>
      <c r="HZ63" s="14"/>
      <c r="IA63" s="14">
        <v>51</v>
      </c>
      <c r="IB63" s="14" t="s">
        <v>101</v>
      </c>
      <c r="IC63" s="14"/>
      <c r="ID63" s="14">
        <v>2</v>
      </c>
      <c r="IE63" s="13" t="s">
        <v>58</v>
      </c>
    </row>
    <row r="64" spans="1:239" s="13" customFormat="1" ht="15.75">
      <c r="A64" s="52">
        <v>52</v>
      </c>
      <c r="B64" s="61" t="s">
        <v>102</v>
      </c>
      <c r="C64" s="52"/>
      <c r="D64" s="47">
        <v>3</v>
      </c>
      <c r="E64" s="48" t="s">
        <v>58</v>
      </c>
      <c r="F64" s="49">
        <v>123.63</v>
      </c>
      <c r="G64" s="53"/>
      <c r="H64" s="53"/>
      <c r="I64" s="54" t="s">
        <v>33</v>
      </c>
      <c r="J64" s="55">
        <f t="shared" si="0"/>
        <v>1</v>
      </c>
      <c r="K64" s="53" t="s">
        <v>34</v>
      </c>
      <c r="L64" s="53" t="s">
        <v>4</v>
      </c>
      <c r="M64" s="56"/>
      <c r="N64" s="57"/>
      <c r="O64" s="57"/>
      <c r="P64" s="58"/>
      <c r="Q64" s="57"/>
      <c r="R64" s="57"/>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0">
        <f t="shared" si="1"/>
        <v>371</v>
      </c>
      <c r="BB64" s="59">
        <f t="shared" si="2"/>
        <v>371</v>
      </c>
      <c r="BC64" s="51" t="str">
        <f t="shared" si="3"/>
        <v>INR  Three Hundred &amp; Seventy One  Only</v>
      </c>
      <c r="HZ64" s="14"/>
      <c r="IA64" s="14">
        <v>52</v>
      </c>
      <c r="IB64" s="14" t="s">
        <v>102</v>
      </c>
      <c r="IC64" s="14"/>
      <c r="ID64" s="14">
        <v>3</v>
      </c>
      <c r="IE64" s="13" t="s">
        <v>58</v>
      </c>
    </row>
    <row r="65" spans="1:239" s="13" customFormat="1" ht="15.75">
      <c r="A65" s="52">
        <v>53</v>
      </c>
      <c r="B65" s="61" t="s">
        <v>103</v>
      </c>
      <c r="C65" s="52"/>
      <c r="D65" s="47">
        <v>2</v>
      </c>
      <c r="E65" s="48" t="s">
        <v>58</v>
      </c>
      <c r="F65" s="49">
        <v>143.8</v>
      </c>
      <c r="G65" s="53"/>
      <c r="H65" s="53"/>
      <c r="I65" s="54" t="s">
        <v>33</v>
      </c>
      <c r="J65" s="55">
        <f t="shared" si="0"/>
        <v>1</v>
      </c>
      <c r="K65" s="53" t="s">
        <v>34</v>
      </c>
      <c r="L65" s="53" t="s">
        <v>4</v>
      </c>
      <c r="M65" s="56"/>
      <c r="N65" s="57"/>
      <c r="O65" s="57"/>
      <c r="P65" s="58"/>
      <c r="Q65" s="57"/>
      <c r="R65" s="57"/>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0">
        <f t="shared" si="1"/>
        <v>288</v>
      </c>
      <c r="BB65" s="59">
        <f t="shared" si="2"/>
        <v>288</v>
      </c>
      <c r="BC65" s="51" t="str">
        <f t="shared" si="3"/>
        <v>INR  Two Hundred &amp; Eighty Eight  Only</v>
      </c>
      <c r="HZ65" s="14"/>
      <c r="IA65" s="14">
        <v>53</v>
      </c>
      <c r="IB65" s="14" t="s">
        <v>103</v>
      </c>
      <c r="IC65" s="14"/>
      <c r="ID65" s="14">
        <v>2</v>
      </c>
      <c r="IE65" s="13" t="s">
        <v>58</v>
      </c>
    </row>
    <row r="66" spans="1:238" s="13" customFormat="1" ht="47.25">
      <c r="A66" s="52">
        <v>54</v>
      </c>
      <c r="B66" s="61" t="s">
        <v>104</v>
      </c>
      <c r="C66" s="52"/>
      <c r="D66" s="63"/>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5"/>
      <c r="HZ66" s="14"/>
      <c r="IA66" s="14">
        <v>54</v>
      </c>
      <c r="IB66" s="14" t="s">
        <v>104</v>
      </c>
      <c r="IC66" s="14"/>
      <c r="ID66" s="14"/>
    </row>
    <row r="67" spans="1:239" s="13" customFormat="1" ht="31.5">
      <c r="A67" s="52">
        <v>55</v>
      </c>
      <c r="B67" s="61" t="s">
        <v>105</v>
      </c>
      <c r="C67" s="52"/>
      <c r="D67" s="47">
        <v>5</v>
      </c>
      <c r="E67" s="48" t="s">
        <v>48</v>
      </c>
      <c r="F67" s="49">
        <v>437.53</v>
      </c>
      <c r="G67" s="53"/>
      <c r="H67" s="53"/>
      <c r="I67" s="54" t="s">
        <v>33</v>
      </c>
      <c r="J67" s="55">
        <f t="shared" si="0"/>
        <v>1</v>
      </c>
      <c r="K67" s="53" t="s">
        <v>34</v>
      </c>
      <c r="L67" s="53" t="s">
        <v>4</v>
      </c>
      <c r="M67" s="56"/>
      <c r="N67" s="57"/>
      <c r="O67" s="57"/>
      <c r="P67" s="58"/>
      <c r="Q67" s="57"/>
      <c r="R67" s="57"/>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0">
        <f t="shared" si="1"/>
        <v>2188</v>
      </c>
      <c r="BB67" s="59">
        <f t="shared" si="2"/>
        <v>2188</v>
      </c>
      <c r="BC67" s="51" t="str">
        <f t="shared" si="3"/>
        <v>INR  Two Thousand One Hundred &amp; Eighty Eight  Only</v>
      </c>
      <c r="HZ67" s="14"/>
      <c r="IA67" s="14">
        <v>55</v>
      </c>
      <c r="IB67" s="14" t="s">
        <v>105</v>
      </c>
      <c r="IC67" s="14"/>
      <c r="ID67" s="14">
        <v>5</v>
      </c>
      <c r="IE67" s="13" t="s">
        <v>48</v>
      </c>
    </row>
    <row r="68" spans="1:239" s="13" customFormat="1" ht="31.5">
      <c r="A68" s="52">
        <v>56</v>
      </c>
      <c r="B68" s="61" t="s">
        <v>106</v>
      </c>
      <c r="C68" s="52"/>
      <c r="D68" s="47">
        <v>30</v>
      </c>
      <c r="E68" s="48" t="s">
        <v>48</v>
      </c>
      <c r="F68" s="49">
        <v>514.69</v>
      </c>
      <c r="G68" s="53"/>
      <c r="H68" s="53"/>
      <c r="I68" s="54" t="s">
        <v>33</v>
      </c>
      <c r="J68" s="55">
        <f t="shared" si="0"/>
        <v>1</v>
      </c>
      <c r="K68" s="53" t="s">
        <v>34</v>
      </c>
      <c r="L68" s="53" t="s">
        <v>4</v>
      </c>
      <c r="M68" s="56"/>
      <c r="N68" s="57"/>
      <c r="O68" s="57"/>
      <c r="P68" s="58"/>
      <c r="Q68" s="57"/>
      <c r="R68" s="57"/>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0">
        <f t="shared" si="1"/>
        <v>15441</v>
      </c>
      <c r="BB68" s="59">
        <f t="shared" si="2"/>
        <v>15441</v>
      </c>
      <c r="BC68" s="51" t="str">
        <f t="shared" si="3"/>
        <v>INR  Fifteen Thousand Four Hundred &amp; Forty One  Only</v>
      </c>
      <c r="HZ68" s="14"/>
      <c r="IA68" s="14">
        <v>56</v>
      </c>
      <c r="IB68" s="14" t="s">
        <v>106</v>
      </c>
      <c r="IC68" s="14"/>
      <c r="ID68" s="14">
        <v>30</v>
      </c>
      <c r="IE68" s="13" t="s">
        <v>48</v>
      </c>
    </row>
    <row r="69" spans="1:238" s="13" customFormat="1" ht="31.5">
      <c r="A69" s="52">
        <v>57</v>
      </c>
      <c r="B69" s="61" t="s">
        <v>107</v>
      </c>
      <c r="C69" s="52"/>
      <c r="D69" s="63"/>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5"/>
      <c r="HZ69" s="14"/>
      <c r="IA69" s="14">
        <v>57</v>
      </c>
      <c r="IB69" s="14" t="s">
        <v>107</v>
      </c>
      <c r="IC69" s="14"/>
      <c r="ID69" s="14"/>
    </row>
    <row r="70" spans="1:239" s="13" customFormat="1" ht="31.5">
      <c r="A70" s="52">
        <v>58</v>
      </c>
      <c r="B70" s="61" t="s">
        <v>108</v>
      </c>
      <c r="C70" s="52"/>
      <c r="D70" s="47">
        <v>48</v>
      </c>
      <c r="E70" s="48" t="s">
        <v>58</v>
      </c>
      <c r="F70" s="49">
        <v>28.93</v>
      </c>
      <c r="G70" s="53"/>
      <c r="H70" s="53"/>
      <c r="I70" s="54" t="s">
        <v>33</v>
      </c>
      <c r="J70" s="55">
        <f t="shared" si="0"/>
        <v>1</v>
      </c>
      <c r="K70" s="53" t="s">
        <v>34</v>
      </c>
      <c r="L70" s="53" t="s">
        <v>4</v>
      </c>
      <c r="M70" s="56"/>
      <c r="N70" s="57"/>
      <c r="O70" s="57"/>
      <c r="P70" s="58"/>
      <c r="Q70" s="57"/>
      <c r="R70" s="57"/>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0">
        <f t="shared" si="1"/>
        <v>1389</v>
      </c>
      <c r="BB70" s="59">
        <f t="shared" si="2"/>
        <v>1389</v>
      </c>
      <c r="BC70" s="51" t="str">
        <f t="shared" si="3"/>
        <v>INR  One Thousand Three Hundred &amp; Eighty Nine  Only</v>
      </c>
      <c r="HZ70" s="14"/>
      <c r="IA70" s="14">
        <v>58</v>
      </c>
      <c r="IB70" s="14" t="s">
        <v>108</v>
      </c>
      <c r="IC70" s="14"/>
      <c r="ID70" s="14">
        <v>48</v>
      </c>
      <c r="IE70" s="13" t="s">
        <v>58</v>
      </c>
    </row>
    <row r="71" spans="1:239" s="13" customFormat="1" ht="31.5">
      <c r="A71" s="52">
        <v>59</v>
      </c>
      <c r="B71" s="61" t="s">
        <v>109</v>
      </c>
      <c r="C71" s="52"/>
      <c r="D71" s="47">
        <v>48</v>
      </c>
      <c r="E71" s="48" t="s">
        <v>58</v>
      </c>
      <c r="F71" s="49">
        <v>30.69</v>
      </c>
      <c r="G71" s="53"/>
      <c r="H71" s="53"/>
      <c r="I71" s="54" t="s">
        <v>33</v>
      </c>
      <c r="J71" s="55">
        <f t="shared" si="0"/>
        <v>1</v>
      </c>
      <c r="K71" s="53" t="s">
        <v>34</v>
      </c>
      <c r="L71" s="53" t="s">
        <v>4</v>
      </c>
      <c r="M71" s="56"/>
      <c r="N71" s="57"/>
      <c r="O71" s="57"/>
      <c r="P71" s="58"/>
      <c r="Q71" s="57"/>
      <c r="R71" s="57"/>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0">
        <f t="shared" si="1"/>
        <v>1473</v>
      </c>
      <c r="BB71" s="59">
        <f t="shared" si="2"/>
        <v>1473</v>
      </c>
      <c r="BC71" s="51" t="str">
        <f t="shared" si="3"/>
        <v>INR  One Thousand Four Hundred &amp; Seventy Three  Only</v>
      </c>
      <c r="HZ71" s="14"/>
      <c r="IA71" s="14">
        <v>59</v>
      </c>
      <c r="IB71" s="14" t="s">
        <v>109</v>
      </c>
      <c r="IC71" s="14"/>
      <c r="ID71" s="14">
        <v>48</v>
      </c>
      <c r="IE71" s="13" t="s">
        <v>58</v>
      </c>
    </row>
    <row r="72" spans="1:239" s="13" customFormat="1" ht="15.75">
      <c r="A72" s="52">
        <v>60</v>
      </c>
      <c r="B72" s="61" t="s">
        <v>110</v>
      </c>
      <c r="C72" s="52"/>
      <c r="D72" s="47">
        <v>8</v>
      </c>
      <c r="E72" s="48" t="s">
        <v>58</v>
      </c>
      <c r="F72" s="49">
        <v>46.47</v>
      </c>
      <c r="G72" s="53"/>
      <c r="H72" s="53"/>
      <c r="I72" s="54" t="s">
        <v>33</v>
      </c>
      <c r="J72" s="55">
        <f t="shared" si="0"/>
        <v>1</v>
      </c>
      <c r="K72" s="53" t="s">
        <v>34</v>
      </c>
      <c r="L72" s="53" t="s">
        <v>4</v>
      </c>
      <c r="M72" s="56"/>
      <c r="N72" s="57"/>
      <c r="O72" s="57"/>
      <c r="P72" s="58"/>
      <c r="Q72" s="57"/>
      <c r="R72" s="57"/>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0">
        <f t="shared" si="1"/>
        <v>372</v>
      </c>
      <c r="BB72" s="59">
        <f t="shared" si="2"/>
        <v>372</v>
      </c>
      <c r="BC72" s="51" t="str">
        <f t="shared" si="3"/>
        <v>INR  Three Hundred &amp; Seventy Two  Only</v>
      </c>
      <c r="HZ72" s="14"/>
      <c r="IA72" s="14">
        <v>60</v>
      </c>
      <c r="IB72" s="14" t="s">
        <v>110</v>
      </c>
      <c r="IC72" s="14"/>
      <c r="ID72" s="14">
        <v>8</v>
      </c>
      <c r="IE72" s="13" t="s">
        <v>58</v>
      </c>
    </row>
    <row r="73" spans="1:239" s="13" customFormat="1" ht="31.5">
      <c r="A73" s="52">
        <v>61</v>
      </c>
      <c r="B73" s="61" t="s">
        <v>111</v>
      </c>
      <c r="C73" s="52"/>
      <c r="D73" s="47">
        <v>4</v>
      </c>
      <c r="E73" s="48" t="s">
        <v>58</v>
      </c>
      <c r="F73" s="49">
        <v>222.71</v>
      </c>
      <c r="G73" s="53"/>
      <c r="H73" s="53"/>
      <c r="I73" s="54" t="s">
        <v>33</v>
      </c>
      <c r="J73" s="55">
        <f t="shared" si="0"/>
        <v>1</v>
      </c>
      <c r="K73" s="53" t="s">
        <v>34</v>
      </c>
      <c r="L73" s="53" t="s">
        <v>4</v>
      </c>
      <c r="M73" s="56"/>
      <c r="N73" s="57"/>
      <c r="O73" s="57"/>
      <c r="P73" s="58"/>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0">
        <f t="shared" si="1"/>
        <v>891</v>
      </c>
      <c r="BB73" s="59">
        <f t="shared" si="2"/>
        <v>891</v>
      </c>
      <c r="BC73" s="51" t="str">
        <f t="shared" si="3"/>
        <v>INR  Eight Hundred &amp; Ninety One  Only</v>
      </c>
      <c r="HZ73" s="14"/>
      <c r="IA73" s="14">
        <v>61</v>
      </c>
      <c r="IB73" s="14" t="s">
        <v>111</v>
      </c>
      <c r="IC73" s="14"/>
      <c r="ID73" s="14">
        <v>4</v>
      </c>
      <c r="IE73" s="13" t="s">
        <v>58</v>
      </c>
    </row>
    <row r="74" spans="1:238" s="13" customFormat="1" ht="31.5">
      <c r="A74" s="52">
        <v>62</v>
      </c>
      <c r="B74" s="61" t="s">
        <v>112</v>
      </c>
      <c r="C74" s="52"/>
      <c r="D74" s="63"/>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5"/>
      <c r="HZ74" s="14"/>
      <c r="IA74" s="14">
        <v>62</v>
      </c>
      <c r="IB74" s="14" t="s">
        <v>112</v>
      </c>
      <c r="IC74" s="14"/>
      <c r="ID74" s="14"/>
    </row>
    <row r="75" spans="1:239" s="13" customFormat="1" ht="15.75">
      <c r="A75" s="52">
        <v>63</v>
      </c>
      <c r="B75" s="61" t="s">
        <v>113</v>
      </c>
      <c r="C75" s="52"/>
      <c r="D75" s="47">
        <v>2</v>
      </c>
      <c r="E75" s="48" t="s">
        <v>58</v>
      </c>
      <c r="F75" s="49">
        <v>222.71</v>
      </c>
      <c r="G75" s="53"/>
      <c r="H75" s="53"/>
      <c r="I75" s="54" t="s">
        <v>33</v>
      </c>
      <c r="J75" s="55">
        <f t="shared" si="0"/>
        <v>1</v>
      </c>
      <c r="K75" s="53" t="s">
        <v>34</v>
      </c>
      <c r="L75" s="53" t="s">
        <v>4</v>
      </c>
      <c r="M75" s="56"/>
      <c r="N75" s="57"/>
      <c r="O75" s="57"/>
      <c r="P75" s="58"/>
      <c r="Q75" s="57"/>
      <c r="R75" s="57"/>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0">
        <f t="shared" si="1"/>
        <v>445</v>
      </c>
      <c r="BB75" s="59">
        <f t="shared" si="2"/>
        <v>445</v>
      </c>
      <c r="BC75" s="51" t="str">
        <f t="shared" si="3"/>
        <v>INR  Four Hundred &amp; Forty Five  Only</v>
      </c>
      <c r="HZ75" s="14"/>
      <c r="IA75" s="14">
        <v>63</v>
      </c>
      <c r="IB75" s="14" t="s">
        <v>113</v>
      </c>
      <c r="IC75" s="14"/>
      <c r="ID75" s="14">
        <v>2</v>
      </c>
      <c r="IE75" s="13" t="s">
        <v>58</v>
      </c>
    </row>
    <row r="76" spans="1:238" s="13" customFormat="1" ht="47.25">
      <c r="A76" s="52">
        <v>64</v>
      </c>
      <c r="B76" s="61" t="s">
        <v>62</v>
      </c>
      <c r="C76" s="52"/>
      <c r="D76" s="63"/>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5"/>
      <c r="HZ76" s="14"/>
      <c r="IA76" s="14">
        <v>64</v>
      </c>
      <c r="IB76" s="14" t="s">
        <v>62</v>
      </c>
      <c r="IC76" s="14"/>
      <c r="ID76" s="14"/>
    </row>
    <row r="77" spans="1:239" s="13" customFormat="1" ht="31.5">
      <c r="A77" s="52">
        <v>65</v>
      </c>
      <c r="B77" s="61" t="s">
        <v>114</v>
      </c>
      <c r="C77" s="52"/>
      <c r="D77" s="47">
        <v>5</v>
      </c>
      <c r="E77" s="48" t="s">
        <v>57</v>
      </c>
      <c r="F77" s="49">
        <v>1039.89</v>
      </c>
      <c r="G77" s="53"/>
      <c r="H77" s="53"/>
      <c r="I77" s="54" t="s">
        <v>33</v>
      </c>
      <c r="J77" s="55">
        <f t="shared" si="0"/>
        <v>1</v>
      </c>
      <c r="K77" s="53" t="s">
        <v>34</v>
      </c>
      <c r="L77" s="53" t="s">
        <v>4</v>
      </c>
      <c r="M77" s="56"/>
      <c r="N77" s="57"/>
      <c r="O77" s="57"/>
      <c r="P77" s="58"/>
      <c r="Q77" s="57"/>
      <c r="R77" s="57"/>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0">
        <f t="shared" si="1"/>
        <v>5199</v>
      </c>
      <c r="BB77" s="59">
        <f t="shared" si="2"/>
        <v>5199</v>
      </c>
      <c r="BC77" s="51" t="str">
        <f t="shared" si="3"/>
        <v>INR  Five Thousand One Hundred &amp; Ninety Nine  Only</v>
      </c>
      <c r="HZ77" s="14"/>
      <c r="IA77" s="14">
        <v>65</v>
      </c>
      <c r="IB77" s="14" t="s">
        <v>114</v>
      </c>
      <c r="IC77" s="14"/>
      <c r="ID77" s="14">
        <v>5</v>
      </c>
      <c r="IE77" s="13" t="s">
        <v>57</v>
      </c>
    </row>
    <row r="78" spans="1:239" s="13" customFormat="1" ht="31.5">
      <c r="A78" s="52">
        <v>66</v>
      </c>
      <c r="B78" s="61" t="s">
        <v>115</v>
      </c>
      <c r="C78" s="52"/>
      <c r="D78" s="47">
        <v>5</v>
      </c>
      <c r="E78" s="48" t="s">
        <v>57</v>
      </c>
      <c r="F78" s="49">
        <v>1669.44</v>
      </c>
      <c r="G78" s="53"/>
      <c r="H78" s="53"/>
      <c r="I78" s="54" t="s">
        <v>33</v>
      </c>
      <c r="J78" s="55">
        <f t="shared" si="0"/>
        <v>1</v>
      </c>
      <c r="K78" s="53" t="s">
        <v>34</v>
      </c>
      <c r="L78" s="53" t="s">
        <v>4</v>
      </c>
      <c r="M78" s="56"/>
      <c r="N78" s="57"/>
      <c r="O78" s="57"/>
      <c r="P78" s="58"/>
      <c r="Q78" s="57"/>
      <c r="R78" s="57"/>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0">
        <f t="shared" si="1"/>
        <v>8347</v>
      </c>
      <c r="BB78" s="59">
        <f t="shared" si="2"/>
        <v>8347</v>
      </c>
      <c r="BC78" s="51" t="str">
        <f t="shared" si="3"/>
        <v>INR  Eight Thousand Three Hundred &amp; Forty Seven  Only</v>
      </c>
      <c r="HZ78" s="14"/>
      <c r="IA78" s="14">
        <v>66</v>
      </c>
      <c r="IB78" s="14" t="s">
        <v>115</v>
      </c>
      <c r="IC78" s="14"/>
      <c r="ID78" s="14">
        <v>5</v>
      </c>
      <c r="IE78" s="13" t="s">
        <v>57</v>
      </c>
    </row>
    <row r="79" spans="1:238" s="13" customFormat="1" ht="47.25">
      <c r="A79" s="52">
        <v>67</v>
      </c>
      <c r="B79" s="61" t="s">
        <v>116</v>
      </c>
      <c r="C79" s="52"/>
      <c r="D79" s="63"/>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5"/>
      <c r="HZ79" s="14"/>
      <c r="IA79" s="14">
        <v>67</v>
      </c>
      <c r="IB79" s="14" t="s">
        <v>116</v>
      </c>
      <c r="IC79" s="14"/>
      <c r="ID79" s="14"/>
    </row>
    <row r="80" spans="1:239" s="13" customFormat="1" ht="15.75">
      <c r="A80" s="52">
        <v>68</v>
      </c>
      <c r="B80" s="61" t="s">
        <v>78</v>
      </c>
      <c r="C80" s="52"/>
      <c r="D80" s="47">
        <v>1</v>
      </c>
      <c r="E80" s="48" t="s">
        <v>58</v>
      </c>
      <c r="F80" s="49">
        <v>719.86</v>
      </c>
      <c r="G80" s="53"/>
      <c r="H80" s="53"/>
      <c r="I80" s="54" t="s">
        <v>33</v>
      </c>
      <c r="J80" s="55">
        <f aca="true" t="shared" si="4" ref="J80:J140">IF(I80="Less(-)",-1,1)</f>
        <v>1</v>
      </c>
      <c r="K80" s="53" t="s">
        <v>34</v>
      </c>
      <c r="L80" s="53" t="s">
        <v>4</v>
      </c>
      <c r="M80" s="56"/>
      <c r="N80" s="57"/>
      <c r="O80" s="57"/>
      <c r="P80" s="58"/>
      <c r="Q80" s="57"/>
      <c r="R80" s="57"/>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0">
        <f aca="true" t="shared" si="5" ref="BA80:BA140">ROUND(total_amount_ba($B$2,$D$2,D80,F80,J80,K80,M80),0)</f>
        <v>720</v>
      </c>
      <c r="BB80" s="59">
        <f aca="true" t="shared" si="6" ref="BB80:BB140">BA80+SUM(N80:AZ80)</f>
        <v>720</v>
      </c>
      <c r="BC80" s="51" t="str">
        <f aca="true" t="shared" si="7" ref="BC80:BC140">SpellNumber(L80,BB80)</f>
        <v>INR  Seven Hundred &amp; Twenty  Only</v>
      </c>
      <c r="HZ80" s="14"/>
      <c r="IA80" s="14">
        <v>68</v>
      </c>
      <c r="IB80" s="14" t="s">
        <v>78</v>
      </c>
      <c r="IC80" s="14"/>
      <c r="ID80" s="14">
        <v>1</v>
      </c>
      <c r="IE80" s="13" t="s">
        <v>58</v>
      </c>
    </row>
    <row r="81" spans="1:239" s="13" customFormat="1" ht="31.5">
      <c r="A81" s="52">
        <v>69</v>
      </c>
      <c r="B81" s="61" t="s">
        <v>117</v>
      </c>
      <c r="C81" s="52"/>
      <c r="D81" s="47">
        <v>1</v>
      </c>
      <c r="E81" s="48" t="s">
        <v>58</v>
      </c>
      <c r="F81" s="49">
        <v>1341.52</v>
      </c>
      <c r="G81" s="53"/>
      <c r="H81" s="53"/>
      <c r="I81" s="54" t="s">
        <v>33</v>
      </c>
      <c r="J81" s="55">
        <f t="shared" si="4"/>
        <v>1</v>
      </c>
      <c r="K81" s="53" t="s">
        <v>34</v>
      </c>
      <c r="L81" s="53" t="s">
        <v>4</v>
      </c>
      <c r="M81" s="56"/>
      <c r="N81" s="57"/>
      <c r="O81" s="57"/>
      <c r="P81" s="58"/>
      <c r="Q81" s="57"/>
      <c r="R81" s="57"/>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0">
        <f t="shared" si="5"/>
        <v>1342</v>
      </c>
      <c r="BB81" s="59">
        <f t="shared" si="6"/>
        <v>1342</v>
      </c>
      <c r="BC81" s="51" t="str">
        <f t="shared" si="7"/>
        <v>INR  One Thousand Three Hundred &amp; Forty Two  Only</v>
      </c>
      <c r="HZ81" s="14"/>
      <c r="IA81" s="14">
        <v>69</v>
      </c>
      <c r="IB81" s="14" t="s">
        <v>117</v>
      </c>
      <c r="IC81" s="14"/>
      <c r="ID81" s="14">
        <v>1</v>
      </c>
      <c r="IE81" s="13" t="s">
        <v>58</v>
      </c>
    </row>
    <row r="82" spans="1:239" s="13" customFormat="1" ht="31.5">
      <c r="A82" s="52">
        <v>70</v>
      </c>
      <c r="B82" s="61" t="s">
        <v>80</v>
      </c>
      <c r="C82" s="52"/>
      <c r="D82" s="47">
        <v>1</v>
      </c>
      <c r="E82" s="48" t="s">
        <v>58</v>
      </c>
      <c r="F82" s="49">
        <v>2427.01</v>
      </c>
      <c r="G82" s="53"/>
      <c r="H82" s="53"/>
      <c r="I82" s="54" t="s">
        <v>33</v>
      </c>
      <c r="J82" s="55">
        <f t="shared" si="4"/>
        <v>1</v>
      </c>
      <c r="K82" s="53" t="s">
        <v>34</v>
      </c>
      <c r="L82" s="53" t="s">
        <v>4</v>
      </c>
      <c r="M82" s="56"/>
      <c r="N82" s="57"/>
      <c r="O82" s="57"/>
      <c r="P82" s="58"/>
      <c r="Q82" s="57"/>
      <c r="R82" s="57"/>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0">
        <f t="shared" si="5"/>
        <v>2427</v>
      </c>
      <c r="BB82" s="59">
        <f t="shared" si="6"/>
        <v>2427</v>
      </c>
      <c r="BC82" s="51" t="str">
        <f t="shared" si="7"/>
        <v>INR  Two Thousand Four Hundred &amp; Twenty Seven  Only</v>
      </c>
      <c r="HZ82" s="14"/>
      <c r="IA82" s="14">
        <v>70</v>
      </c>
      <c r="IB82" s="14" t="s">
        <v>80</v>
      </c>
      <c r="IC82" s="14"/>
      <c r="ID82" s="14">
        <v>1</v>
      </c>
      <c r="IE82" s="13" t="s">
        <v>58</v>
      </c>
    </row>
    <row r="83" spans="1:239" s="13" customFormat="1" ht="28.5">
      <c r="A83" s="52">
        <v>71</v>
      </c>
      <c r="B83" s="61" t="s">
        <v>118</v>
      </c>
      <c r="C83" s="52"/>
      <c r="D83" s="47">
        <v>1</v>
      </c>
      <c r="E83" s="48" t="s">
        <v>58</v>
      </c>
      <c r="F83" s="49">
        <v>3115.3</v>
      </c>
      <c r="G83" s="53"/>
      <c r="H83" s="53"/>
      <c r="I83" s="54" t="s">
        <v>33</v>
      </c>
      <c r="J83" s="55">
        <f t="shared" si="4"/>
        <v>1</v>
      </c>
      <c r="K83" s="53" t="s">
        <v>34</v>
      </c>
      <c r="L83" s="53" t="s">
        <v>4</v>
      </c>
      <c r="M83" s="56"/>
      <c r="N83" s="57"/>
      <c r="O83" s="57"/>
      <c r="P83" s="58"/>
      <c r="Q83" s="57"/>
      <c r="R83" s="57"/>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0">
        <f t="shared" si="5"/>
        <v>3115</v>
      </c>
      <c r="BB83" s="59">
        <f t="shared" si="6"/>
        <v>3115</v>
      </c>
      <c r="BC83" s="51" t="str">
        <f t="shared" si="7"/>
        <v>INR  Three Thousand One Hundred &amp; Fifteen  Only</v>
      </c>
      <c r="HZ83" s="14"/>
      <c r="IA83" s="14">
        <v>71</v>
      </c>
      <c r="IB83" s="62" t="s">
        <v>118</v>
      </c>
      <c r="IC83" s="14"/>
      <c r="ID83" s="14">
        <v>1</v>
      </c>
      <c r="IE83" s="13" t="s">
        <v>58</v>
      </c>
    </row>
    <row r="84" spans="1:238" s="13" customFormat="1" ht="63">
      <c r="A84" s="52">
        <v>72</v>
      </c>
      <c r="B84" s="61" t="s">
        <v>119</v>
      </c>
      <c r="C84" s="52"/>
      <c r="D84" s="63"/>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5"/>
      <c r="HZ84" s="14"/>
      <c r="IA84" s="14">
        <v>72</v>
      </c>
      <c r="IB84" s="14" t="s">
        <v>119</v>
      </c>
      <c r="IC84" s="14"/>
      <c r="ID84" s="14"/>
    </row>
    <row r="85" spans="1:239" s="13" customFormat="1" ht="31.5">
      <c r="A85" s="52">
        <v>73</v>
      </c>
      <c r="B85" s="61" t="s">
        <v>120</v>
      </c>
      <c r="C85" s="52"/>
      <c r="D85" s="47">
        <v>5</v>
      </c>
      <c r="E85" s="48" t="s">
        <v>58</v>
      </c>
      <c r="F85" s="49">
        <v>225.34</v>
      </c>
      <c r="G85" s="53"/>
      <c r="H85" s="53"/>
      <c r="I85" s="54" t="s">
        <v>33</v>
      </c>
      <c r="J85" s="55">
        <f t="shared" si="4"/>
        <v>1</v>
      </c>
      <c r="K85" s="53" t="s">
        <v>34</v>
      </c>
      <c r="L85" s="53" t="s">
        <v>4</v>
      </c>
      <c r="M85" s="56"/>
      <c r="N85" s="57"/>
      <c r="O85" s="57"/>
      <c r="P85" s="58"/>
      <c r="Q85" s="57"/>
      <c r="R85" s="57"/>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0">
        <f t="shared" si="5"/>
        <v>1127</v>
      </c>
      <c r="BB85" s="59">
        <f t="shared" si="6"/>
        <v>1127</v>
      </c>
      <c r="BC85" s="51" t="str">
        <f t="shared" si="7"/>
        <v>INR  One Thousand One Hundred &amp; Twenty Seven  Only</v>
      </c>
      <c r="HZ85" s="14"/>
      <c r="IA85" s="14">
        <v>73</v>
      </c>
      <c r="IB85" s="14" t="s">
        <v>120</v>
      </c>
      <c r="IC85" s="14"/>
      <c r="ID85" s="14">
        <v>5</v>
      </c>
      <c r="IE85" s="13" t="s">
        <v>58</v>
      </c>
    </row>
    <row r="86" spans="1:239" s="13" customFormat="1" ht="31.5">
      <c r="A86" s="52">
        <v>74</v>
      </c>
      <c r="B86" s="61" t="s">
        <v>53</v>
      </c>
      <c r="C86" s="52"/>
      <c r="D86" s="47">
        <v>43</v>
      </c>
      <c r="E86" s="48" t="s">
        <v>58</v>
      </c>
      <c r="F86" s="49">
        <v>300.75</v>
      </c>
      <c r="G86" s="53"/>
      <c r="H86" s="53"/>
      <c r="I86" s="54" t="s">
        <v>33</v>
      </c>
      <c r="J86" s="55">
        <f t="shared" si="4"/>
        <v>1</v>
      </c>
      <c r="K86" s="53" t="s">
        <v>34</v>
      </c>
      <c r="L86" s="53" t="s">
        <v>4</v>
      </c>
      <c r="M86" s="56"/>
      <c r="N86" s="57"/>
      <c r="O86" s="57"/>
      <c r="P86" s="58"/>
      <c r="Q86" s="57"/>
      <c r="R86" s="57"/>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0">
        <f t="shared" si="5"/>
        <v>12932</v>
      </c>
      <c r="BB86" s="59">
        <f t="shared" si="6"/>
        <v>12932</v>
      </c>
      <c r="BC86" s="51" t="str">
        <f t="shared" si="7"/>
        <v>INR  Twelve Thousand Nine Hundred &amp; Thirty Two  Only</v>
      </c>
      <c r="HZ86" s="14"/>
      <c r="IA86" s="14">
        <v>74</v>
      </c>
      <c r="IB86" s="14" t="s">
        <v>53</v>
      </c>
      <c r="IC86" s="14"/>
      <c r="ID86" s="14">
        <v>43</v>
      </c>
      <c r="IE86" s="13" t="s">
        <v>58</v>
      </c>
    </row>
    <row r="87" spans="1:239" s="13" customFormat="1" ht="15.75">
      <c r="A87" s="52">
        <v>75</v>
      </c>
      <c r="B87" s="61" t="s">
        <v>54</v>
      </c>
      <c r="C87" s="52"/>
      <c r="D87" s="47">
        <v>14</v>
      </c>
      <c r="E87" s="48" t="s">
        <v>58</v>
      </c>
      <c r="F87" s="49">
        <v>403.33</v>
      </c>
      <c r="G87" s="53"/>
      <c r="H87" s="53"/>
      <c r="I87" s="54" t="s">
        <v>33</v>
      </c>
      <c r="J87" s="55">
        <f t="shared" si="4"/>
        <v>1</v>
      </c>
      <c r="K87" s="53" t="s">
        <v>34</v>
      </c>
      <c r="L87" s="53" t="s">
        <v>4</v>
      </c>
      <c r="M87" s="56"/>
      <c r="N87" s="57"/>
      <c r="O87" s="57"/>
      <c r="P87" s="58"/>
      <c r="Q87" s="57"/>
      <c r="R87" s="57"/>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0">
        <f t="shared" si="5"/>
        <v>5647</v>
      </c>
      <c r="BB87" s="59">
        <f t="shared" si="6"/>
        <v>5647</v>
      </c>
      <c r="BC87" s="51" t="str">
        <f t="shared" si="7"/>
        <v>INR  Five Thousand Six Hundred &amp; Forty Seven  Only</v>
      </c>
      <c r="HZ87" s="14"/>
      <c r="IA87" s="14">
        <v>75</v>
      </c>
      <c r="IB87" s="14" t="s">
        <v>54</v>
      </c>
      <c r="IC87" s="14"/>
      <c r="ID87" s="14">
        <v>14</v>
      </c>
      <c r="IE87" s="13" t="s">
        <v>58</v>
      </c>
    </row>
    <row r="88" spans="1:238" s="13" customFormat="1" ht="63">
      <c r="A88" s="52">
        <v>76</v>
      </c>
      <c r="B88" s="61" t="s">
        <v>121</v>
      </c>
      <c r="C88" s="52"/>
      <c r="D88" s="63"/>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5"/>
      <c r="HZ88" s="14"/>
      <c r="IA88" s="14">
        <v>76</v>
      </c>
      <c r="IB88" s="14" t="s">
        <v>121</v>
      </c>
      <c r="IC88" s="14"/>
      <c r="ID88" s="14"/>
    </row>
    <row r="89" spans="1:239" s="13" customFormat="1" ht="31.5">
      <c r="A89" s="52">
        <v>77</v>
      </c>
      <c r="B89" s="61" t="s">
        <v>122</v>
      </c>
      <c r="C89" s="52"/>
      <c r="D89" s="47">
        <v>20</v>
      </c>
      <c r="E89" s="48" t="s">
        <v>58</v>
      </c>
      <c r="F89" s="49">
        <v>239.37</v>
      </c>
      <c r="G89" s="53"/>
      <c r="H89" s="53"/>
      <c r="I89" s="54" t="s">
        <v>33</v>
      </c>
      <c r="J89" s="55">
        <f t="shared" si="4"/>
        <v>1</v>
      </c>
      <c r="K89" s="53" t="s">
        <v>34</v>
      </c>
      <c r="L89" s="53" t="s">
        <v>4</v>
      </c>
      <c r="M89" s="56"/>
      <c r="N89" s="57"/>
      <c r="O89" s="57"/>
      <c r="P89" s="58"/>
      <c r="Q89" s="57"/>
      <c r="R89" s="57"/>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0">
        <f t="shared" si="5"/>
        <v>4787</v>
      </c>
      <c r="BB89" s="59">
        <f t="shared" si="6"/>
        <v>4787</v>
      </c>
      <c r="BC89" s="51" t="str">
        <f t="shared" si="7"/>
        <v>INR  Four Thousand Seven Hundred &amp; Eighty Seven  Only</v>
      </c>
      <c r="HZ89" s="14"/>
      <c r="IA89" s="14">
        <v>77</v>
      </c>
      <c r="IB89" s="14" t="s">
        <v>122</v>
      </c>
      <c r="IC89" s="14"/>
      <c r="ID89" s="14">
        <v>20</v>
      </c>
      <c r="IE89" s="13" t="s">
        <v>58</v>
      </c>
    </row>
    <row r="90" spans="1:239" s="13" customFormat="1" ht="15.75">
      <c r="A90" s="52">
        <v>78</v>
      </c>
      <c r="B90" s="61" t="s">
        <v>123</v>
      </c>
      <c r="C90" s="52"/>
      <c r="D90" s="47">
        <v>39</v>
      </c>
      <c r="E90" s="48" t="s">
        <v>58</v>
      </c>
      <c r="F90" s="49">
        <v>426.13</v>
      </c>
      <c r="G90" s="53"/>
      <c r="H90" s="53"/>
      <c r="I90" s="54" t="s">
        <v>33</v>
      </c>
      <c r="J90" s="55">
        <f t="shared" si="4"/>
        <v>1</v>
      </c>
      <c r="K90" s="53" t="s">
        <v>34</v>
      </c>
      <c r="L90" s="53" t="s">
        <v>4</v>
      </c>
      <c r="M90" s="56"/>
      <c r="N90" s="57"/>
      <c r="O90" s="57"/>
      <c r="P90" s="58"/>
      <c r="Q90" s="57"/>
      <c r="R90" s="57"/>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0">
        <f t="shared" si="5"/>
        <v>16619</v>
      </c>
      <c r="BB90" s="59">
        <f t="shared" si="6"/>
        <v>16619</v>
      </c>
      <c r="BC90" s="51" t="str">
        <f t="shared" si="7"/>
        <v>INR  Sixteen Thousand Six Hundred &amp; Nineteen  Only</v>
      </c>
      <c r="HZ90" s="14"/>
      <c r="IA90" s="14">
        <v>78</v>
      </c>
      <c r="IB90" s="14" t="s">
        <v>123</v>
      </c>
      <c r="IC90" s="14"/>
      <c r="ID90" s="14">
        <v>39</v>
      </c>
      <c r="IE90" s="13" t="s">
        <v>58</v>
      </c>
    </row>
    <row r="91" spans="1:239" s="13" customFormat="1" ht="31.5">
      <c r="A91" s="52">
        <v>79</v>
      </c>
      <c r="B91" s="61" t="s">
        <v>124</v>
      </c>
      <c r="C91" s="52"/>
      <c r="D91" s="47">
        <v>20</v>
      </c>
      <c r="E91" s="48" t="s">
        <v>58</v>
      </c>
      <c r="F91" s="49">
        <v>279.7</v>
      </c>
      <c r="G91" s="53"/>
      <c r="H91" s="53"/>
      <c r="I91" s="54" t="s">
        <v>33</v>
      </c>
      <c r="J91" s="55">
        <f t="shared" si="4"/>
        <v>1</v>
      </c>
      <c r="K91" s="53" t="s">
        <v>34</v>
      </c>
      <c r="L91" s="53" t="s">
        <v>4</v>
      </c>
      <c r="M91" s="56"/>
      <c r="N91" s="57"/>
      <c r="O91" s="57"/>
      <c r="P91" s="58"/>
      <c r="Q91" s="57"/>
      <c r="R91" s="57"/>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0">
        <f t="shared" si="5"/>
        <v>5594</v>
      </c>
      <c r="BB91" s="59">
        <f t="shared" si="6"/>
        <v>5594</v>
      </c>
      <c r="BC91" s="51" t="str">
        <f t="shared" si="7"/>
        <v>INR  Five Thousand Five Hundred &amp; Ninety Four  Only</v>
      </c>
      <c r="HZ91" s="14"/>
      <c r="IA91" s="14">
        <v>79</v>
      </c>
      <c r="IB91" s="14" t="s">
        <v>124</v>
      </c>
      <c r="IC91" s="14"/>
      <c r="ID91" s="14">
        <v>20</v>
      </c>
      <c r="IE91" s="13" t="s">
        <v>58</v>
      </c>
    </row>
    <row r="92" spans="1:239" s="13" customFormat="1" ht="31.5">
      <c r="A92" s="52">
        <v>80</v>
      </c>
      <c r="B92" s="61" t="s">
        <v>125</v>
      </c>
      <c r="C92" s="52"/>
      <c r="D92" s="47">
        <v>39</v>
      </c>
      <c r="E92" s="48" t="s">
        <v>58</v>
      </c>
      <c r="F92" s="49">
        <v>546.25</v>
      </c>
      <c r="G92" s="53"/>
      <c r="H92" s="53"/>
      <c r="I92" s="54" t="s">
        <v>33</v>
      </c>
      <c r="J92" s="55">
        <f t="shared" si="4"/>
        <v>1</v>
      </c>
      <c r="K92" s="53" t="s">
        <v>34</v>
      </c>
      <c r="L92" s="53" t="s">
        <v>4</v>
      </c>
      <c r="M92" s="56"/>
      <c r="N92" s="57"/>
      <c r="O92" s="57"/>
      <c r="P92" s="58"/>
      <c r="Q92" s="57"/>
      <c r="R92" s="57"/>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0">
        <f t="shared" si="5"/>
        <v>21304</v>
      </c>
      <c r="BB92" s="59">
        <f t="shared" si="6"/>
        <v>21304</v>
      </c>
      <c r="BC92" s="51" t="str">
        <f t="shared" si="7"/>
        <v>INR  Twenty One Thousand Three Hundred &amp; Four  Only</v>
      </c>
      <c r="HZ92" s="14"/>
      <c r="IA92" s="14">
        <v>80</v>
      </c>
      <c r="IB92" s="14" t="s">
        <v>125</v>
      </c>
      <c r="IC92" s="14"/>
      <c r="ID92" s="14">
        <v>39</v>
      </c>
      <c r="IE92" s="13" t="s">
        <v>58</v>
      </c>
    </row>
    <row r="93" spans="1:239" s="13" customFormat="1" ht="31.5">
      <c r="A93" s="52">
        <v>81</v>
      </c>
      <c r="B93" s="61" t="s">
        <v>126</v>
      </c>
      <c r="C93" s="52"/>
      <c r="D93" s="47">
        <v>6</v>
      </c>
      <c r="E93" s="48" t="s">
        <v>58</v>
      </c>
      <c r="F93" s="49">
        <v>955.72</v>
      </c>
      <c r="G93" s="53"/>
      <c r="H93" s="53"/>
      <c r="I93" s="54" t="s">
        <v>33</v>
      </c>
      <c r="J93" s="55">
        <f t="shared" si="4"/>
        <v>1</v>
      </c>
      <c r="K93" s="53" t="s">
        <v>34</v>
      </c>
      <c r="L93" s="53" t="s">
        <v>4</v>
      </c>
      <c r="M93" s="56"/>
      <c r="N93" s="57"/>
      <c r="O93" s="57"/>
      <c r="P93" s="58"/>
      <c r="Q93" s="57"/>
      <c r="R93" s="57"/>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0">
        <f t="shared" si="5"/>
        <v>5734</v>
      </c>
      <c r="BB93" s="59">
        <f t="shared" si="6"/>
        <v>5734</v>
      </c>
      <c r="BC93" s="51" t="str">
        <f t="shared" si="7"/>
        <v>INR  Five Thousand Seven Hundred &amp; Thirty Four  Only</v>
      </c>
      <c r="HZ93" s="14"/>
      <c r="IA93" s="14">
        <v>81</v>
      </c>
      <c r="IB93" s="14" t="s">
        <v>126</v>
      </c>
      <c r="IC93" s="14"/>
      <c r="ID93" s="14">
        <v>6</v>
      </c>
      <c r="IE93" s="13" t="s">
        <v>58</v>
      </c>
    </row>
    <row r="94" spans="1:239" s="13" customFormat="1" ht="63">
      <c r="A94" s="52">
        <v>82</v>
      </c>
      <c r="B94" s="61" t="s">
        <v>127</v>
      </c>
      <c r="C94" s="52"/>
      <c r="D94" s="47">
        <v>310</v>
      </c>
      <c r="E94" s="48" t="s">
        <v>57</v>
      </c>
      <c r="F94" s="49">
        <v>18.41</v>
      </c>
      <c r="G94" s="53"/>
      <c r="H94" s="53"/>
      <c r="I94" s="54" t="s">
        <v>33</v>
      </c>
      <c r="J94" s="55">
        <f t="shared" si="4"/>
        <v>1</v>
      </c>
      <c r="K94" s="53" t="s">
        <v>34</v>
      </c>
      <c r="L94" s="53" t="s">
        <v>4</v>
      </c>
      <c r="M94" s="56"/>
      <c r="N94" s="57"/>
      <c r="O94" s="57"/>
      <c r="P94" s="58"/>
      <c r="Q94" s="57"/>
      <c r="R94" s="57"/>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0">
        <f t="shared" si="5"/>
        <v>5707</v>
      </c>
      <c r="BB94" s="59">
        <f t="shared" si="6"/>
        <v>5707</v>
      </c>
      <c r="BC94" s="51" t="str">
        <f t="shared" si="7"/>
        <v>INR  Five Thousand Seven Hundred &amp; Seven  Only</v>
      </c>
      <c r="HZ94" s="14"/>
      <c r="IA94" s="14">
        <v>82</v>
      </c>
      <c r="IB94" s="14" t="s">
        <v>127</v>
      </c>
      <c r="IC94" s="14"/>
      <c r="ID94" s="14">
        <v>310</v>
      </c>
      <c r="IE94" s="13" t="s">
        <v>57</v>
      </c>
    </row>
    <row r="95" spans="1:239" s="13" customFormat="1" ht="47.25">
      <c r="A95" s="52">
        <v>83</v>
      </c>
      <c r="B95" s="61" t="s">
        <v>128</v>
      </c>
      <c r="C95" s="52"/>
      <c r="D95" s="47">
        <v>25</v>
      </c>
      <c r="E95" s="48" t="s">
        <v>58</v>
      </c>
      <c r="F95" s="49">
        <v>77.16</v>
      </c>
      <c r="G95" s="53"/>
      <c r="H95" s="53"/>
      <c r="I95" s="54" t="s">
        <v>33</v>
      </c>
      <c r="J95" s="55">
        <f t="shared" si="4"/>
        <v>1</v>
      </c>
      <c r="K95" s="53" t="s">
        <v>34</v>
      </c>
      <c r="L95" s="53" t="s">
        <v>4</v>
      </c>
      <c r="M95" s="56"/>
      <c r="N95" s="57"/>
      <c r="O95" s="57"/>
      <c r="P95" s="58"/>
      <c r="Q95" s="57"/>
      <c r="R95" s="57"/>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0">
        <f t="shared" si="5"/>
        <v>1929</v>
      </c>
      <c r="BB95" s="59">
        <f t="shared" si="6"/>
        <v>1929</v>
      </c>
      <c r="BC95" s="51" t="str">
        <f t="shared" si="7"/>
        <v>INR  One Thousand Nine Hundred &amp; Twenty Nine  Only</v>
      </c>
      <c r="HZ95" s="14"/>
      <c r="IA95" s="14">
        <v>83</v>
      </c>
      <c r="IB95" s="14" t="s">
        <v>128</v>
      </c>
      <c r="IC95" s="14"/>
      <c r="ID95" s="14">
        <v>25</v>
      </c>
      <c r="IE95" s="13" t="s">
        <v>58</v>
      </c>
    </row>
    <row r="96" spans="1:238" s="13" customFormat="1" ht="15.75">
      <c r="A96" s="52">
        <v>84</v>
      </c>
      <c r="B96" s="61" t="s">
        <v>129</v>
      </c>
      <c r="C96" s="52"/>
      <c r="D96" s="63"/>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5"/>
      <c r="HZ96" s="14"/>
      <c r="IA96" s="14">
        <v>84</v>
      </c>
      <c r="IB96" s="14" t="s">
        <v>129</v>
      </c>
      <c r="IC96" s="14"/>
      <c r="ID96" s="14"/>
    </row>
    <row r="97" spans="1:239" s="13" customFormat="1" ht="126">
      <c r="A97" s="52">
        <v>85</v>
      </c>
      <c r="B97" s="61" t="s">
        <v>130</v>
      </c>
      <c r="C97" s="52"/>
      <c r="D97" s="47">
        <v>1.1</v>
      </c>
      <c r="E97" s="48" t="s">
        <v>216</v>
      </c>
      <c r="F97" s="49">
        <v>9398.77</v>
      </c>
      <c r="G97" s="53"/>
      <c r="H97" s="53"/>
      <c r="I97" s="54" t="s">
        <v>33</v>
      </c>
      <c r="J97" s="55">
        <f t="shared" si="4"/>
        <v>1</v>
      </c>
      <c r="K97" s="53" t="s">
        <v>34</v>
      </c>
      <c r="L97" s="53" t="s">
        <v>4</v>
      </c>
      <c r="M97" s="56"/>
      <c r="N97" s="57"/>
      <c r="O97" s="57"/>
      <c r="P97" s="58"/>
      <c r="Q97" s="57"/>
      <c r="R97" s="57"/>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0">
        <f t="shared" si="5"/>
        <v>10339</v>
      </c>
      <c r="BB97" s="59">
        <f t="shared" si="6"/>
        <v>10339</v>
      </c>
      <c r="BC97" s="51" t="str">
        <f t="shared" si="7"/>
        <v>INR  Ten Thousand Three Hundred &amp; Thirty Nine  Only</v>
      </c>
      <c r="HZ97" s="14"/>
      <c r="IA97" s="14">
        <v>85</v>
      </c>
      <c r="IB97" s="14" t="s">
        <v>130</v>
      </c>
      <c r="IC97" s="14"/>
      <c r="ID97" s="14">
        <v>1.1</v>
      </c>
      <c r="IE97" s="13" t="s">
        <v>216</v>
      </c>
    </row>
    <row r="98" spans="1:238" s="13" customFormat="1" ht="31.5">
      <c r="A98" s="52">
        <v>86</v>
      </c>
      <c r="B98" s="61" t="s">
        <v>131</v>
      </c>
      <c r="C98" s="52"/>
      <c r="D98" s="63"/>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5"/>
      <c r="HZ98" s="14"/>
      <c r="IA98" s="14">
        <v>86</v>
      </c>
      <c r="IB98" s="14" t="s">
        <v>131</v>
      </c>
      <c r="IC98" s="14"/>
      <c r="ID98" s="14"/>
    </row>
    <row r="99" spans="1:239" s="13" customFormat="1" ht="31.5">
      <c r="A99" s="52">
        <v>87</v>
      </c>
      <c r="B99" s="61" t="s">
        <v>132</v>
      </c>
      <c r="C99" s="52"/>
      <c r="D99" s="47">
        <v>13.75</v>
      </c>
      <c r="E99" s="48" t="s">
        <v>217</v>
      </c>
      <c r="F99" s="49">
        <v>672.12</v>
      </c>
      <c r="G99" s="53"/>
      <c r="H99" s="53"/>
      <c r="I99" s="54" t="s">
        <v>33</v>
      </c>
      <c r="J99" s="55">
        <f t="shared" si="4"/>
        <v>1</v>
      </c>
      <c r="K99" s="53" t="s">
        <v>34</v>
      </c>
      <c r="L99" s="53" t="s">
        <v>4</v>
      </c>
      <c r="M99" s="56"/>
      <c r="N99" s="57"/>
      <c r="O99" s="57"/>
      <c r="P99" s="58"/>
      <c r="Q99" s="57"/>
      <c r="R99" s="57"/>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0">
        <f t="shared" si="5"/>
        <v>9242</v>
      </c>
      <c r="BB99" s="59">
        <f t="shared" si="6"/>
        <v>9242</v>
      </c>
      <c r="BC99" s="51" t="str">
        <f t="shared" si="7"/>
        <v>INR  Nine Thousand Two Hundred &amp; Forty Two  Only</v>
      </c>
      <c r="HZ99" s="14"/>
      <c r="IA99" s="14">
        <v>87</v>
      </c>
      <c r="IB99" s="14" t="s">
        <v>132</v>
      </c>
      <c r="IC99" s="14"/>
      <c r="ID99" s="14">
        <v>13.75</v>
      </c>
      <c r="IE99" s="13" t="s">
        <v>217</v>
      </c>
    </row>
    <row r="100" spans="1:238" s="13" customFormat="1" ht="47.25">
      <c r="A100" s="52">
        <v>88</v>
      </c>
      <c r="B100" s="61" t="s">
        <v>133</v>
      </c>
      <c r="C100" s="52"/>
      <c r="D100" s="63"/>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5"/>
      <c r="HZ100" s="14"/>
      <c r="IA100" s="14">
        <v>88</v>
      </c>
      <c r="IB100" s="14" t="s">
        <v>133</v>
      </c>
      <c r="IC100" s="14"/>
      <c r="ID100" s="14"/>
    </row>
    <row r="101" spans="1:239" s="13" customFormat="1" ht="15.75">
      <c r="A101" s="52">
        <v>89</v>
      </c>
      <c r="B101" s="61" t="s">
        <v>134</v>
      </c>
      <c r="C101" s="52"/>
      <c r="D101" s="47">
        <v>130</v>
      </c>
      <c r="E101" s="48" t="s">
        <v>218</v>
      </c>
      <c r="F101" s="49">
        <v>78.61</v>
      </c>
      <c r="G101" s="53"/>
      <c r="H101" s="53"/>
      <c r="I101" s="54" t="s">
        <v>33</v>
      </c>
      <c r="J101" s="55">
        <f t="shared" si="4"/>
        <v>1</v>
      </c>
      <c r="K101" s="53" t="s">
        <v>34</v>
      </c>
      <c r="L101" s="53" t="s">
        <v>4</v>
      </c>
      <c r="M101" s="56"/>
      <c r="N101" s="57"/>
      <c r="O101" s="57"/>
      <c r="P101" s="58"/>
      <c r="Q101" s="57"/>
      <c r="R101" s="57"/>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0">
        <f t="shared" si="5"/>
        <v>10219</v>
      </c>
      <c r="BB101" s="59">
        <f t="shared" si="6"/>
        <v>10219</v>
      </c>
      <c r="BC101" s="51" t="str">
        <f t="shared" si="7"/>
        <v>INR  Ten Thousand Two Hundred &amp; Nineteen  Only</v>
      </c>
      <c r="HZ101" s="14"/>
      <c r="IA101" s="14">
        <v>89</v>
      </c>
      <c r="IB101" s="14" t="s">
        <v>134</v>
      </c>
      <c r="IC101" s="14"/>
      <c r="ID101" s="14">
        <v>130</v>
      </c>
      <c r="IE101" s="13" t="s">
        <v>218</v>
      </c>
    </row>
    <row r="102" spans="1:238" s="13" customFormat="1" ht="15.75">
      <c r="A102" s="52">
        <v>90</v>
      </c>
      <c r="B102" s="61" t="s">
        <v>135</v>
      </c>
      <c r="C102" s="52"/>
      <c r="D102" s="63"/>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5"/>
      <c r="HZ102" s="14"/>
      <c r="IA102" s="14">
        <v>90</v>
      </c>
      <c r="IB102" s="14" t="s">
        <v>135</v>
      </c>
      <c r="IC102" s="14"/>
      <c r="ID102" s="14"/>
    </row>
    <row r="103" spans="1:238" s="13" customFormat="1" ht="47.25">
      <c r="A103" s="52">
        <v>91</v>
      </c>
      <c r="B103" s="61" t="s">
        <v>136</v>
      </c>
      <c r="C103" s="52"/>
      <c r="D103" s="63"/>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5"/>
      <c r="HZ103" s="14"/>
      <c r="IA103" s="14">
        <v>91</v>
      </c>
      <c r="IB103" s="14" t="s">
        <v>136</v>
      </c>
      <c r="IC103" s="14"/>
      <c r="ID103" s="14"/>
    </row>
    <row r="104" spans="1:239" s="13" customFormat="1" ht="31.5">
      <c r="A104" s="52">
        <v>92</v>
      </c>
      <c r="B104" s="61" t="s">
        <v>137</v>
      </c>
      <c r="C104" s="52"/>
      <c r="D104" s="47">
        <v>13.7</v>
      </c>
      <c r="E104" s="48" t="s">
        <v>217</v>
      </c>
      <c r="F104" s="49">
        <v>892.63</v>
      </c>
      <c r="G104" s="53"/>
      <c r="H104" s="53"/>
      <c r="I104" s="54" t="s">
        <v>33</v>
      </c>
      <c r="J104" s="55">
        <f t="shared" si="4"/>
        <v>1</v>
      </c>
      <c r="K104" s="53" t="s">
        <v>34</v>
      </c>
      <c r="L104" s="53" t="s">
        <v>4</v>
      </c>
      <c r="M104" s="56"/>
      <c r="N104" s="57"/>
      <c r="O104" s="57"/>
      <c r="P104" s="58"/>
      <c r="Q104" s="57"/>
      <c r="R104" s="57"/>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0">
        <f t="shared" si="5"/>
        <v>12229</v>
      </c>
      <c r="BB104" s="59">
        <f t="shared" si="6"/>
        <v>12229</v>
      </c>
      <c r="BC104" s="51" t="str">
        <f t="shared" si="7"/>
        <v>INR  Twelve Thousand Two Hundred &amp; Twenty Nine  Only</v>
      </c>
      <c r="HZ104" s="14"/>
      <c r="IA104" s="14">
        <v>92</v>
      </c>
      <c r="IB104" s="14" t="s">
        <v>137</v>
      </c>
      <c r="IC104" s="14"/>
      <c r="ID104" s="14">
        <v>13.7</v>
      </c>
      <c r="IE104" s="13" t="s">
        <v>217</v>
      </c>
    </row>
    <row r="105" spans="1:238" s="13" customFormat="1" ht="15.75">
      <c r="A105" s="52">
        <v>93</v>
      </c>
      <c r="B105" s="61" t="s">
        <v>138</v>
      </c>
      <c r="C105" s="52"/>
      <c r="D105" s="63"/>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5"/>
      <c r="HZ105" s="14"/>
      <c r="IA105" s="14">
        <v>93</v>
      </c>
      <c r="IB105" s="14" t="s">
        <v>138</v>
      </c>
      <c r="IC105" s="14"/>
      <c r="ID105" s="14"/>
    </row>
    <row r="106" spans="1:238" s="13" customFormat="1" ht="126">
      <c r="A106" s="52">
        <v>94</v>
      </c>
      <c r="B106" s="61" t="s">
        <v>139</v>
      </c>
      <c r="C106" s="52"/>
      <c r="D106" s="63"/>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5"/>
      <c r="HZ106" s="14"/>
      <c r="IA106" s="14">
        <v>94</v>
      </c>
      <c r="IB106" s="14" t="s">
        <v>139</v>
      </c>
      <c r="IC106" s="14"/>
      <c r="ID106" s="14"/>
    </row>
    <row r="107" spans="1:238" s="13" customFormat="1" ht="31.5">
      <c r="A107" s="52">
        <v>95</v>
      </c>
      <c r="B107" s="61" t="s">
        <v>140</v>
      </c>
      <c r="C107" s="52"/>
      <c r="D107" s="63"/>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5"/>
      <c r="HZ107" s="14"/>
      <c r="IA107" s="14">
        <v>95</v>
      </c>
      <c r="IB107" s="14" t="s">
        <v>140</v>
      </c>
      <c r="IC107" s="14"/>
      <c r="ID107" s="14"/>
    </row>
    <row r="108" spans="1:239" s="13" customFormat="1" ht="15.75">
      <c r="A108" s="52">
        <v>96</v>
      </c>
      <c r="B108" s="61" t="s">
        <v>141</v>
      </c>
      <c r="C108" s="52"/>
      <c r="D108" s="47">
        <v>13.75</v>
      </c>
      <c r="E108" s="48" t="s">
        <v>217</v>
      </c>
      <c r="F108" s="49">
        <v>2548.4</v>
      </c>
      <c r="G108" s="53"/>
      <c r="H108" s="53"/>
      <c r="I108" s="54" t="s">
        <v>33</v>
      </c>
      <c r="J108" s="55">
        <f t="shared" si="4"/>
        <v>1</v>
      </c>
      <c r="K108" s="53" t="s">
        <v>34</v>
      </c>
      <c r="L108" s="53" t="s">
        <v>4</v>
      </c>
      <c r="M108" s="56"/>
      <c r="N108" s="57"/>
      <c r="O108" s="57"/>
      <c r="P108" s="58"/>
      <c r="Q108" s="57"/>
      <c r="R108" s="57"/>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0">
        <f t="shared" si="5"/>
        <v>35041</v>
      </c>
      <c r="BB108" s="59">
        <f t="shared" si="6"/>
        <v>35041</v>
      </c>
      <c r="BC108" s="51" t="str">
        <f t="shared" si="7"/>
        <v>INR  Thirty Five Thousand  &amp;Forty One  Only</v>
      </c>
      <c r="HZ108" s="14"/>
      <c r="IA108" s="14">
        <v>96</v>
      </c>
      <c r="IB108" s="14" t="s">
        <v>141</v>
      </c>
      <c r="IC108" s="14"/>
      <c r="ID108" s="14">
        <v>13.75</v>
      </c>
      <c r="IE108" s="13" t="s">
        <v>217</v>
      </c>
    </row>
    <row r="109" spans="1:239" s="13" customFormat="1" ht="78.75">
      <c r="A109" s="52">
        <v>97</v>
      </c>
      <c r="B109" s="61" t="s">
        <v>142</v>
      </c>
      <c r="C109" s="52"/>
      <c r="D109" s="47">
        <v>1</v>
      </c>
      <c r="E109" s="48" t="s">
        <v>219</v>
      </c>
      <c r="F109" s="49">
        <v>708.59</v>
      </c>
      <c r="G109" s="53"/>
      <c r="H109" s="53"/>
      <c r="I109" s="54" t="s">
        <v>33</v>
      </c>
      <c r="J109" s="55">
        <f t="shared" si="4"/>
        <v>1</v>
      </c>
      <c r="K109" s="53" t="s">
        <v>34</v>
      </c>
      <c r="L109" s="53" t="s">
        <v>4</v>
      </c>
      <c r="M109" s="56"/>
      <c r="N109" s="57"/>
      <c r="O109" s="57"/>
      <c r="P109" s="58"/>
      <c r="Q109" s="57"/>
      <c r="R109" s="57"/>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0">
        <f t="shared" si="5"/>
        <v>709</v>
      </c>
      <c r="BB109" s="59">
        <f t="shared" si="6"/>
        <v>709</v>
      </c>
      <c r="BC109" s="51" t="str">
        <f t="shared" si="7"/>
        <v>INR  Seven Hundred &amp; Nine  Only</v>
      </c>
      <c r="HZ109" s="14"/>
      <c r="IA109" s="14">
        <v>97</v>
      </c>
      <c r="IB109" s="14" t="s">
        <v>142</v>
      </c>
      <c r="IC109" s="14"/>
      <c r="ID109" s="14">
        <v>1</v>
      </c>
      <c r="IE109" s="13" t="s">
        <v>219</v>
      </c>
    </row>
    <row r="110" spans="1:239" s="13" customFormat="1" ht="126">
      <c r="A110" s="52">
        <v>98</v>
      </c>
      <c r="B110" s="61" t="s">
        <v>143</v>
      </c>
      <c r="C110" s="52"/>
      <c r="D110" s="47">
        <v>24</v>
      </c>
      <c r="E110" s="48" t="s">
        <v>217</v>
      </c>
      <c r="F110" s="49">
        <v>932.44</v>
      </c>
      <c r="G110" s="53"/>
      <c r="H110" s="53"/>
      <c r="I110" s="54" t="s">
        <v>33</v>
      </c>
      <c r="J110" s="55">
        <f t="shared" si="4"/>
        <v>1</v>
      </c>
      <c r="K110" s="53" t="s">
        <v>34</v>
      </c>
      <c r="L110" s="53" t="s">
        <v>4</v>
      </c>
      <c r="M110" s="56"/>
      <c r="N110" s="57"/>
      <c r="O110" s="57"/>
      <c r="P110" s="58"/>
      <c r="Q110" s="57"/>
      <c r="R110" s="57"/>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0">
        <f t="shared" si="5"/>
        <v>22379</v>
      </c>
      <c r="BB110" s="59">
        <f t="shared" si="6"/>
        <v>22379</v>
      </c>
      <c r="BC110" s="51" t="str">
        <f t="shared" si="7"/>
        <v>INR  Twenty Two Thousand Three Hundred &amp; Seventy Nine  Only</v>
      </c>
      <c r="HZ110" s="14"/>
      <c r="IA110" s="14">
        <v>98</v>
      </c>
      <c r="IB110" s="14" t="s">
        <v>143</v>
      </c>
      <c r="IC110" s="14"/>
      <c r="ID110" s="14">
        <v>24</v>
      </c>
      <c r="IE110" s="13" t="s">
        <v>217</v>
      </c>
    </row>
    <row r="111" spans="1:238" s="13" customFormat="1" ht="15.75">
      <c r="A111" s="52">
        <v>99</v>
      </c>
      <c r="B111" s="61" t="s">
        <v>144</v>
      </c>
      <c r="C111" s="52"/>
      <c r="D111" s="63"/>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5"/>
      <c r="HZ111" s="14"/>
      <c r="IA111" s="14">
        <v>99</v>
      </c>
      <c r="IB111" s="14" t="s">
        <v>144</v>
      </c>
      <c r="IC111" s="14"/>
      <c r="ID111" s="14"/>
    </row>
    <row r="112" spans="1:238" s="13" customFormat="1" ht="78.75">
      <c r="A112" s="52">
        <v>100</v>
      </c>
      <c r="B112" s="61" t="s">
        <v>145</v>
      </c>
      <c r="C112" s="52"/>
      <c r="D112" s="63"/>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5"/>
      <c r="HZ112" s="14"/>
      <c r="IA112" s="14">
        <v>100</v>
      </c>
      <c r="IB112" s="14" t="s">
        <v>145</v>
      </c>
      <c r="IC112" s="14"/>
      <c r="ID112" s="14"/>
    </row>
    <row r="113" spans="1:239" s="13" customFormat="1" ht="31.5">
      <c r="A113" s="52">
        <v>101</v>
      </c>
      <c r="B113" s="61" t="s">
        <v>146</v>
      </c>
      <c r="C113" s="52"/>
      <c r="D113" s="47">
        <v>1.89</v>
      </c>
      <c r="E113" s="48" t="s">
        <v>217</v>
      </c>
      <c r="F113" s="49">
        <v>1767.43</v>
      </c>
      <c r="G113" s="53"/>
      <c r="H113" s="53"/>
      <c r="I113" s="54" t="s">
        <v>33</v>
      </c>
      <c r="J113" s="55">
        <f t="shared" si="4"/>
        <v>1</v>
      </c>
      <c r="K113" s="53" t="s">
        <v>34</v>
      </c>
      <c r="L113" s="53" t="s">
        <v>4</v>
      </c>
      <c r="M113" s="56"/>
      <c r="N113" s="57"/>
      <c r="O113" s="57"/>
      <c r="P113" s="58"/>
      <c r="Q113" s="57"/>
      <c r="R113" s="57"/>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0">
        <f t="shared" si="5"/>
        <v>3340</v>
      </c>
      <c r="BB113" s="59">
        <f t="shared" si="6"/>
        <v>3340</v>
      </c>
      <c r="BC113" s="51" t="str">
        <f t="shared" si="7"/>
        <v>INR  Three Thousand Three Hundred &amp; Forty  Only</v>
      </c>
      <c r="HZ113" s="14"/>
      <c r="IA113" s="14">
        <v>101</v>
      </c>
      <c r="IB113" s="14" t="s">
        <v>146</v>
      </c>
      <c r="IC113" s="14"/>
      <c r="ID113" s="14">
        <v>1.89</v>
      </c>
      <c r="IE113" s="13" t="s">
        <v>217</v>
      </c>
    </row>
    <row r="114" spans="1:239" s="13" customFormat="1" ht="47.25">
      <c r="A114" s="52">
        <v>102</v>
      </c>
      <c r="B114" s="61" t="s">
        <v>147</v>
      </c>
      <c r="C114" s="52"/>
      <c r="D114" s="47">
        <v>1.89</v>
      </c>
      <c r="E114" s="48" t="s">
        <v>217</v>
      </c>
      <c r="F114" s="49">
        <v>351.95</v>
      </c>
      <c r="G114" s="53"/>
      <c r="H114" s="53"/>
      <c r="I114" s="54" t="s">
        <v>33</v>
      </c>
      <c r="J114" s="55">
        <f t="shared" si="4"/>
        <v>1</v>
      </c>
      <c r="K114" s="53" t="s">
        <v>34</v>
      </c>
      <c r="L114" s="53" t="s">
        <v>4</v>
      </c>
      <c r="M114" s="56"/>
      <c r="N114" s="57"/>
      <c r="O114" s="57"/>
      <c r="P114" s="58"/>
      <c r="Q114" s="57"/>
      <c r="R114" s="57"/>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0">
        <f t="shared" si="5"/>
        <v>665</v>
      </c>
      <c r="BB114" s="59">
        <f t="shared" si="6"/>
        <v>665</v>
      </c>
      <c r="BC114" s="51" t="str">
        <f t="shared" si="7"/>
        <v>INR  Six Hundred &amp; Sixty Five  Only</v>
      </c>
      <c r="HZ114" s="14"/>
      <c r="IA114" s="14">
        <v>102</v>
      </c>
      <c r="IB114" s="14" t="s">
        <v>147</v>
      </c>
      <c r="IC114" s="14"/>
      <c r="ID114" s="14">
        <v>1.89</v>
      </c>
      <c r="IE114" s="13" t="s">
        <v>217</v>
      </c>
    </row>
    <row r="115" spans="1:239" s="13" customFormat="1" ht="78.75">
      <c r="A115" s="52">
        <v>103</v>
      </c>
      <c r="B115" s="61" t="s">
        <v>148</v>
      </c>
      <c r="C115" s="52"/>
      <c r="D115" s="47">
        <v>1</v>
      </c>
      <c r="E115" s="48" t="s">
        <v>219</v>
      </c>
      <c r="F115" s="49">
        <v>899.3</v>
      </c>
      <c r="G115" s="53"/>
      <c r="H115" s="53"/>
      <c r="I115" s="54" t="s">
        <v>33</v>
      </c>
      <c r="J115" s="55">
        <f t="shared" si="4"/>
        <v>1</v>
      </c>
      <c r="K115" s="53" t="s">
        <v>34</v>
      </c>
      <c r="L115" s="53" t="s">
        <v>4</v>
      </c>
      <c r="M115" s="56"/>
      <c r="N115" s="57"/>
      <c r="O115" s="57"/>
      <c r="P115" s="58"/>
      <c r="Q115" s="57"/>
      <c r="R115" s="57"/>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0">
        <f t="shared" si="5"/>
        <v>899</v>
      </c>
      <c r="BB115" s="59">
        <f t="shared" si="6"/>
        <v>899</v>
      </c>
      <c r="BC115" s="51" t="str">
        <f t="shared" si="7"/>
        <v>INR  Eight Hundred &amp; Ninety Nine  Only</v>
      </c>
      <c r="HZ115" s="14"/>
      <c r="IA115" s="14">
        <v>103</v>
      </c>
      <c r="IB115" s="14" t="s">
        <v>148</v>
      </c>
      <c r="IC115" s="14"/>
      <c r="ID115" s="14">
        <v>1</v>
      </c>
      <c r="IE115" s="13" t="s">
        <v>219</v>
      </c>
    </row>
    <row r="116" spans="1:238" s="13" customFormat="1" ht="63">
      <c r="A116" s="52">
        <v>104</v>
      </c>
      <c r="B116" s="61" t="s">
        <v>149</v>
      </c>
      <c r="C116" s="52"/>
      <c r="D116" s="63"/>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5"/>
      <c r="HZ116" s="14"/>
      <c r="IA116" s="14">
        <v>104</v>
      </c>
      <c r="IB116" s="14" t="s">
        <v>149</v>
      </c>
      <c r="IC116" s="14"/>
      <c r="ID116" s="14"/>
    </row>
    <row r="117" spans="1:239" s="13" customFormat="1" ht="15.75">
      <c r="A117" s="52">
        <v>105</v>
      </c>
      <c r="B117" s="61" t="s">
        <v>150</v>
      </c>
      <c r="C117" s="52"/>
      <c r="D117" s="47">
        <v>2</v>
      </c>
      <c r="E117" s="48" t="s">
        <v>219</v>
      </c>
      <c r="F117" s="49">
        <v>91.54</v>
      </c>
      <c r="G117" s="53"/>
      <c r="H117" s="53"/>
      <c r="I117" s="54" t="s">
        <v>33</v>
      </c>
      <c r="J117" s="55">
        <f t="shared" si="4"/>
        <v>1</v>
      </c>
      <c r="K117" s="53" t="s">
        <v>34</v>
      </c>
      <c r="L117" s="53" t="s">
        <v>4</v>
      </c>
      <c r="M117" s="56"/>
      <c r="N117" s="57"/>
      <c r="O117" s="57"/>
      <c r="P117" s="58"/>
      <c r="Q117" s="57"/>
      <c r="R117" s="57"/>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0">
        <f t="shared" si="5"/>
        <v>183</v>
      </c>
      <c r="BB117" s="59">
        <f t="shared" si="6"/>
        <v>183</v>
      </c>
      <c r="BC117" s="51" t="str">
        <f t="shared" si="7"/>
        <v>INR  One Hundred &amp; Eighty Three  Only</v>
      </c>
      <c r="HZ117" s="14"/>
      <c r="IA117" s="14">
        <v>105</v>
      </c>
      <c r="IB117" s="14" t="s">
        <v>150</v>
      </c>
      <c r="IC117" s="14"/>
      <c r="ID117" s="14">
        <v>2</v>
      </c>
      <c r="IE117" s="13" t="s">
        <v>219</v>
      </c>
    </row>
    <row r="118" spans="1:238" s="13" customFormat="1" ht="63">
      <c r="A118" s="52">
        <v>106</v>
      </c>
      <c r="B118" s="61" t="s">
        <v>151</v>
      </c>
      <c r="C118" s="52"/>
      <c r="D118" s="63"/>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5"/>
      <c r="HZ118" s="14"/>
      <c r="IA118" s="14">
        <v>106</v>
      </c>
      <c r="IB118" s="14" t="s">
        <v>151</v>
      </c>
      <c r="IC118" s="14"/>
      <c r="ID118" s="14"/>
    </row>
    <row r="119" spans="1:239" s="13" customFormat="1" ht="15.75">
      <c r="A119" s="52">
        <v>107</v>
      </c>
      <c r="B119" s="61" t="s">
        <v>152</v>
      </c>
      <c r="C119" s="52"/>
      <c r="D119" s="47">
        <v>8</v>
      </c>
      <c r="E119" s="48" t="s">
        <v>219</v>
      </c>
      <c r="F119" s="49">
        <v>52.65</v>
      </c>
      <c r="G119" s="53"/>
      <c r="H119" s="53"/>
      <c r="I119" s="54" t="s">
        <v>33</v>
      </c>
      <c r="J119" s="55">
        <f t="shared" si="4"/>
        <v>1</v>
      </c>
      <c r="K119" s="53" t="s">
        <v>34</v>
      </c>
      <c r="L119" s="53" t="s">
        <v>4</v>
      </c>
      <c r="M119" s="56"/>
      <c r="N119" s="57"/>
      <c r="O119" s="57"/>
      <c r="P119" s="58"/>
      <c r="Q119" s="57"/>
      <c r="R119" s="57"/>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0">
        <f t="shared" si="5"/>
        <v>421</v>
      </c>
      <c r="BB119" s="59">
        <f t="shared" si="6"/>
        <v>421</v>
      </c>
      <c r="BC119" s="51" t="str">
        <f t="shared" si="7"/>
        <v>INR  Four Hundred &amp; Twenty One  Only</v>
      </c>
      <c r="HZ119" s="14"/>
      <c r="IA119" s="14">
        <v>107</v>
      </c>
      <c r="IB119" s="14" t="s">
        <v>152</v>
      </c>
      <c r="IC119" s="14"/>
      <c r="ID119" s="14">
        <v>8</v>
      </c>
      <c r="IE119" s="13" t="s">
        <v>219</v>
      </c>
    </row>
    <row r="120" spans="1:238" s="13" customFormat="1" ht="63">
      <c r="A120" s="52">
        <v>108</v>
      </c>
      <c r="B120" s="61" t="s">
        <v>153</v>
      </c>
      <c r="C120" s="52"/>
      <c r="D120" s="63"/>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5"/>
      <c r="HZ120" s="14"/>
      <c r="IA120" s="14">
        <v>108</v>
      </c>
      <c r="IB120" s="14" t="s">
        <v>153</v>
      </c>
      <c r="IC120" s="14"/>
      <c r="ID120" s="14"/>
    </row>
    <row r="121" spans="1:239" s="13" customFormat="1" ht="15.75">
      <c r="A121" s="52">
        <v>109</v>
      </c>
      <c r="B121" s="61" t="s">
        <v>154</v>
      </c>
      <c r="C121" s="52"/>
      <c r="D121" s="47">
        <v>6</v>
      </c>
      <c r="E121" s="48" t="s">
        <v>219</v>
      </c>
      <c r="F121" s="49">
        <v>54.58</v>
      </c>
      <c r="G121" s="53"/>
      <c r="H121" s="53"/>
      <c r="I121" s="54" t="s">
        <v>33</v>
      </c>
      <c r="J121" s="55">
        <f t="shared" si="4"/>
        <v>1</v>
      </c>
      <c r="K121" s="53" t="s">
        <v>34</v>
      </c>
      <c r="L121" s="53" t="s">
        <v>4</v>
      </c>
      <c r="M121" s="56"/>
      <c r="N121" s="57"/>
      <c r="O121" s="57"/>
      <c r="P121" s="58"/>
      <c r="Q121" s="57"/>
      <c r="R121" s="57"/>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0">
        <f t="shared" si="5"/>
        <v>327</v>
      </c>
      <c r="BB121" s="59">
        <f t="shared" si="6"/>
        <v>327</v>
      </c>
      <c r="BC121" s="51" t="str">
        <f t="shared" si="7"/>
        <v>INR  Three Hundred &amp; Twenty Seven  Only</v>
      </c>
      <c r="HZ121" s="14"/>
      <c r="IA121" s="14">
        <v>109</v>
      </c>
      <c r="IB121" s="14" t="s">
        <v>154</v>
      </c>
      <c r="IC121" s="14"/>
      <c r="ID121" s="14">
        <v>6</v>
      </c>
      <c r="IE121" s="13" t="s">
        <v>219</v>
      </c>
    </row>
    <row r="122" spans="1:239" s="13" customFormat="1" ht="78.75">
      <c r="A122" s="52">
        <v>110</v>
      </c>
      <c r="B122" s="61" t="s">
        <v>155</v>
      </c>
      <c r="C122" s="52"/>
      <c r="D122" s="47">
        <v>1</v>
      </c>
      <c r="E122" s="48" t="s">
        <v>219</v>
      </c>
      <c r="F122" s="49">
        <v>648.66</v>
      </c>
      <c r="G122" s="53"/>
      <c r="H122" s="53"/>
      <c r="I122" s="54" t="s">
        <v>33</v>
      </c>
      <c r="J122" s="55">
        <f t="shared" si="4"/>
        <v>1</v>
      </c>
      <c r="K122" s="53" t="s">
        <v>34</v>
      </c>
      <c r="L122" s="53" t="s">
        <v>4</v>
      </c>
      <c r="M122" s="56"/>
      <c r="N122" s="57"/>
      <c r="O122" s="57"/>
      <c r="P122" s="58"/>
      <c r="Q122" s="57"/>
      <c r="R122" s="57"/>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0">
        <f t="shared" si="5"/>
        <v>649</v>
      </c>
      <c r="BB122" s="59">
        <f t="shared" si="6"/>
        <v>649</v>
      </c>
      <c r="BC122" s="51" t="str">
        <f t="shared" si="7"/>
        <v>INR  Six Hundred &amp; Forty Nine  Only</v>
      </c>
      <c r="HZ122" s="14"/>
      <c r="IA122" s="14">
        <v>110</v>
      </c>
      <c r="IB122" s="14" t="s">
        <v>155</v>
      </c>
      <c r="IC122" s="14"/>
      <c r="ID122" s="14">
        <v>1</v>
      </c>
      <c r="IE122" s="13" t="s">
        <v>219</v>
      </c>
    </row>
    <row r="123" spans="1:238" s="13" customFormat="1" ht="409.5">
      <c r="A123" s="52">
        <v>111</v>
      </c>
      <c r="B123" s="61" t="s">
        <v>156</v>
      </c>
      <c r="C123" s="52"/>
      <c r="D123" s="63"/>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5"/>
      <c r="HZ123" s="14"/>
      <c r="IA123" s="14">
        <v>111</v>
      </c>
      <c r="IB123" s="14" t="s">
        <v>156</v>
      </c>
      <c r="IC123" s="14"/>
      <c r="ID123" s="14"/>
    </row>
    <row r="124" spans="1:239" s="13" customFormat="1" ht="47.25">
      <c r="A124" s="52">
        <v>112</v>
      </c>
      <c r="B124" s="61" t="s">
        <v>157</v>
      </c>
      <c r="C124" s="52"/>
      <c r="D124" s="47">
        <v>87.5</v>
      </c>
      <c r="E124" s="48" t="s">
        <v>217</v>
      </c>
      <c r="F124" s="49">
        <v>1576.19</v>
      </c>
      <c r="G124" s="53"/>
      <c r="H124" s="53"/>
      <c r="I124" s="54" t="s">
        <v>33</v>
      </c>
      <c r="J124" s="55">
        <f t="shared" si="4"/>
        <v>1</v>
      </c>
      <c r="K124" s="53" t="s">
        <v>34</v>
      </c>
      <c r="L124" s="53" t="s">
        <v>4</v>
      </c>
      <c r="M124" s="56"/>
      <c r="N124" s="57"/>
      <c r="O124" s="57"/>
      <c r="P124" s="58"/>
      <c r="Q124" s="57"/>
      <c r="R124" s="57"/>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0">
        <f t="shared" si="5"/>
        <v>137917</v>
      </c>
      <c r="BB124" s="59">
        <f t="shared" si="6"/>
        <v>137917</v>
      </c>
      <c r="BC124" s="51" t="str">
        <f t="shared" si="7"/>
        <v>INR  One Lakh Thirty Seven Thousand Nine Hundred &amp; Seventeen  Only</v>
      </c>
      <c r="HZ124" s="14"/>
      <c r="IA124" s="14">
        <v>112</v>
      </c>
      <c r="IB124" s="14" t="s">
        <v>157</v>
      </c>
      <c r="IC124" s="14"/>
      <c r="ID124" s="14">
        <v>87.5</v>
      </c>
      <c r="IE124" s="13" t="s">
        <v>217</v>
      </c>
    </row>
    <row r="125" spans="1:239" s="13" customFormat="1" ht="63">
      <c r="A125" s="52">
        <v>113</v>
      </c>
      <c r="B125" s="61" t="s">
        <v>158</v>
      </c>
      <c r="C125" s="52"/>
      <c r="D125" s="47">
        <v>4</v>
      </c>
      <c r="E125" s="48" t="s">
        <v>219</v>
      </c>
      <c r="F125" s="49">
        <v>15.48</v>
      </c>
      <c r="G125" s="53"/>
      <c r="H125" s="53"/>
      <c r="I125" s="54" t="s">
        <v>33</v>
      </c>
      <c r="J125" s="55">
        <f t="shared" si="4"/>
        <v>1</v>
      </c>
      <c r="K125" s="53" t="s">
        <v>34</v>
      </c>
      <c r="L125" s="53" t="s">
        <v>4</v>
      </c>
      <c r="M125" s="56"/>
      <c r="N125" s="57"/>
      <c r="O125" s="57"/>
      <c r="P125" s="58"/>
      <c r="Q125" s="57"/>
      <c r="R125" s="57"/>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0">
        <f t="shared" si="5"/>
        <v>62</v>
      </c>
      <c r="BB125" s="59">
        <f t="shared" si="6"/>
        <v>62</v>
      </c>
      <c r="BC125" s="51" t="str">
        <f t="shared" si="7"/>
        <v>INR  Sixty Two Only</v>
      </c>
      <c r="HZ125" s="14"/>
      <c r="IA125" s="14">
        <v>113</v>
      </c>
      <c r="IB125" s="14" t="s">
        <v>158</v>
      </c>
      <c r="IC125" s="14"/>
      <c r="ID125" s="14">
        <v>4</v>
      </c>
      <c r="IE125" s="13" t="s">
        <v>219</v>
      </c>
    </row>
    <row r="126" spans="1:238" s="13" customFormat="1" ht="78.75">
      <c r="A126" s="52">
        <v>114</v>
      </c>
      <c r="B126" s="61" t="s">
        <v>159</v>
      </c>
      <c r="C126" s="52"/>
      <c r="D126" s="63"/>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5"/>
      <c r="HZ126" s="14"/>
      <c r="IA126" s="14">
        <v>114</v>
      </c>
      <c r="IB126" s="14" t="s">
        <v>159</v>
      </c>
      <c r="IC126" s="14"/>
      <c r="ID126" s="14"/>
    </row>
    <row r="127" spans="1:239" s="13" customFormat="1" ht="15.75">
      <c r="A127" s="52">
        <v>115</v>
      </c>
      <c r="B127" s="61" t="s">
        <v>160</v>
      </c>
      <c r="C127" s="52"/>
      <c r="D127" s="47">
        <v>3.78</v>
      </c>
      <c r="E127" s="48" t="s">
        <v>217</v>
      </c>
      <c r="F127" s="49">
        <v>669.88</v>
      </c>
      <c r="G127" s="53"/>
      <c r="H127" s="53"/>
      <c r="I127" s="54" t="s">
        <v>33</v>
      </c>
      <c r="J127" s="55">
        <f t="shared" si="4"/>
        <v>1</v>
      </c>
      <c r="K127" s="53" t="s">
        <v>34</v>
      </c>
      <c r="L127" s="53" t="s">
        <v>4</v>
      </c>
      <c r="M127" s="56"/>
      <c r="N127" s="57"/>
      <c r="O127" s="57"/>
      <c r="P127" s="58"/>
      <c r="Q127" s="57"/>
      <c r="R127" s="57"/>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0">
        <f t="shared" si="5"/>
        <v>2532</v>
      </c>
      <c r="BB127" s="59">
        <f t="shared" si="6"/>
        <v>2532</v>
      </c>
      <c r="BC127" s="51" t="str">
        <f t="shared" si="7"/>
        <v>INR  Two Thousand Five Hundred &amp; Thirty Two  Only</v>
      </c>
      <c r="HZ127" s="14"/>
      <c r="IA127" s="14">
        <v>115</v>
      </c>
      <c r="IB127" s="14" t="s">
        <v>160</v>
      </c>
      <c r="IC127" s="14"/>
      <c r="ID127" s="14">
        <v>3.78</v>
      </c>
      <c r="IE127" s="13" t="s">
        <v>217</v>
      </c>
    </row>
    <row r="128" spans="1:238" s="13" customFormat="1" ht="63">
      <c r="A128" s="52">
        <v>116</v>
      </c>
      <c r="B128" s="61" t="s">
        <v>161</v>
      </c>
      <c r="C128" s="52"/>
      <c r="D128" s="63"/>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5"/>
      <c r="HZ128" s="14"/>
      <c r="IA128" s="14">
        <v>116</v>
      </c>
      <c r="IB128" s="14" t="s">
        <v>161</v>
      </c>
      <c r="IC128" s="14"/>
      <c r="ID128" s="14"/>
    </row>
    <row r="129" spans="1:239" s="13" customFormat="1" ht="15.75">
      <c r="A129" s="52">
        <v>117</v>
      </c>
      <c r="B129" s="61" t="s">
        <v>162</v>
      </c>
      <c r="C129" s="52"/>
      <c r="D129" s="47">
        <v>0.5</v>
      </c>
      <c r="E129" s="48" t="s">
        <v>217</v>
      </c>
      <c r="F129" s="49">
        <v>950.99</v>
      </c>
      <c r="G129" s="53"/>
      <c r="H129" s="53"/>
      <c r="I129" s="54" t="s">
        <v>33</v>
      </c>
      <c r="J129" s="55">
        <f t="shared" si="4"/>
        <v>1</v>
      </c>
      <c r="K129" s="53" t="s">
        <v>34</v>
      </c>
      <c r="L129" s="53" t="s">
        <v>4</v>
      </c>
      <c r="M129" s="56"/>
      <c r="N129" s="57"/>
      <c r="O129" s="57"/>
      <c r="P129" s="58"/>
      <c r="Q129" s="57"/>
      <c r="R129" s="57"/>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0">
        <f t="shared" si="5"/>
        <v>475</v>
      </c>
      <c r="BB129" s="59">
        <f t="shared" si="6"/>
        <v>475</v>
      </c>
      <c r="BC129" s="51" t="str">
        <f t="shared" si="7"/>
        <v>INR  Four Hundred &amp; Seventy Five  Only</v>
      </c>
      <c r="HZ129" s="14"/>
      <c r="IA129" s="14">
        <v>117</v>
      </c>
      <c r="IB129" s="14" t="s">
        <v>162</v>
      </c>
      <c r="IC129" s="14"/>
      <c r="ID129" s="14">
        <v>0.5</v>
      </c>
      <c r="IE129" s="13" t="s">
        <v>217</v>
      </c>
    </row>
    <row r="130" spans="1:239" s="13" customFormat="1" ht="157.5">
      <c r="A130" s="52">
        <v>118</v>
      </c>
      <c r="B130" s="61" t="s">
        <v>163</v>
      </c>
      <c r="C130" s="52"/>
      <c r="D130" s="47">
        <v>329</v>
      </c>
      <c r="E130" s="48" t="s">
        <v>218</v>
      </c>
      <c r="F130" s="49">
        <v>116.92</v>
      </c>
      <c r="G130" s="53"/>
      <c r="H130" s="53"/>
      <c r="I130" s="54" t="s">
        <v>33</v>
      </c>
      <c r="J130" s="55">
        <f t="shared" si="4"/>
        <v>1</v>
      </c>
      <c r="K130" s="53" t="s">
        <v>34</v>
      </c>
      <c r="L130" s="53" t="s">
        <v>4</v>
      </c>
      <c r="M130" s="56"/>
      <c r="N130" s="57"/>
      <c r="O130" s="57"/>
      <c r="P130" s="58"/>
      <c r="Q130" s="57"/>
      <c r="R130" s="57"/>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0">
        <f t="shared" si="5"/>
        <v>38467</v>
      </c>
      <c r="BB130" s="59">
        <f t="shared" si="6"/>
        <v>38467</v>
      </c>
      <c r="BC130" s="51" t="str">
        <f t="shared" si="7"/>
        <v>INR  Thirty Eight Thousand Four Hundred &amp; Sixty Seven  Only</v>
      </c>
      <c r="HZ130" s="14"/>
      <c r="IA130" s="14">
        <v>118</v>
      </c>
      <c r="IB130" s="14" t="s">
        <v>163</v>
      </c>
      <c r="IC130" s="14"/>
      <c r="ID130" s="14">
        <v>329</v>
      </c>
      <c r="IE130" s="13" t="s">
        <v>218</v>
      </c>
    </row>
    <row r="131" spans="1:238" s="13" customFormat="1" ht="15.75">
      <c r="A131" s="52">
        <v>119</v>
      </c>
      <c r="B131" s="61" t="s">
        <v>164</v>
      </c>
      <c r="C131" s="52"/>
      <c r="D131" s="63"/>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5"/>
      <c r="HZ131" s="14"/>
      <c r="IA131" s="14">
        <v>119</v>
      </c>
      <c r="IB131" s="14" t="s">
        <v>164</v>
      </c>
      <c r="IC131" s="14"/>
      <c r="ID131" s="14"/>
    </row>
    <row r="132" spans="1:238" s="13" customFormat="1" ht="47.25">
      <c r="A132" s="52">
        <v>120</v>
      </c>
      <c r="B132" s="61" t="s">
        <v>165</v>
      </c>
      <c r="C132" s="52"/>
      <c r="D132" s="63"/>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5"/>
      <c r="HZ132" s="14"/>
      <c r="IA132" s="14">
        <v>120</v>
      </c>
      <c r="IB132" s="14" t="s">
        <v>165</v>
      </c>
      <c r="IC132" s="14"/>
      <c r="ID132" s="14"/>
    </row>
    <row r="133" spans="1:239" s="13" customFormat="1" ht="31.5">
      <c r="A133" s="52">
        <v>121</v>
      </c>
      <c r="B133" s="61" t="s">
        <v>166</v>
      </c>
      <c r="C133" s="52"/>
      <c r="D133" s="47">
        <v>37.65</v>
      </c>
      <c r="E133" s="48" t="s">
        <v>218</v>
      </c>
      <c r="F133" s="49">
        <v>124.77</v>
      </c>
      <c r="G133" s="53"/>
      <c r="H133" s="53"/>
      <c r="I133" s="54" t="s">
        <v>33</v>
      </c>
      <c r="J133" s="55">
        <f t="shared" si="4"/>
        <v>1</v>
      </c>
      <c r="K133" s="53" t="s">
        <v>34</v>
      </c>
      <c r="L133" s="53" t="s">
        <v>4</v>
      </c>
      <c r="M133" s="56"/>
      <c r="N133" s="57"/>
      <c r="O133" s="57"/>
      <c r="P133" s="58"/>
      <c r="Q133" s="57"/>
      <c r="R133" s="57"/>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0">
        <f t="shared" si="5"/>
        <v>4698</v>
      </c>
      <c r="BB133" s="59">
        <f t="shared" si="6"/>
        <v>4698</v>
      </c>
      <c r="BC133" s="51" t="str">
        <f t="shared" si="7"/>
        <v>INR  Four Thousand Six Hundred &amp; Ninety Eight  Only</v>
      </c>
      <c r="HZ133" s="14"/>
      <c r="IA133" s="14">
        <v>121</v>
      </c>
      <c r="IB133" s="14" t="s">
        <v>166</v>
      </c>
      <c r="IC133" s="14"/>
      <c r="ID133" s="14">
        <v>37.65</v>
      </c>
      <c r="IE133" s="13" t="s">
        <v>218</v>
      </c>
    </row>
    <row r="134" spans="1:238" s="13" customFormat="1" ht="94.5">
      <c r="A134" s="52">
        <v>122</v>
      </c>
      <c r="B134" s="61" t="s">
        <v>167</v>
      </c>
      <c r="C134" s="52"/>
      <c r="D134" s="63"/>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5"/>
      <c r="HZ134" s="14"/>
      <c r="IA134" s="14">
        <v>122</v>
      </c>
      <c r="IB134" s="14" t="s">
        <v>167</v>
      </c>
      <c r="IC134" s="14"/>
      <c r="ID134" s="14"/>
    </row>
    <row r="135" spans="1:239" s="13" customFormat="1" ht="31.5">
      <c r="A135" s="52">
        <v>123</v>
      </c>
      <c r="B135" s="61" t="s">
        <v>168</v>
      </c>
      <c r="C135" s="52"/>
      <c r="D135" s="47">
        <v>176</v>
      </c>
      <c r="E135" s="48" t="s">
        <v>219</v>
      </c>
      <c r="F135" s="49">
        <v>97.94</v>
      </c>
      <c r="G135" s="53"/>
      <c r="H135" s="53"/>
      <c r="I135" s="54" t="s">
        <v>33</v>
      </c>
      <c r="J135" s="55">
        <f t="shared" si="4"/>
        <v>1</v>
      </c>
      <c r="K135" s="53" t="s">
        <v>34</v>
      </c>
      <c r="L135" s="53" t="s">
        <v>4</v>
      </c>
      <c r="M135" s="56"/>
      <c r="N135" s="57"/>
      <c r="O135" s="57"/>
      <c r="P135" s="58"/>
      <c r="Q135" s="57"/>
      <c r="R135" s="57"/>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0">
        <f t="shared" si="5"/>
        <v>17237</v>
      </c>
      <c r="BB135" s="59">
        <f t="shared" si="6"/>
        <v>17237</v>
      </c>
      <c r="BC135" s="51" t="str">
        <f t="shared" si="7"/>
        <v>INR  Seventeen Thousand Two Hundred &amp; Thirty Seven  Only</v>
      </c>
      <c r="HZ135" s="14"/>
      <c r="IA135" s="14">
        <v>123</v>
      </c>
      <c r="IB135" s="14" t="s">
        <v>168</v>
      </c>
      <c r="IC135" s="14"/>
      <c r="ID135" s="14">
        <v>176</v>
      </c>
      <c r="IE135" s="13" t="s">
        <v>219</v>
      </c>
    </row>
    <row r="136" spans="1:238" s="13" customFormat="1" ht="15.75">
      <c r="A136" s="52">
        <v>124</v>
      </c>
      <c r="B136" s="61" t="s">
        <v>169</v>
      </c>
      <c r="C136" s="52"/>
      <c r="D136" s="63"/>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5"/>
      <c r="HZ136" s="14"/>
      <c r="IA136" s="14">
        <v>124</v>
      </c>
      <c r="IB136" s="14" t="s">
        <v>169</v>
      </c>
      <c r="IC136" s="14"/>
      <c r="ID136" s="14"/>
    </row>
    <row r="137" spans="1:238" s="13" customFormat="1" ht="110.25">
      <c r="A137" s="52">
        <v>125</v>
      </c>
      <c r="B137" s="61" t="s">
        <v>170</v>
      </c>
      <c r="C137" s="52"/>
      <c r="D137" s="63"/>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5"/>
      <c r="HZ137" s="14"/>
      <c r="IA137" s="14">
        <v>125</v>
      </c>
      <c r="IB137" s="14" t="s">
        <v>170</v>
      </c>
      <c r="IC137" s="14"/>
      <c r="ID137" s="14"/>
    </row>
    <row r="138" spans="1:239" s="13" customFormat="1" ht="31.5">
      <c r="A138" s="52">
        <v>126</v>
      </c>
      <c r="B138" s="61" t="s">
        <v>171</v>
      </c>
      <c r="C138" s="52"/>
      <c r="D138" s="47">
        <v>2.88</v>
      </c>
      <c r="E138" s="48" t="s">
        <v>217</v>
      </c>
      <c r="F138" s="49">
        <v>1242.13</v>
      </c>
      <c r="G138" s="53"/>
      <c r="H138" s="53"/>
      <c r="I138" s="54" t="s">
        <v>33</v>
      </c>
      <c r="J138" s="55">
        <f t="shared" si="4"/>
        <v>1</v>
      </c>
      <c r="K138" s="53" t="s">
        <v>34</v>
      </c>
      <c r="L138" s="53" t="s">
        <v>4</v>
      </c>
      <c r="M138" s="56"/>
      <c r="N138" s="57"/>
      <c r="O138" s="57"/>
      <c r="P138" s="58"/>
      <c r="Q138" s="57"/>
      <c r="R138" s="57"/>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0">
        <f t="shared" si="5"/>
        <v>3577</v>
      </c>
      <c r="BB138" s="59">
        <f t="shared" si="6"/>
        <v>3577</v>
      </c>
      <c r="BC138" s="51" t="str">
        <f t="shared" si="7"/>
        <v>INR  Three Thousand Five Hundred &amp; Seventy Seven  Only</v>
      </c>
      <c r="HZ138" s="14"/>
      <c r="IA138" s="14">
        <v>126</v>
      </c>
      <c r="IB138" s="14" t="s">
        <v>171</v>
      </c>
      <c r="IC138" s="14"/>
      <c r="ID138" s="14">
        <v>2.88</v>
      </c>
      <c r="IE138" s="13" t="s">
        <v>217</v>
      </c>
    </row>
    <row r="139" spans="1:238" s="13" customFormat="1" ht="15.75">
      <c r="A139" s="52">
        <v>127</v>
      </c>
      <c r="B139" s="61" t="s">
        <v>172</v>
      </c>
      <c r="C139" s="52"/>
      <c r="D139" s="63"/>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5"/>
      <c r="HZ139" s="14"/>
      <c r="IA139" s="14">
        <v>127</v>
      </c>
      <c r="IB139" s="14" t="s">
        <v>172</v>
      </c>
      <c r="IC139" s="14"/>
      <c r="ID139" s="14"/>
    </row>
    <row r="140" spans="1:239" s="13" customFormat="1" ht="94.5">
      <c r="A140" s="52">
        <v>128</v>
      </c>
      <c r="B140" s="61" t="s">
        <v>173</v>
      </c>
      <c r="C140" s="52"/>
      <c r="D140" s="47">
        <v>87.5</v>
      </c>
      <c r="E140" s="48" t="s">
        <v>217</v>
      </c>
      <c r="F140" s="49">
        <v>269.49</v>
      </c>
      <c r="G140" s="53"/>
      <c r="H140" s="53"/>
      <c r="I140" s="54" t="s">
        <v>33</v>
      </c>
      <c r="J140" s="55">
        <f t="shared" si="4"/>
        <v>1</v>
      </c>
      <c r="K140" s="53" t="s">
        <v>34</v>
      </c>
      <c r="L140" s="53" t="s">
        <v>4</v>
      </c>
      <c r="M140" s="56"/>
      <c r="N140" s="57"/>
      <c r="O140" s="57"/>
      <c r="P140" s="58"/>
      <c r="Q140" s="57"/>
      <c r="R140" s="57"/>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0">
        <f t="shared" si="5"/>
        <v>23580</v>
      </c>
      <c r="BB140" s="59">
        <f t="shared" si="6"/>
        <v>23580</v>
      </c>
      <c r="BC140" s="51" t="str">
        <f t="shared" si="7"/>
        <v>INR  Twenty Three Thousand Five Hundred &amp; Eighty  Only</v>
      </c>
      <c r="HZ140" s="14"/>
      <c r="IA140" s="14">
        <v>128</v>
      </c>
      <c r="IB140" s="14" t="s">
        <v>173</v>
      </c>
      <c r="IC140" s="14"/>
      <c r="ID140" s="14">
        <v>87.5</v>
      </c>
      <c r="IE140" s="13" t="s">
        <v>217</v>
      </c>
    </row>
    <row r="141" spans="1:238" s="13" customFormat="1" ht="15.75">
      <c r="A141" s="52">
        <v>129</v>
      </c>
      <c r="B141" s="61" t="s">
        <v>174</v>
      </c>
      <c r="C141" s="52"/>
      <c r="D141" s="63"/>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5"/>
      <c r="HZ141" s="14"/>
      <c r="IA141" s="14">
        <v>129</v>
      </c>
      <c r="IB141" s="14" t="s">
        <v>174</v>
      </c>
      <c r="IC141" s="14"/>
      <c r="ID141" s="14"/>
    </row>
    <row r="142" spans="1:238" s="13" customFormat="1" ht="15.75">
      <c r="A142" s="52">
        <v>130</v>
      </c>
      <c r="B142" s="61" t="s">
        <v>175</v>
      </c>
      <c r="C142" s="52"/>
      <c r="D142" s="63"/>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5"/>
      <c r="HZ142" s="14"/>
      <c r="IA142" s="14">
        <v>130</v>
      </c>
      <c r="IB142" s="14" t="s">
        <v>175</v>
      </c>
      <c r="IC142" s="14"/>
      <c r="ID142" s="14"/>
    </row>
    <row r="143" spans="1:239" s="13" customFormat="1" ht="15.75">
      <c r="A143" s="52">
        <v>131</v>
      </c>
      <c r="B143" s="61" t="s">
        <v>176</v>
      </c>
      <c r="C143" s="52"/>
      <c r="D143" s="47">
        <v>14</v>
      </c>
      <c r="E143" s="48" t="s">
        <v>217</v>
      </c>
      <c r="F143" s="49">
        <v>221.88</v>
      </c>
      <c r="G143" s="53"/>
      <c r="H143" s="53"/>
      <c r="I143" s="54" t="s">
        <v>33</v>
      </c>
      <c r="J143" s="55">
        <f aca="true" t="shared" si="8" ref="J143:J183">IF(I143="Less(-)",-1,1)</f>
        <v>1</v>
      </c>
      <c r="K143" s="53" t="s">
        <v>34</v>
      </c>
      <c r="L143" s="53" t="s">
        <v>4</v>
      </c>
      <c r="M143" s="56"/>
      <c r="N143" s="57"/>
      <c r="O143" s="57"/>
      <c r="P143" s="58"/>
      <c r="Q143" s="57"/>
      <c r="R143" s="57"/>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0">
        <f aca="true" t="shared" si="9" ref="BA143:BA183">ROUND(total_amount_ba($B$2,$D$2,D143,F143,J143,K143,M143),0)</f>
        <v>3106</v>
      </c>
      <c r="BB143" s="59">
        <f aca="true" t="shared" si="10" ref="BB143:BB183">BA143+SUM(N143:AZ143)</f>
        <v>3106</v>
      </c>
      <c r="BC143" s="51" t="str">
        <f aca="true" t="shared" si="11" ref="BC143:BC183">SpellNumber(L143,BB143)</f>
        <v>INR  Three Thousand One Hundred &amp; Six  Only</v>
      </c>
      <c r="HZ143" s="14"/>
      <c r="IA143" s="14">
        <v>131</v>
      </c>
      <c r="IB143" s="14" t="s">
        <v>176</v>
      </c>
      <c r="IC143" s="14"/>
      <c r="ID143" s="14">
        <v>14</v>
      </c>
      <c r="IE143" s="13" t="s">
        <v>217</v>
      </c>
    </row>
    <row r="144" spans="1:238" s="13" customFormat="1" ht="63">
      <c r="A144" s="52">
        <v>132</v>
      </c>
      <c r="B144" s="61" t="s">
        <v>177</v>
      </c>
      <c r="C144" s="52"/>
      <c r="D144" s="63"/>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5"/>
      <c r="HZ144" s="14"/>
      <c r="IA144" s="14">
        <v>132</v>
      </c>
      <c r="IB144" s="14" t="s">
        <v>177</v>
      </c>
      <c r="IC144" s="14"/>
      <c r="ID144" s="14"/>
    </row>
    <row r="145" spans="1:239" s="13" customFormat="1" ht="31.5">
      <c r="A145" s="52">
        <v>133</v>
      </c>
      <c r="B145" s="61" t="s">
        <v>178</v>
      </c>
      <c r="C145" s="52"/>
      <c r="D145" s="47">
        <v>189</v>
      </c>
      <c r="E145" s="48" t="s">
        <v>217</v>
      </c>
      <c r="F145" s="49">
        <v>81.32</v>
      </c>
      <c r="G145" s="53"/>
      <c r="H145" s="53"/>
      <c r="I145" s="54" t="s">
        <v>33</v>
      </c>
      <c r="J145" s="55">
        <f t="shared" si="8"/>
        <v>1</v>
      </c>
      <c r="K145" s="53" t="s">
        <v>34</v>
      </c>
      <c r="L145" s="53" t="s">
        <v>4</v>
      </c>
      <c r="M145" s="56"/>
      <c r="N145" s="57"/>
      <c r="O145" s="57"/>
      <c r="P145" s="58"/>
      <c r="Q145" s="57"/>
      <c r="R145" s="57"/>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0">
        <f t="shared" si="9"/>
        <v>15369</v>
      </c>
      <c r="BB145" s="59">
        <f t="shared" si="10"/>
        <v>15369</v>
      </c>
      <c r="BC145" s="51" t="str">
        <f t="shared" si="11"/>
        <v>INR  Fifteen Thousand Three Hundred &amp; Sixty Nine  Only</v>
      </c>
      <c r="HZ145" s="14"/>
      <c r="IA145" s="14">
        <v>133</v>
      </c>
      <c r="IB145" s="14" t="s">
        <v>178</v>
      </c>
      <c r="IC145" s="14"/>
      <c r="ID145" s="14">
        <v>189</v>
      </c>
      <c r="IE145" s="13" t="s">
        <v>217</v>
      </c>
    </row>
    <row r="146" spans="1:239" s="13" customFormat="1" ht="63">
      <c r="A146" s="52">
        <v>134</v>
      </c>
      <c r="B146" s="61" t="s">
        <v>179</v>
      </c>
      <c r="C146" s="52"/>
      <c r="D146" s="47">
        <v>189</v>
      </c>
      <c r="E146" s="48" t="s">
        <v>217</v>
      </c>
      <c r="F146" s="49">
        <v>108.59</v>
      </c>
      <c r="G146" s="53"/>
      <c r="H146" s="53"/>
      <c r="I146" s="54" t="s">
        <v>33</v>
      </c>
      <c r="J146" s="55">
        <f t="shared" si="8"/>
        <v>1</v>
      </c>
      <c r="K146" s="53" t="s">
        <v>34</v>
      </c>
      <c r="L146" s="53" t="s">
        <v>4</v>
      </c>
      <c r="M146" s="56"/>
      <c r="N146" s="57"/>
      <c r="O146" s="57"/>
      <c r="P146" s="58"/>
      <c r="Q146" s="57"/>
      <c r="R146" s="57"/>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0">
        <f t="shared" si="9"/>
        <v>20524</v>
      </c>
      <c r="BB146" s="59">
        <f t="shared" si="10"/>
        <v>20524</v>
      </c>
      <c r="BC146" s="51" t="str">
        <f t="shared" si="11"/>
        <v>INR  Twenty Thousand Five Hundred &amp; Twenty Four  Only</v>
      </c>
      <c r="HZ146" s="14"/>
      <c r="IA146" s="14">
        <v>134</v>
      </c>
      <c r="IB146" s="14" t="s">
        <v>179</v>
      </c>
      <c r="IC146" s="14"/>
      <c r="ID146" s="14">
        <v>189</v>
      </c>
      <c r="IE146" s="13" t="s">
        <v>217</v>
      </c>
    </row>
    <row r="147" spans="1:238" s="13" customFormat="1" ht="47.25">
      <c r="A147" s="52">
        <v>135</v>
      </c>
      <c r="B147" s="61" t="s">
        <v>180</v>
      </c>
      <c r="C147" s="52"/>
      <c r="D147" s="63"/>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5"/>
      <c r="HZ147" s="14"/>
      <c r="IA147" s="14">
        <v>135</v>
      </c>
      <c r="IB147" s="14" t="s">
        <v>180</v>
      </c>
      <c r="IC147" s="14"/>
      <c r="ID147" s="14"/>
    </row>
    <row r="148" spans="1:239" s="13" customFormat="1" ht="15.75">
      <c r="A148" s="52">
        <v>136</v>
      </c>
      <c r="B148" s="61" t="s">
        <v>181</v>
      </c>
      <c r="C148" s="52"/>
      <c r="D148" s="47">
        <v>185</v>
      </c>
      <c r="E148" s="48" t="s">
        <v>217</v>
      </c>
      <c r="F148" s="49">
        <v>49.8</v>
      </c>
      <c r="G148" s="53"/>
      <c r="H148" s="53"/>
      <c r="I148" s="54" t="s">
        <v>33</v>
      </c>
      <c r="J148" s="55">
        <f t="shared" si="8"/>
        <v>1</v>
      </c>
      <c r="K148" s="53" t="s">
        <v>34</v>
      </c>
      <c r="L148" s="53" t="s">
        <v>4</v>
      </c>
      <c r="M148" s="56"/>
      <c r="N148" s="57"/>
      <c r="O148" s="57"/>
      <c r="P148" s="58"/>
      <c r="Q148" s="57"/>
      <c r="R148" s="57"/>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0">
        <f t="shared" si="9"/>
        <v>9213</v>
      </c>
      <c r="BB148" s="59">
        <f t="shared" si="10"/>
        <v>9213</v>
      </c>
      <c r="BC148" s="51" t="str">
        <f t="shared" si="11"/>
        <v>INR  Nine Thousand Two Hundred &amp; Thirteen  Only</v>
      </c>
      <c r="HZ148" s="14"/>
      <c r="IA148" s="14">
        <v>136</v>
      </c>
      <c r="IB148" s="14" t="s">
        <v>181</v>
      </c>
      <c r="IC148" s="14"/>
      <c r="ID148" s="14">
        <v>185</v>
      </c>
      <c r="IE148" s="13" t="s">
        <v>217</v>
      </c>
    </row>
    <row r="149" spans="1:238" s="13" customFormat="1" ht="15.75">
      <c r="A149" s="52">
        <v>137</v>
      </c>
      <c r="B149" s="61" t="s">
        <v>182</v>
      </c>
      <c r="C149" s="52"/>
      <c r="D149" s="63"/>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5"/>
      <c r="HZ149" s="14"/>
      <c r="IA149" s="14">
        <v>137</v>
      </c>
      <c r="IB149" s="14" t="s">
        <v>182</v>
      </c>
      <c r="IC149" s="14"/>
      <c r="ID149" s="14"/>
    </row>
    <row r="150" spans="1:238" s="13" customFormat="1" ht="31.5">
      <c r="A150" s="52">
        <v>138</v>
      </c>
      <c r="B150" s="61" t="s">
        <v>183</v>
      </c>
      <c r="C150" s="52"/>
      <c r="D150" s="63"/>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5"/>
      <c r="HZ150" s="14"/>
      <c r="IA150" s="14">
        <v>138</v>
      </c>
      <c r="IB150" s="14" t="s">
        <v>183</v>
      </c>
      <c r="IC150" s="14"/>
      <c r="ID150" s="14"/>
    </row>
    <row r="151" spans="1:239" s="13" customFormat="1" ht="15.75">
      <c r="A151" s="52">
        <v>139</v>
      </c>
      <c r="B151" s="61" t="s">
        <v>184</v>
      </c>
      <c r="C151" s="52"/>
      <c r="D151" s="47">
        <v>4.27</v>
      </c>
      <c r="E151" s="48" t="s">
        <v>217</v>
      </c>
      <c r="F151" s="49">
        <v>53.05</v>
      </c>
      <c r="G151" s="53"/>
      <c r="H151" s="53"/>
      <c r="I151" s="54" t="s">
        <v>33</v>
      </c>
      <c r="J151" s="55">
        <f t="shared" si="8"/>
        <v>1</v>
      </c>
      <c r="K151" s="53" t="s">
        <v>34</v>
      </c>
      <c r="L151" s="53" t="s">
        <v>4</v>
      </c>
      <c r="M151" s="56"/>
      <c r="N151" s="57"/>
      <c r="O151" s="57"/>
      <c r="P151" s="58"/>
      <c r="Q151" s="57"/>
      <c r="R151" s="57"/>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0">
        <f t="shared" si="9"/>
        <v>227</v>
      </c>
      <c r="BB151" s="59">
        <f t="shared" si="10"/>
        <v>227</v>
      </c>
      <c r="BC151" s="51" t="str">
        <f t="shared" si="11"/>
        <v>INR  Two Hundred &amp; Twenty Seven  Only</v>
      </c>
      <c r="HZ151" s="14"/>
      <c r="IA151" s="14">
        <v>139</v>
      </c>
      <c r="IB151" s="14" t="s">
        <v>184</v>
      </c>
      <c r="IC151" s="14"/>
      <c r="ID151" s="14">
        <v>4.27</v>
      </c>
      <c r="IE151" s="13" t="s">
        <v>217</v>
      </c>
    </row>
    <row r="152" spans="1:238" s="13" customFormat="1" ht="15.75">
      <c r="A152" s="52">
        <v>140</v>
      </c>
      <c r="B152" s="61" t="s">
        <v>185</v>
      </c>
      <c r="C152" s="52"/>
      <c r="D152" s="63"/>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5"/>
      <c r="HZ152" s="14"/>
      <c r="IA152" s="14">
        <v>140</v>
      </c>
      <c r="IB152" s="14" t="s">
        <v>185</v>
      </c>
      <c r="IC152" s="14"/>
      <c r="ID152" s="14"/>
    </row>
    <row r="153" spans="1:238" s="13" customFormat="1" ht="31.5">
      <c r="A153" s="52">
        <v>141</v>
      </c>
      <c r="B153" s="61" t="s">
        <v>186</v>
      </c>
      <c r="C153" s="52"/>
      <c r="D153" s="63"/>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5"/>
      <c r="HZ153" s="14"/>
      <c r="IA153" s="14">
        <v>141</v>
      </c>
      <c r="IB153" s="14" t="s">
        <v>186</v>
      </c>
      <c r="IC153" s="14"/>
      <c r="ID153" s="14"/>
    </row>
    <row r="154" spans="1:239" s="13" customFormat="1" ht="15.75">
      <c r="A154" s="52">
        <v>142</v>
      </c>
      <c r="B154" s="61" t="s">
        <v>187</v>
      </c>
      <c r="C154" s="52"/>
      <c r="D154" s="47">
        <v>1</v>
      </c>
      <c r="E154" s="48" t="s">
        <v>219</v>
      </c>
      <c r="F154" s="49">
        <v>3060.19</v>
      </c>
      <c r="G154" s="53"/>
      <c r="H154" s="53"/>
      <c r="I154" s="54" t="s">
        <v>33</v>
      </c>
      <c r="J154" s="55">
        <f t="shared" si="8"/>
        <v>1</v>
      </c>
      <c r="K154" s="53" t="s">
        <v>34</v>
      </c>
      <c r="L154" s="53" t="s">
        <v>4</v>
      </c>
      <c r="M154" s="56"/>
      <c r="N154" s="57"/>
      <c r="O154" s="57"/>
      <c r="P154" s="58"/>
      <c r="Q154" s="57"/>
      <c r="R154" s="57"/>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0">
        <f t="shared" si="9"/>
        <v>3060</v>
      </c>
      <c r="BB154" s="59">
        <f t="shared" si="10"/>
        <v>3060</v>
      </c>
      <c r="BC154" s="51" t="str">
        <f t="shared" si="11"/>
        <v>INR  Three Thousand  &amp;Sixty  Only</v>
      </c>
      <c r="HZ154" s="14"/>
      <c r="IA154" s="14">
        <v>142</v>
      </c>
      <c r="IB154" s="14" t="s">
        <v>187</v>
      </c>
      <c r="IC154" s="14"/>
      <c r="ID154" s="14">
        <v>1</v>
      </c>
      <c r="IE154" s="13" t="s">
        <v>219</v>
      </c>
    </row>
    <row r="155" spans="1:238" s="13" customFormat="1" ht="31.5">
      <c r="A155" s="52">
        <v>143</v>
      </c>
      <c r="B155" s="61" t="s">
        <v>188</v>
      </c>
      <c r="C155" s="52"/>
      <c r="D155" s="63"/>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5"/>
      <c r="HZ155" s="14"/>
      <c r="IA155" s="14">
        <v>143</v>
      </c>
      <c r="IB155" s="14" t="s">
        <v>188</v>
      </c>
      <c r="IC155" s="14"/>
      <c r="ID155" s="14"/>
    </row>
    <row r="156" spans="1:238" s="13" customFormat="1" ht="15.75">
      <c r="A156" s="52">
        <v>144</v>
      </c>
      <c r="B156" s="61" t="s">
        <v>189</v>
      </c>
      <c r="C156" s="52"/>
      <c r="D156" s="63"/>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5"/>
      <c r="HZ156" s="14"/>
      <c r="IA156" s="14">
        <v>144</v>
      </c>
      <c r="IB156" s="14" t="s">
        <v>189</v>
      </c>
      <c r="IC156" s="14"/>
      <c r="ID156" s="14"/>
    </row>
    <row r="157" spans="1:239" s="13" customFormat="1" ht="15.75">
      <c r="A157" s="52">
        <v>145</v>
      </c>
      <c r="B157" s="61" t="s">
        <v>190</v>
      </c>
      <c r="C157" s="52"/>
      <c r="D157" s="47">
        <v>1</v>
      </c>
      <c r="E157" s="48" t="s">
        <v>219</v>
      </c>
      <c r="F157" s="49">
        <v>79.75</v>
      </c>
      <c r="G157" s="53"/>
      <c r="H157" s="53"/>
      <c r="I157" s="54" t="s">
        <v>33</v>
      </c>
      <c r="J157" s="55">
        <f t="shared" si="8"/>
        <v>1</v>
      </c>
      <c r="K157" s="53" t="s">
        <v>34</v>
      </c>
      <c r="L157" s="53" t="s">
        <v>4</v>
      </c>
      <c r="M157" s="56"/>
      <c r="N157" s="57"/>
      <c r="O157" s="57"/>
      <c r="P157" s="58"/>
      <c r="Q157" s="57"/>
      <c r="R157" s="57"/>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0">
        <f t="shared" si="9"/>
        <v>80</v>
      </c>
      <c r="BB157" s="59">
        <f t="shared" si="10"/>
        <v>80</v>
      </c>
      <c r="BC157" s="51" t="str">
        <f t="shared" si="11"/>
        <v>INR  Eighty Only</v>
      </c>
      <c r="HZ157" s="14"/>
      <c r="IA157" s="14">
        <v>145</v>
      </c>
      <c r="IB157" s="14" t="s">
        <v>190</v>
      </c>
      <c r="IC157" s="14"/>
      <c r="ID157" s="14">
        <v>1</v>
      </c>
      <c r="IE157" s="13" t="s">
        <v>219</v>
      </c>
    </row>
    <row r="158" spans="1:238" s="13" customFormat="1" ht="15.75">
      <c r="A158" s="52">
        <v>146</v>
      </c>
      <c r="B158" s="61" t="s">
        <v>191</v>
      </c>
      <c r="C158" s="52"/>
      <c r="D158" s="63"/>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5"/>
      <c r="HZ158" s="14"/>
      <c r="IA158" s="14">
        <v>146</v>
      </c>
      <c r="IB158" s="14" t="s">
        <v>191</v>
      </c>
      <c r="IC158" s="14"/>
      <c r="ID158" s="14"/>
    </row>
    <row r="159" spans="1:238" s="13" customFormat="1" ht="110.25">
      <c r="A159" s="52">
        <v>147</v>
      </c>
      <c r="B159" s="61" t="s">
        <v>192</v>
      </c>
      <c r="C159" s="52"/>
      <c r="D159" s="63"/>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5"/>
      <c r="HZ159" s="14"/>
      <c r="IA159" s="14">
        <v>147</v>
      </c>
      <c r="IB159" s="14" t="s">
        <v>192</v>
      </c>
      <c r="IC159" s="14"/>
      <c r="ID159" s="14"/>
    </row>
    <row r="160" spans="1:239" s="13" customFormat="1" ht="31.5">
      <c r="A160" s="52">
        <v>148</v>
      </c>
      <c r="B160" s="61" t="s">
        <v>193</v>
      </c>
      <c r="C160" s="52"/>
      <c r="D160" s="47">
        <v>5</v>
      </c>
      <c r="E160" s="48" t="s">
        <v>220</v>
      </c>
      <c r="F160" s="49">
        <v>224.38</v>
      </c>
      <c r="G160" s="53"/>
      <c r="H160" s="53"/>
      <c r="I160" s="54" t="s">
        <v>33</v>
      </c>
      <c r="J160" s="55">
        <f t="shared" si="8"/>
        <v>1</v>
      </c>
      <c r="K160" s="53" t="s">
        <v>34</v>
      </c>
      <c r="L160" s="53" t="s">
        <v>4</v>
      </c>
      <c r="M160" s="56"/>
      <c r="N160" s="57"/>
      <c r="O160" s="57"/>
      <c r="P160" s="58"/>
      <c r="Q160" s="57"/>
      <c r="R160" s="57"/>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0">
        <f t="shared" si="9"/>
        <v>1122</v>
      </c>
      <c r="BB160" s="59">
        <f t="shared" si="10"/>
        <v>1122</v>
      </c>
      <c r="BC160" s="51" t="str">
        <f t="shared" si="11"/>
        <v>INR  One Thousand One Hundred &amp; Twenty Two  Only</v>
      </c>
      <c r="HZ160" s="14"/>
      <c r="IA160" s="14">
        <v>148</v>
      </c>
      <c r="IB160" s="14" t="s">
        <v>193</v>
      </c>
      <c r="IC160" s="14"/>
      <c r="ID160" s="14">
        <v>5</v>
      </c>
      <c r="IE160" s="13" t="s">
        <v>220</v>
      </c>
    </row>
    <row r="161" spans="1:239" s="13" customFormat="1" ht="15.75">
      <c r="A161" s="52">
        <v>149</v>
      </c>
      <c r="B161" s="61" t="s">
        <v>194</v>
      </c>
      <c r="C161" s="52"/>
      <c r="D161" s="47">
        <v>10</v>
      </c>
      <c r="E161" s="48" t="s">
        <v>220</v>
      </c>
      <c r="F161" s="49">
        <v>285.05</v>
      </c>
      <c r="G161" s="53"/>
      <c r="H161" s="53"/>
      <c r="I161" s="54" t="s">
        <v>33</v>
      </c>
      <c r="J161" s="55">
        <f t="shared" si="8"/>
        <v>1</v>
      </c>
      <c r="K161" s="53" t="s">
        <v>34</v>
      </c>
      <c r="L161" s="53" t="s">
        <v>4</v>
      </c>
      <c r="M161" s="56"/>
      <c r="N161" s="57"/>
      <c r="O161" s="57"/>
      <c r="P161" s="58"/>
      <c r="Q161" s="57"/>
      <c r="R161" s="57"/>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0">
        <f t="shared" si="9"/>
        <v>2851</v>
      </c>
      <c r="BB161" s="59">
        <f t="shared" si="10"/>
        <v>2851</v>
      </c>
      <c r="BC161" s="51" t="str">
        <f t="shared" si="11"/>
        <v>INR  Two Thousand Eight Hundred &amp; Fifty One  Only</v>
      </c>
      <c r="HZ161" s="14"/>
      <c r="IA161" s="14">
        <v>149</v>
      </c>
      <c r="IB161" s="14" t="s">
        <v>194</v>
      </c>
      <c r="IC161" s="14"/>
      <c r="ID161" s="14">
        <v>10</v>
      </c>
      <c r="IE161" s="13" t="s">
        <v>220</v>
      </c>
    </row>
    <row r="162" spans="1:239" s="13" customFormat="1" ht="15.75">
      <c r="A162" s="52">
        <v>150</v>
      </c>
      <c r="B162" s="61" t="s">
        <v>195</v>
      </c>
      <c r="C162" s="52"/>
      <c r="D162" s="47">
        <v>8.5</v>
      </c>
      <c r="E162" s="48" t="s">
        <v>220</v>
      </c>
      <c r="F162" s="49">
        <v>591.28</v>
      </c>
      <c r="G162" s="53"/>
      <c r="H162" s="53"/>
      <c r="I162" s="54" t="s">
        <v>33</v>
      </c>
      <c r="J162" s="55">
        <f t="shared" si="8"/>
        <v>1</v>
      </c>
      <c r="K162" s="53" t="s">
        <v>34</v>
      </c>
      <c r="L162" s="53" t="s">
        <v>4</v>
      </c>
      <c r="M162" s="56"/>
      <c r="N162" s="57"/>
      <c r="O162" s="57"/>
      <c r="P162" s="58"/>
      <c r="Q162" s="57"/>
      <c r="R162" s="57"/>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0">
        <f t="shared" si="9"/>
        <v>5026</v>
      </c>
      <c r="BB162" s="59">
        <f t="shared" si="10"/>
        <v>5026</v>
      </c>
      <c r="BC162" s="51" t="str">
        <f t="shared" si="11"/>
        <v>INR  Five Thousand  &amp;Twenty Six  Only</v>
      </c>
      <c r="HZ162" s="14"/>
      <c r="IA162" s="14">
        <v>150</v>
      </c>
      <c r="IB162" s="14" t="s">
        <v>195</v>
      </c>
      <c r="IC162" s="14"/>
      <c r="ID162" s="14">
        <v>8.5</v>
      </c>
      <c r="IE162" s="13" t="s">
        <v>220</v>
      </c>
    </row>
    <row r="163" spans="1:238" s="13" customFormat="1" ht="47.25">
      <c r="A163" s="52">
        <v>151</v>
      </c>
      <c r="B163" s="61" t="s">
        <v>196</v>
      </c>
      <c r="C163" s="52"/>
      <c r="D163" s="63"/>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5"/>
      <c r="HZ163" s="14"/>
      <c r="IA163" s="14">
        <v>151</v>
      </c>
      <c r="IB163" s="14" t="s">
        <v>196</v>
      </c>
      <c r="IC163" s="14"/>
      <c r="ID163" s="14"/>
    </row>
    <row r="164" spans="1:239" s="13" customFormat="1" ht="15.75">
      <c r="A164" s="52">
        <v>152</v>
      </c>
      <c r="B164" s="61" t="s">
        <v>197</v>
      </c>
      <c r="C164" s="52"/>
      <c r="D164" s="47">
        <v>1</v>
      </c>
      <c r="E164" s="48" t="s">
        <v>219</v>
      </c>
      <c r="F164" s="49">
        <v>663.83</v>
      </c>
      <c r="G164" s="53"/>
      <c r="H164" s="53"/>
      <c r="I164" s="54" t="s">
        <v>33</v>
      </c>
      <c r="J164" s="55">
        <f t="shared" si="8"/>
        <v>1</v>
      </c>
      <c r="K164" s="53" t="s">
        <v>34</v>
      </c>
      <c r="L164" s="53" t="s">
        <v>4</v>
      </c>
      <c r="M164" s="56"/>
      <c r="N164" s="57"/>
      <c r="O164" s="57"/>
      <c r="P164" s="58"/>
      <c r="Q164" s="57"/>
      <c r="R164" s="57"/>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0">
        <f t="shared" si="9"/>
        <v>664</v>
      </c>
      <c r="BB164" s="59">
        <f t="shared" si="10"/>
        <v>664</v>
      </c>
      <c r="BC164" s="51" t="str">
        <f t="shared" si="11"/>
        <v>INR  Six Hundred &amp; Sixty Four  Only</v>
      </c>
      <c r="HZ164" s="14"/>
      <c r="IA164" s="14">
        <v>152</v>
      </c>
      <c r="IB164" s="14" t="s">
        <v>197</v>
      </c>
      <c r="IC164" s="14"/>
      <c r="ID164" s="14">
        <v>1</v>
      </c>
      <c r="IE164" s="13" t="s">
        <v>219</v>
      </c>
    </row>
    <row r="165" spans="1:238" s="13" customFormat="1" ht="31.5">
      <c r="A165" s="52">
        <v>153</v>
      </c>
      <c r="B165" s="61" t="s">
        <v>198</v>
      </c>
      <c r="C165" s="52"/>
      <c r="D165" s="63"/>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5"/>
      <c r="HZ165" s="14"/>
      <c r="IA165" s="14">
        <v>153</v>
      </c>
      <c r="IB165" s="14" t="s">
        <v>198</v>
      </c>
      <c r="IC165" s="14"/>
      <c r="ID165" s="14"/>
    </row>
    <row r="166" spans="1:239" s="13" customFormat="1" ht="15.75">
      <c r="A166" s="52">
        <v>154</v>
      </c>
      <c r="B166" s="61" t="s">
        <v>199</v>
      </c>
      <c r="C166" s="52"/>
      <c r="D166" s="47">
        <v>1</v>
      </c>
      <c r="E166" s="48" t="s">
        <v>219</v>
      </c>
      <c r="F166" s="49">
        <v>404.87</v>
      </c>
      <c r="G166" s="53"/>
      <c r="H166" s="53"/>
      <c r="I166" s="54" t="s">
        <v>33</v>
      </c>
      <c r="J166" s="55">
        <f t="shared" si="8"/>
        <v>1</v>
      </c>
      <c r="K166" s="53" t="s">
        <v>34</v>
      </c>
      <c r="L166" s="53" t="s">
        <v>4</v>
      </c>
      <c r="M166" s="56"/>
      <c r="N166" s="57"/>
      <c r="O166" s="57"/>
      <c r="P166" s="58"/>
      <c r="Q166" s="57"/>
      <c r="R166" s="57"/>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0">
        <f t="shared" si="9"/>
        <v>405</v>
      </c>
      <c r="BB166" s="59">
        <f t="shared" si="10"/>
        <v>405</v>
      </c>
      <c r="BC166" s="51" t="str">
        <f t="shared" si="11"/>
        <v>INR  Four Hundred &amp; Five  Only</v>
      </c>
      <c r="HZ166" s="14"/>
      <c r="IA166" s="14">
        <v>154</v>
      </c>
      <c r="IB166" s="14" t="s">
        <v>199</v>
      </c>
      <c r="IC166" s="14"/>
      <c r="ID166" s="14">
        <v>1</v>
      </c>
      <c r="IE166" s="13" t="s">
        <v>219</v>
      </c>
    </row>
    <row r="167" spans="1:238" s="13" customFormat="1" ht="47.25">
      <c r="A167" s="52">
        <v>155</v>
      </c>
      <c r="B167" s="61" t="s">
        <v>200</v>
      </c>
      <c r="C167" s="52"/>
      <c r="D167" s="63"/>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5"/>
      <c r="HZ167" s="14"/>
      <c r="IA167" s="14">
        <v>155</v>
      </c>
      <c r="IB167" s="14" t="s">
        <v>200</v>
      </c>
      <c r="IC167" s="14"/>
      <c r="ID167" s="14"/>
    </row>
    <row r="168" spans="1:239" s="13" customFormat="1" ht="15.75">
      <c r="A168" s="52">
        <v>156</v>
      </c>
      <c r="B168" s="61" t="s">
        <v>201</v>
      </c>
      <c r="C168" s="52"/>
      <c r="D168" s="47">
        <v>1</v>
      </c>
      <c r="E168" s="48" t="s">
        <v>219</v>
      </c>
      <c r="F168" s="49">
        <v>621.13</v>
      </c>
      <c r="G168" s="53"/>
      <c r="H168" s="53"/>
      <c r="I168" s="54" t="s">
        <v>33</v>
      </c>
      <c r="J168" s="55">
        <f t="shared" si="8"/>
        <v>1</v>
      </c>
      <c r="K168" s="53" t="s">
        <v>34</v>
      </c>
      <c r="L168" s="53" t="s">
        <v>4</v>
      </c>
      <c r="M168" s="56"/>
      <c r="N168" s="57"/>
      <c r="O168" s="57"/>
      <c r="P168" s="58"/>
      <c r="Q168" s="57"/>
      <c r="R168" s="57"/>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0">
        <f t="shared" si="9"/>
        <v>621</v>
      </c>
      <c r="BB168" s="59">
        <f t="shared" si="10"/>
        <v>621</v>
      </c>
      <c r="BC168" s="51" t="str">
        <f t="shared" si="11"/>
        <v>INR  Six Hundred &amp; Twenty One  Only</v>
      </c>
      <c r="HZ168" s="14"/>
      <c r="IA168" s="14">
        <v>156</v>
      </c>
      <c r="IB168" s="14" t="s">
        <v>201</v>
      </c>
      <c r="IC168" s="14"/>
      <c r="ID168" s="14">
        <v>1</v>
      </c>
      <c r="IE168" s="13" t="s">
        <v>219</v>
      </c>
    </row>
    <row r="169" spans="1:238" s="13" customFormat="1" ht="31.5">
      <c r="A169" s="52">
        <v>157</v>
      </c>
      <c r="B169" s="61" t="s">
        <v>202</v>
      </c>
      <c r="C169" s="52"/>
      <c r="D169" s="63"/>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5"/>
      <c r="HZ169" s="14"/>
      <c r="IA169" s="14">
        <v>157</v>
      </c>
      <c r="IB169" s="14" t="s">
        <v>202</v>
      </c>
      <c r="IC169" s="14"/>
      <c r="ID169" s="14"/>
    </row>
    <row r="170" spans="1:239" s="13" customFormat="1" ht="15.75">
      <c r="A170" s="52">
        <v>158</v>
      </c>
      <c r="B170" s="61" t="s">
        <v>203</v>
      </c>
      <c r="C170" s="52"/>
      <c r="D170" s="47">
        <v>1</v>
      </c>
      <c r="E170" s="48" t="s">
        <v>219</v>
      </c>
      <c r="F170" s="49">
        <v>438.71</v>
      </c>
      <c r="G170" s="53"/>
      <c r="H170" s="53"/>
      <c r="I170" s="54" t="s">
        <v>33</v>
      </c>
      <c r="J170" s="55">
        <f t="shared" si="8"/>
        <v>1</v>
      </c>
      <c r="K170" s="53" t="s">
        <v>34</v>
      </c>
      <c r="L170" s="53" t="s">
        <v>4</v>
      </c>
      <c r="M170" s="56"/>
      <c r="N170" s="57"/>
      <c r="O170" s="57"/>
      <c r="P170" s="58"/>
      <c r="Q170" s="57"/>
      <c r="R170" s="57"/>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0">
        <f t="shared" si="9"/>
        <v>439</v>
      </c>
      <c r="BB170" s="59">
        <f t="shared" si="10"/>
        <v>439</v>
      </c>
      <c r="BC170" s="51" t="str">
        <f t="shared" si="11"/>
        <v>INR  Four Hundred &amp; Thirty Nine  Only</v>
      </c>
      <c r="HZ170" s="14"/>
      <c r="IA170" s="14">
        <v>158</v>
      </c>
      <c r="IB170" s="14" t="s">
        <v>203</v>
      </c>
      <c r="IC170" s="14"/>
      <c r="ID170" s="14">
        <v>1</v>
      </c>
      <c r="IE170" s="13" t="s">
        <v>219</v>
      </c>
    </row>
    <row r="171" spans="1:238" s="13" customFormat="1" ht="15.75">
      <c r="A171" s="52">
        <v>159</v>
      </c>
      <c r="B171" s="61" t="s">
        <v>204</v>
      </c>
      <c r="C171" s="52"/>
      <c r="D171" s="63"/>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5"/>
      <c r="HZ171" s="14"/>
      <c r="IA171" s="14">
        <v>159</v>
      </c>
      <c r="IB171" s="14" t="s">
        <v>204</v>
      </c>
      <c r="IC171" s="14"/>
      <c r="ID171" s="14"/>
    </row>
    <row r="172" spans="1:238" s="13" customFormat="1" ht="204.75">
      <c r="A172" s="52">
        <v>160</v>
      </c>
      <c r="B172" s="61" t="s">
        <v>205</v>
      </c>
      <c r="C172" s="52"/>
      <c r="D172" s="63"/>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5"/>
      <c r="HZ172" s="14"/>
      <c r="IA172" s="14">
        <v>160</v>
      </c>
      <c r="IB172" s="14" t="s">
        <v>205</v>
      </c>
      <c r="IC172" s="14"/>
      <c r="ID172" s="14"/>
    </row>
    <row r="173" spans="1:238" s="13" customFormat="1" ht="15.75">
      <c r="A173" s="52">
        <v>161</v>
      </c>
      <c r="B173" s="61" t="s">
        <v>206</v>
      </c>
      <c r="C173" s="52"/>
      <c r="D173" s="63"/>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5"/>
      <c r="HZ173" s="14"/>
      <c r="IA173" s="14">
        <v>161</v>
      </c>
      <c r="IB173" s="14" t="s">
        <v>206</v>
      </c>
      <c r="IC173" s="14"/>
      <c r="ID173" s="14"/>
    </row>
    <row r="174" spans="1:239" s="13" customFormat="1" ht="47.25">
      <c r="A174" s="52">
        <v>162</v>
      </c>
      <c r="B174" s="61" t="s">
        <v>207</v>
      </c>
      <c r="C174" s="52"/>
      <c r="D174" s="47">
        <v>31.65</v>
      </c>
      <c r="E174" s="48" t="s">
        <v>218</v>
      </c>
      <c r="F174" s="49">
        <v>380.49</v>
      </c>
      <c r="G174" s="53"/>
      <c r="H174" s="53"/>
      <c r="I174" s="54" t="s">
        <v>33</v>
      </c>
      <c r="J174" s="55">
        <f t="shared" si="8"/>
        <v>1</v>
      </c>
      <c r="K174" s="53" t="s">
        <v>34</v>
      </c>
      <c r="L174" s="53" t="s">
        <v>4</v>
      </c>
      <c r="M174" s="56"/>
      <c r="N174" s="57"/>
      <c r="O174" s="57"/>
      <c r="P174" s="58"/>
      <c r="Q174" s="57"/>
      <c r="R174" s="57"/>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0">
        <f t="shared" si="9"/>
        <v>12043</v>
      </c>
      <c r="BB174" s="59">
        <f t="shared" si="10"/>
        <v>12043</v>
      </c>
      <c r="BC174" s="51" t="str">
        <f t="shared" si="11"/>
        <v>INR  Twelve Thousand  &amp;Forty Three  Only</v>
      </c>
      <c r="HZ174" s="14"/>
      <c r="IA174" s="14">
        <v>162</v>
      </c>
      <c r="IB174" s="14" t="s">
        <v>207</v>
      </c>
      <c r="IC174" s="14"/>
      <c r="ID174" s="14">
        <v>31.65</v>
      </c>
      <c r="IE174" s="13" t="s">
        <v>218</v>
      </c>
    </row>
    <row r="175" spans="1:238" s="13" customFormat="1" ht="63">
      <c r="A175" s="52">
        <v>163</v>
      </c>
      <c r="B175" s="61" t="s">
        <v>208</v>
      </c>
      <c r="C175" s="52"/>
      <c r="D175" s="63"/>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5"/>
      <c r="HZ175" s="14"/>
      <c r="IA175" s="14">
        <v>163</v>
      </c>
      <c r="IB175" s="14" t="s">
        <v>208</v>
      </c>
      <c r="IC175" s="14"/>
      <c r="ID175" s="14"/>
    </row>
    <row r="176" spans="1:239" s="13" customFormat="1" ht="47.25">
      <c r="A176" s="52">
        <v>164</v>
      </c>
      <c r="B176" s="61" t="s">
        <v>207</v>
      </c>
      <c r="C176" s="52"/>
      <c r="D176" s="47">
        <v>63</v>
      </c>
      <c r="E176" s="48" t="s">
        <v>218</v>
      </c>
      <c r="F176" s="49">
        <v>466.29</v>
      </c>
      <c r="G176" s="53"/>
      <c r="H176" s="53"/>
      <c r="I176" s="54" t="s">
        <v>33</v>
      </c>
      <c r="J176" s="55">
        <f t="shared" si="8"/>
        <v>1</v>
      </c>
      <c r="K176" s="53" t="s">
        <v>34</v>
      </c>
      <c r="L176" s="53" t="s">
        <v>4</v>
      </c>
      <c r="M176" s="56"/>
      <c r="N176" s="57"/>
      <c r="O176" s="57"/>
      <c r="P176" s="58"/>
      <c r="Q176" s="57"/>
      <c r="R176" s="57"/>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0">
        <f t="shared" si="9"/>
        <v>29376</v>
      </c>
      <c r="BB176" s="59">
        <f t="shared" si="10"/>
        <v>29376</v>
      </c>
      <c r="BC176" s="51" t="str">
        <f t="shared" si="11"/>
        <v>INR  Twenty Nine Thousand Three Hundred &amp; Seventy Six  Only</v>
      </c>
      <c r="HZ176" s="14"/>
      <c r="IA176" s="14">
        <v>164</v>
      </c>
      <c r="IB176" s="14" t="s">
        <v>207</v>
      </c>
      <c r="IC176" s="14"/>
      <c r="ID176" s="14">
        <v>63</v>
      </c>
      <c r="IE176" s="13" t="s">
        <v>218</v>
      </c>
    </row>
    <row r="177" spans="1:238" s="13" customFormat="1" ht="94.5">
      <c r="A177" s="52">
        <v>165</v>
      </c>
      <c r="B177" s="61" t="s">
        <v>209</v>
      </c>
      <c r="C177" s="52"/>
      <c r="D177" s="63"/>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5"/>
      <c r="HZ177" s="14"/>
      <c r="IA177" s="14">
        <v>165</v>
      </c>
      <c r="IB177" s="14" t="s">
        <v>209</v>
      </c>
      <c r="IC177" s="14"/>
      <c r="ID177" s="14"/>
    </row>
    <row r="178" spans="1:239" s="13" customFormat="1" ht="31.5">
      <c r="A178" s="52">
        <v>166</v>
      </c>
      <c r="B178" s="61" t="s">
        <v>210</v>
      </c>
      <c r="C178" s="52"/>
      <c r="D178" s="47">
        <v>3.8</v>
      </c>
      <c r="E178" s="48" t="s">
        <v>217</v>
      </c>
      <c r="F178" s="49">
        <v>833.89</v>
      </c>
      <c r="G178" s="53"/>
      <c r="H178" s="53"/>
      <c r="I178" s="54" t="s">
        <v>33</v>
      </c>
      <c r="J178" s="55">
        <f t="shared" si="8"/>
        <v>1</v>
      </c>
      <c r="K178" s="53" t="s">
        <v>34</v>
      </c>
      <c r="L178" s="53" t="s">
        <v>4</v>
      </c>
      <c r="M178" s="56"/>
      <c r="N178" s="57"/>
      <c r="O178" s="57"/>
      <c r="P178" s="58"/>
      <c r="Q178" s="57"/>
      <c r="R178" s="57"/>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0">
        <f t="shared" si="9"/>
        <v>3169</v>
      </c>
      <c r="BB178" s="59">
        <f t="shared" si="10"/>
        <v>3169</v>
      </c>
      <c r="BC178" s="51" t="str">
        <f t="shared" si="11"/>
        <v>INR  Three Thousand One Hundred &amp; Sixty Nine  Only</v>
      </c>
      <c r="HZ178" s="14"/>
      <c r="IA178" s="14">
        <v>166</v>
      </c>
      <c r="IB178" s="14" t="s">
        <v>210</v>
      </c>
      <c r="IC178" s="14"/>
      <c r="ID178" s="14">
        <v>3.8</v>
      </c>
      <c r="IE178" s="13" t="s">
        <v>217</v>
      </c>
    </row>
    <row r="179" spans="1:238" s="13" customFormat="1" ht="78.75">
      <c r="A179" s="52">
        <v>167</v>
      </c>
      <c r="B179" s="61" t="s">
        <v>211</v>
      </c>
      <c r="C179" s="52"/>
      <c r="D179" s="63"/>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5"/>
      <c r="HZ179" s="14"/>
      <c r="IA179" s="14">
        <v>167</v>
      </c>
      <c r="IB179" s="14" t="s">
        <v>211</v>
      </c>
      <c r="IC179" s="14"/>
      <c r="ID179" s="14"/>
    </row>
    <row r="180" spans="1:239" s="13" customFormat="1" ht="31.5">
      <c r="A180" s="52">
        <v>168</v>
      </c>
      <c r="B180" s="61" t="s">
        <v>212</v>
      </c>
      <c r="C180" s="52"/>
      <c r="D180" s="47">
        <v>4.56</v>
      </c>
      <c r="E180" s="48" t="s">
        <v>217</v>
      </c>
      <c r="F180" s="49">
        <v>1162.25</v>
      </c>
      <c r="G180" s="53"/>
      <c r="H180" s="53"/>
      <c r="I180" s="54" t="s">
        <v>33</v>
      </c>
      <c r="J180" s="55">
        <f t="shared" si="8"/>
        <v>1</v>
      </c>
      <c r="K180" s="53" t="s">
        <v>34</v>
      </c>
      <c r="L180" s="53" t="s">
        <v>4</v>
      </c>
      <c r="M180" s="56"/>
      <c r="N180" s="57"/>
      <c r="O180" s="57"/>
      <c r="P180" s="58"/>
      <c r="Q180" s="57"/>
      <c r="R180" s="57"/>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0">
        <f t="shared" si="9"/>
        <v>5300</v>
      </c>
      <c r="BB180" s="59">
        <f t="shared" si="10"/>
        <v>5300</v>
      </c>
      <c r="BC180" s="51" t="str">
        <f t="shared" si="11"/>
        <v>INR  Five Thousand Three Hundred    Only</v>
      </c>
      <c r="HZ180" s="14"/>
      <c r="IA180" s="14">
        <v>168</v>
      </c>
      <c r="IB180" s="14" t="s">
        <v>212</v>
      </c>
      <c r="IC180" s="14"/>
      <c r="ID180" s="14">
        <v>4.56</v>
      </c>
      <c r="IE180" s="13" t="s">
        <v>217</v>
      </c>
    </row>
    <row r="181" spans="1:239" s="13" customFormat="1" ht="63">
      <c r="A181" s="52">
        <v>169</v>
      </c>
      <c r="B181" s="61" t="s">
        <v>213</v>
      </c>
      <c r="C181" s="52"/>
      <c r="D181" s="47">
        <v>3</v>
      </c>
      <c r="E181" s="48" t="s">
        <v>219</v>
      </c>
      <c r="F181" s="49">
        <v>394.17</v>
      </c>
      <c r="G181" s="53"/>
      <c r="H181" s="53"/>
      <c r="I181" s="54" t="s">
        <v>33</v>
      </c>
      <c r="J181" s="55">
        <f t="shared" si="8"/>
        <v>1</v>
      </c>
      <c r="K181" s="53" t="s">
        <v>34</v>
      </c>
      <c r="L181" s="53" t="s">
        <v>4</v>
      </c>
      <c r="M181" s="56"/>
      <c r="N181" s="57"/>
      <c r="O181" s="57"/>
      <c r="P181" s="58"/>
      <c r="Q181" s="57"/>
      <c r="R181" s="57"/>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0">
        <f t="shared" si="9"/>
        <v>1183</v>
      </c>
      <c r="BB181" s="59">
        <f t="shared" si="10"/>
        <v>1183</v>
      </c>
      <c r="BC181" s="51" t="str">
        <f t="shared" si="11"/>
        <v>INR  One Thousand One Hundred &amp; Eighty Three  Only</v>
      </c>
      <c r="HZ181" s="14"/>
      <c r="IA181" s="14">
        <v>169</v>
      </c>
      <c r="IB181" s="14" t="s">
        <v>213</v>
      </c>
      <c r="IC181" s="14"/>
      <c r="ID181" s="14">
        <v>3</v>
      </c>
      <c r="IE181" s="13" t="s">
        <v>219</v>
      </c>
    </row>
    <row r="182" spans="1:238" s="13" customFormat="1" ht="15.75">
      <c r="A182" s="52">
        <v>170</v>
      </c>
      <c r="B182" s="61" t="s">
        <v>214</v>
      </c>
      <c r="C182" s="52"/>
      <c r="D182" s="63"/>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5"/>
      <c r="HZ182" s="14"/>
      <c r="IA182" s="14">
        <v>170</v>
      </c>
      <c r="IB182" s="14" t="s">
        <v>214</v>
      </c>
      <c r="IC182" s="14"/>
      <c r="ID182" s="14"/>
    </row>
    <row r="183" spans="1:239" s="13" customFormat="1" ht="31.5">
      <c r="A183" s="52">
        <v>171</v>
      </c>
      <c r="B183" s="61" t="s">
        <v>215</v>
      </c>
      <c r="C183" s="52"/>
      <c r="D183" s="47">
        <v>33.37</v>
      </c>
      <c r="E183" s="48" t="s">
        <v>221</v>
      </c>
      <c r="F183" s="49">
        <v>1697.49</v>
      </c>
      <c r="G183" s="53"/>
      <c r="H183" s="53"/>
      <c r="I183" s="54" t="s">
        <v>33</v>
      </c>
      <c r="J183" s="55">
        <f t="shared" si="8"/>
        <v>1</v>
      </c>
      <c r="K183" s="53" t="s">
        <v>34</v>
      </c>
      <c r="L183" s="53" t="s">
        <v>4</v>
      </c>
      <c r="M183" s="56"/>
      <c r="N183" s="57"/>
      <c r="O183" s="57"/>
      <c r="P183" s="58"/>
      <c r="Q183" s="57"/>
      <c r="R183" s="57"/>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0">
        <f t="shared" si="9"/>
        <v>56645</v>
      </c>
      <c r="BB183" s="59">
        <f t="shared" si="10"/>
        <v>56645</v>
      </c>
      <c r="BC183" s="51" t="str">
        <f t="shared" si="11"/>
        <v>INR  Fifty Six Thousand Six Hundred &amp; Forty Five  Only</v>
      </c>
      <c r="HZ183" s="14"/>
      <c r="IA183" s="14">
        <v>171</v>
      </c>
      <c r="IB183" s="14" t="s">
        <v>215</v>
      </c>
      <c r="IC183" s="14"/>
      <c r="ID183" s="14">
        <v>33.37</v>
      </c>
      <c r="IE183" s="13" t="s">
        <v>221</v>
      </c>
    </row>
    <row r="184" spans="1:237" ht="37.5">
      <c r="A184" s="20" t="s">
        <v>35</v>
      </c>
      <c r="B184" s="24"/>
      <c r="C184" s="25"/>
      <c r="D184" s="29"/>
      <c r="E184" s="29"/>
      <c r="F184" s="29"/>
      <c r="G184" s="29"/>
      <c r="H184" s="30"/>
      <c r="I184" s="30"/>
      <c r="J184" s="30"/>
      <c r="K184" s="30"/>
      <c r="L184" s="31"/>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3">
        <f>SUM(BA14:BA183)</f>
        <v>1118667</v>
      </c>
      <c r="BB184" s="34" t="e">
        <f>SUM(#REF!)</f>
        <v>#REF!</v>
      </c>
      <c r="BC184" s="35" t="str">
        <f>SpellNumber(L184,BA184)</f>
        <v>  Eleven Lakh Eighteen Thousand Six Hundred &amp; Sixty Seven  Only</v>
      </c>
      <c r="IA184" s="3" t="s">
        <v>35</v>
      </c>
      <c r="IC184" s="3">
        <v>29911889</v>
      </c>
    </row>
    <row r="185" spans="1:237" ht="36.75" customHeight="1">
      <c r="A185" s="19" t="s">
        <v>36</v>
      </c>
      <c r="B185" s="26"/>
      <c r="C185" s="27"/>
      <c r="D185" s="36"/>
      <c r="E185" s="37" t="s">
        <v>41</v>
      </c>
      <c r="F185" s="28"/>
      <c r="G185" s="38"/>
      <c r="H185" s="39"/>
      <c r="I185" s="39"/>
      <c r="J185" s="39"/>
      <c r="K185" s="40"/>
      <c r="L185" s="41"/>
      <c r="M185" s="4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43">
        <f>IF(ISBLANK(F185),0,IF(E185="Excess (+)",ROUND(BA184+(BA184*F185),2),IF(E185="Less (-)",ROUND(BA184+(BA184*F185*(-1)),2),IF(E185="At Par",BA184,0))))</f>
        <v>0</v>
      </c>
      <c r="BB185" s="44">
        <f>ROUND(BA185,0)</f>
        <v>0</v>
      </c>
      <c r="BC185" s="45" t="str">
        <f>SpellNumber($E$2,BB185)</f>
        <v>INR Zero Only</v>
      </c>
      <c r="IA185" s="3" t="s">
        <v>36</v>
      </c>
      <c r="IC185" s="3" t="s">
        <v>46</v>
      </c>
    </row>
    <row r="186" spans="1:237" ht="33.75" customHeight="1">
      <c r="A186" s="17" t="s">
        <v>37</v>
      </c>
      <c r="B186" s="17"/>
      <c r="C186" s="66" t="str">
        <f>BC185</f>
        <v>INR Zero Only</v>
      </c>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8"/>
      <c r="IA186" s="3" t="s">
        <v>37</v>
      </c>
      <c r="IC186" s="3" t="s">
        <v>45</v>
      </c>
    </row>
  </sheetData>
  <sheetProtection password="D850" sheet="1"/>
  <autoFilter ref="A11:BC186"/>
  <mergeCells count="71">
    <mergeCell ref="D159:BC159"/>
    <mergeCell ref="D173:BC173"/>
    <mergeCell ref="D175:BC175"/>
    <mergeCell ref="D177:BC177"/>
    <mergeCell ref="D179:BC179"/>
    <mergeCell ref="D182:BC182"/>
    <mergeCell ref="D163:BC163"/>
    <mergeCell ref="D165:BC165"/>
    <mergeCell ref="D167:BC167"/>
    <mergeCell ref="D169:BC169"/>
    <mergeCell ref="D147:BC147"/>
    <mergeCell ref="D149:BC149"/>
    <mergeCell ref="D150:BC150"/>
    <mergeCell ref="D171:BC171"/>
    <mergeCell ref="D172:BC172"/>
    <mergeCell ref="D152:BC152"/>
    <mergeCell ref="D153:BC153"/>
    <mergeCell ref="D155:BC155"/>
    <mergeCell ref="D156:BC156"/>
    <mergeCell ref="D158:BC158"/>
    <mergeCell ref="D136:BC136"/>
    <mergeCell ref="D137:BC137"/>
    <mergeCell ref="D139:BC139"/>
    <mergeCell ref="D141:BC141"/>
    <mergeCell ref="D142:BC142"/>
    <mergeCell ref="D144:BC144"/>
    <mergeCell ref="D123:BC123"/>
    <mergeCell ref="D126:BC126"/>
    <mergeCell ref="D128:BC128"/>
    <mergeCell ref="D131:BC131"/>
    <mergeCell ref="D132:BC132"/>
    <mergeCell ref="D134:BC134"/>
    <mergeCell ref="D107:BC107"/>
    <mergeCell ref="D111:BC111"/>
    <mergeCell ref="D112:BC112"/>
    <mergeCell ref="D116:BC116"/>
    <mergeCell ref="D118:BC118"/>
    <mergeCell ref="D120:BC120"/>
    <mergeCell ref="D98:BC98"/>
    <mergeCell ref="D100:BC100"/>
    <mergeCell ref="D102:BC102"/>
    <mergeCell ref="D103:BC103"/>
    <mergeCell ref="D105:BC105"/>
    <mergeCell ref="D106:BC106"/>
    <mergeCell ref="D48:BC48"/>
    <mergeCell ref="D60:BC60"/>
    <mergeCell ref="D66:BC66"/>
    <mergeCell ref="D84:BC84"/>
    <mergeCell ref="D88:BC88"/>
    <mergeCell ref="D96:BC96"/>
    <mergeCell ref="D74:BC74"/>
    <mergeCell ref="D69:BC69"/>
    <mergeCell ref="D55:BC55"/>
    <mergeCell ref="D76:BC76"/>
    <mergeCell ref="D36:BC36"/>
    <mergeCell ref="A9:BC9"/>
    <mergeCell ref="D13:BC13"/>
    <mergeCell ref="D16:BC16"/>
    <mergeCell ref="D21:BC21"/>
    <mergeCell ref="D23:BC23"/>
    <mergeCell ref="D29:BC29"/>
    <mergeCell ref="D79:BC79"/>
    <mergeCell ref="D44:BC44"/>
    <mergeCell ref="D46:BC46"/>
    <mergeCell ref="C186:BC186"/>
    <mergeCell ref="A1:L1"/>
    <mergeCell ref="A4:BC4"/>
    <mergeCell ref="A5:BC5"/>
    <mergeCell ref="A6:BC6"/>
    <mergeCell ref="A7:BC7"/>
    <mergeCell ref="B8:BC8"/>
  </mergeCells>
  <dataValidations count="20">
    <dataValidation type="list" allowBlank="1" showErrorMessage="1" sqref="E185">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5">
      <formula1>0</formula1>
      <formula2>99.9</formula2>
    </dataValidation>
    <dataValidation type="list" allowBlank="1" showErrorMessage="1" sqref="K14:K15 K17:K20 K22 K24:K28 K30:K35 K37:K43 K45 K47 K49:K54 K56:K59 K61:K65 K67:K68 K183 K77:K78 K80:K83 K85:K87 K89:K95 K97 K99 K101 K104 K108:K110 K113:K115 K117 K119 K121:K122 K124:K125 K127 K129:K130 K133 K135 K138 K140 K143 K145:K146 K148 K151 K154 K157 K160:K162 K164 K166 K168 K170 K174 K176 K178 K180:K181 K70:K73 K75">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186 L179 L180 L18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83 L182">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5">
      <formula1>IF(E185="Select",-1,IF(E185="At Par",0,0))</formula1>
      <formula2>IF(E185="Select",-1,IF(E185="At Par",0,0.99))</formula2>
    </dataValidation>
    <dataValidation type="decimal" allowBlank="1" showInputMessage="1" showErrorMessage="1" promptTitle="Rate Entry" prompt="Please enter the Basic Price in Rupees for this item. " errorTitle="Invaid Entry" error="Only Numeric Values are allowed. " sqref="G14:H15 G17:H20 G22:H22 G24:H28 G30:H35 G37:H43 G45:H45 G47:H47 G49:H54 G56:H59 G61:H65 G67:H68 G183:H183 G77:H78 G80:H83 G85:H87 G89:H95 G97:H97 G99:H99 G101:H101 G104:H104 G108:H110 G113:H115 G117:H117 G119:H119 G121:H122 G124:H125 G127:H127 G129:H130 G133:H133 G135:H135 G138:H138 G140:H140 G143:H143 G145:H146 G148:H148 G151:H151 G154:H154 G157:H157 G160:H162 G164:H164 G166:H166 G168:H168 G170:H170 G174:H174 G176:H176 G178:H178 G180:H181 G70:H73 G75:H75">
      <formula1>0</formula1>
      <formula2>999999999999999</formula2>
    </dataValidation>
    <dataValidation allowBlank="1" showInputMessage="1" showErrorMessage="1" promptTitle="Addition / Deduction" prompt="Please Choose the correct One" sqref="J14:J15 J17:J20 J22 J24:J28 J30:J35 J37:J43 J45 J47 J49:J54 J56:J59 J61:J65 J67:J68 J183 J77:J78 J80:J83 J85:J87 J89:J95 J97 J99 J101 J104 J108:J110 J113:J115 J117 J119 J121:J122 J124:J125 J127 J129:J130 J133 J135 J138 J140 J143 J145:J146 J148 J151 J154 J157 J160:J162 J164 J166 J168 J170 J174 J176 J178 J180:J181 J70:J73 J75"/>
    <dataValidation type="list" showErrorMessage="1" sqref="I14:I15 I17:I20 I22 I24:I28 I30:I35 I37:I43 I45 I47 I49:I54 I56:I59 I61:I65 I67:I68 I183 I77:I78 I80:I83 I85:I87 I89:I95 I97 I99 I101 I104 I108:I110 I113:I115 I117 I119 I121:I122 I124:I125 I127 I129:I130 I133 I135 I138 I140 I143 I145:I146 I148 I151 I154 I157 I160:I162 I164 I166 I168 I170 I174 I176 I178 I180:I181 I70:I73 I75">
      <formula1>"Excess(+),Less(-)"</formula1>
    </dataValidation>
    <dataValidation type="decimal" allowBlank="1" showInputMessage="1" showErrorMessage="1" promptTitle="Rate Entry" prompt="Please enter the Other Taxes2 in Rupees for this item. " errorTitle="Invaid Entry" error="Only Numeric Values are allowed. " sqref="N14:O15 N17:O20 N22:O22 N24:O28 N30:O35 N37:O43 N45:O45 N47:O47 N49:O54 N56:O59 N61:O65 N67:O68 N183:O183 N77:O78 N80:O83 N85:O87 N89:O95 N97:O97 N99:O99 N101:O101 N104:O104 N108:O110 N113:O115 N117:O117 N119:O119 N121:O122 N124:O125 N127:O127 N129:O130 N133:O133 N135:O135 N138:O138 N140:O140 N143:O143 N145:O146 N148:O148 N151:O151 N154:O154 N157:O157 N160:O162 N164:O164 N166:O166 N168:O168 N170:O170 N174:O174 N176:O176 N178:O178 N180:O181 N70:O73 N75: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R20 R22 R24:R28 R30:R35 R37:R43 R45 R47 R49:R54 R56:R59 R61:R65 R67:R68 R183 R77:R78 R80:R83 R85:R87 R89:R95 R97 R99 R101 R104 R108:R110 R113:R115 R117 R119 R121:R122 R124:R125 R127 R129:R130 R133 R135 R138 R140 R143 R145:R146 R148 R151 R154 R157 R160:R162 R164 R166 R168 R170 R174 R176 R178 R180:R181 R70:R73 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Q20 Q22 Q24:Q28 Q30:Q35 Q37:Q43 Q45 Q47 Q49:Q54 Q56:Q59 Q61:Q65 Q67:Q68 Q183 Q77:Q78 Q80:Q83 Q85:Q87 Q89:Q95 Q97 Q99 Q101 Q104 Q108:Q110 Q113:Q115 Q117 Q119 Q121:Q122 Q124:Q125 Q127 Q129:Q130 Q133 Q135 Q138 Q140 Q143 Q145:Q146 Q148 Q151 Q154 Q157 Q160:Q162 Q164 Q166 Q168 Q170 Q174 Q176 Q178 Q180:Q181 Q70:Q73 Q7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20 M22 M24:M28 M30:M35 M37:M43 M45 M47 M49:M54 M56:M59 M61:M65 M67:M68 M183 M77:M78 M80:M83 M85:M87 M89:M95 M97 M99 M101 M104 M108:M110 M113:M115 M117 M119 M121:M122 M124:M125 M127 M129:M130 M133 M135 M138 M140 M143 M145:M146 M148 M151 M154 M157 M160:M162 M164 M166 M168 M170 M174 M176 M178 M180:M181 M70:M73 M75">
      <formula1>0</formula1>
      <formula2>999999999999999</formula2>
    </dataValidation>
    <dataValidation type="decimal" allowBlank="1" showInputMessage="1" showErrorMessage="1" promptTitle="Quantity" prompt="Please enter the Quantity for this item. " errorTitle="Invalid Entry" error="Only Numeric Values are allowed. " sqref="D14:D15 D17:D20 D22 D24:D28 D30:D35 D37:D43 D45 D47 D49:D54 D56:D59 D61:D65 D67:D68 D183 D77:D78 D80:D83 D85:D87 D89:D95 D97 D99 D101 D104 D108:D110 D113:D115 D117 D119 D121:D122 D124:D125 D127 D129:D130 D133 D135 D138 D140 D143 D145:D146 D148 D151 D154 D157 D160:D162 D164 D166 D168 D170 D174 D176 D178 D180:D181 D70:D73 D7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5 F17:F20 F22 F24:F28 F30:F35 F37:F43 F45 F47 F49:F54 F56:F59 F61:F65 F67:F68 F183 F77:F78 F80:F83 F85:F87 F89:F95 F97 F99 F101 F104 F108:F110 F113:F115 F117 F119 F121:F122 F124:F125 F127 F129:F130 F133 F135 F138 F140 F143 F145:F146 F148 F151 F154 F157 F160:F162 F164 F166 F168 F170 F174 F176 F178 F180:F181 F70:F73 F75">
      <formula1>0</formula1>
      <formula2>999999999999999</formula2>
    </dataValidation>
    <dataValidation allowBlank="1" showInputMessage="1" showErrorMessage="1" promptTitle="Itemcode/Make" prompt="Please enter text" sqref="C13:C14"/>
    <dataValidation type="list" allowBlank="1" showErrorMessage="1" sqref="D13 D16 D21 D23 D29 D36 D44 D46 D48 D55 D60 D66 D69 D76 D79 D84 D88 D96 D98 D100 D102:D103 D105:D107 D111:D112 D116 D118 D120 D123 D126 D128 D131:D132 D134 D136:D137 D139 D141:D142 D144 D147 D149:D150 D152:D153 D155:D156 D158:D159 D163 D165 D167 D169 D171:D173 D175 D177 D179 D182 D74">
      <formula1>"Partial Conversion,Full Conversion"</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77" t="s">
        <v>38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2023-12-14T06:04:44Z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