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'BoQ1'!$A$11:$BC$110</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<sst xmlns="http://schemas.openxmlformats.org/spreadsheetml/2006/main" count="709" uniqueCount="242">
  <si>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</si>
  <si>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</si>
  <si>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</si>
  <si>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</si>
  <si>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</si>
  <si>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</si>
  <si>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</si>
  <si>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</si>
  <si>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</si>
  <si>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</si>
  <si>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</si>
  <si>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</si>
  <si>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</si>
  <si>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</si>
  <si>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</si>
  <si>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</si>
  <si>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</si>
  <si>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</si>
  <si>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</si>
  <si>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</si>
  <si>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</si>
  <si>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</si>
  <si>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</si>
  <si>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</si>
  <si>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</si>
  <si>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</si>
  <si>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</si>
  <si>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</si>
  <si>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</si>
  <si>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</si>
  <si>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</si>
  <si>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</si>
  <si>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</si>
  <si>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</si>
  <si>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</si>
  <si>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</si>
  <si>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</si>
  <si>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</si>
  <si>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</si>
  <si>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</si>
  <si>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</si>
  <si>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</si>
  <si>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</si>
  <si>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</si>
  <si>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</si>
  <si>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</si>
  <si>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</si>
  <si>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</si>
  <si>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</si>
  <si>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</si>
  <si>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</si>
  <si>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</si>
  <si>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</si>
  <si>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</si>
  <si>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</si>
  <si>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</si>
  <si>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</si>
  <si>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</si>
  <si>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</si>
  <si>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</si>
  <si>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</si>
  <si>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</si>
  <si>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</si>
  <si>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</si>
  <si>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</si>
  <si>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Tender Inviting Authority: DOIP, IIT, Kanpur</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</si>
  <si>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</si>
  <si>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</si>
  <si>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</si>
  <si>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</si>
  <si>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</si>
  <si>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</si>
  <si>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</si>
  <si>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</si>
  <si>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</si>
  <si>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</si>
  <si>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</si>
  <si>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</si>
  <si>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</si>
  <si>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</si>
  <si>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</si>
  <si>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</si>
  <si>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</si>
  <si>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</si>
  <si>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</si>
  <si>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</si>
  <si>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</si>
  <si>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</si>
  <si>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</si>
  <si>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</si>
  <si>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</si>
  <si>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</si>
  <si>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</si>
  <si>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</si>
  <si>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</si>
  <si>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</si>
  <si>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</si>
  <si>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</si>
  <si>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</si>
  <si>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</si>
  <si>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</si>
  <si>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</si>
  <si>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</si>
  <si>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</si>
  <si>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</si>
  <si>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</si>
  <si>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</si>
  <si>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</si>
  <si>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</si>
  <si>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</si>
  <si>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</si>
  <si>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</si>
  <si>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</si>
  <si>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</si>
  <si>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</si>
  <si>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</si>
  <si>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</si>
  <si>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</si>
  <si>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</si>
  <si>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</si>
  <si>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</si>
  <si>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</si>
  <si>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</si>
  <si>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</si>
  <si>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</si>
  <si>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</si>
  <si>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</si>
  <si>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</si>
  <si>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</si>
  <si>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</si>
  <si>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</si>
  <si>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</si>
  <si>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</si>
  <si>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</si>
  <si>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</si>
  <si>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</si>
  <si>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</si>
  <si>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</si>
  <si>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</si>
  <si>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</si>
  <si>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</si>
  <si>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Each</t>
  </si>
  <si>
    <t>sqm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</si>
  <si>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</si>
  <si>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</si>
  <si>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</si>
  <si>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All kinds of soil.</t>
  </si>
  <si>
    <t>Supplying and filling in plinth with  sand under floors, including watering, ramming, consolidating and dressing complete.</t>
  </si>
  <si>
    <t>CEMENT CONCRETE (CAST IN SITU)</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</si>
  <si>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</si>
  <si>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</si>
  <si>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Steel reinforcement for R.C.C. work including straightening, cutting, bending, placing in position and binding all complete upto plinth level.</t>
  </si>
  <si>
    <t>Thermo-Mechanically Treated bars of grade Fe-500D or more.</t>
  </si>
  <si>
    <t>MASONRY WORK</t>
  </si>
  <si>
    <t>Brick work with common burnt clay F.P.S. (non modular) bricks of class designation 7.5 in foundation and plinth in:</t>
  </si>
  <si>
    <t>Cement mortar 1:6 (1 cement : 6 coarse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</si>
  <si>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</si>
  <si>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</si>
  <si>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</si>
  <si>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</si>
  <si>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300x16 mm</t>
  </si>
  <si>
    <t>250x16 mm</t>
  </si>
  <si>
    <t>250x10 mm</t>
  </si>
  <si>
    <t>150x10 mm</t>
  </si>
  <si>
    <t>100 mm</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</si>
  <si>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</si>
  <si>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</si>
  <si>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</si>
  <si>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</si>
  <si>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</si>
  <si>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</si>
  <si>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</si>
  <si>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</si>
  <si>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FINISHING</t>
  </si>
  <si>
    <t>12 mm cement plaster of mix :</t>
  </si>
  <si>
    <t>12 mm cement plaster finished with a floating coat of neat cement of mix :</t>
  </si>
  <si>
    <t>1:4 (1 cement: 4 fine sand)</t>
  </si>
  <si>
    <t>Distempering with 1st quality acrylic distemper (ready mixed) having VOC content less than 50 gms/litre, of approved manufacturer, of required shade and colour complete, as per manufacturer's specification.</t>
  </si>
  <si>
    <t>Two or more coats on new work</t>
  </si>
  <si>
    <t>Finishing walls with Acrylic Smooth exterior paint of required shade :</t>
  </si>
  <si>
    <t>New work (Two or more coat applied @ 1.67 ltr/10 sqm over and including priming coat of exterior primer applied @ 2.20 kg/10 sqm)</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</si>
  <si>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</si>
  <si>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</si>
  <si>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</si>
  <si>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</si>
  <si>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Distempering with 1st quality acrylic distember (Ready mix) having VOC content less than 50 grams/ litre  of approved brand and manufacture to give an even shade :</t>
  </si>
  <si>
    <t>Removing dry or oil bound distemper, water proofing cement paint and the like by scrapping, sand papering and preparing the surface smooth including necessary repairs to scratches etc. complete.</t>
  </si>
  <si>
    <t>One or more coats on old work</t>
  </si>
  <si>
    <t>Old work (Two or more coat applied @ 1.67 ltr/ 10 sqm) on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</si>
  <si>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</si>
  <si>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</si>
  <si>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</si>
  <si>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Renewing glass panes, with putty and nails wherever necessary including racking out the old putty:</t>
  </si>
  <si>
    <t>Float glass panes of nominal thickness 4 mm (weight not less than 10kg/sqm)</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</si>
  <si>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</si>
  <si>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</si>
  <si>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</si>
  <si>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</si>
  <si>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ROAD WORK</t>
  </si>
  <si>
    <t>With common burnt clay F.P.S. (non modular) bricks of class designation 7.5</t>
  </si>
  <si>
    <t>DRAINAGE</t>
  </si>
  <si>
    <t>Providing and laying non-pressure NP2 class (light duty) R.C.C. pipes with collars jointed with stiff mixture of cement mortar in the proportion of 1:2 (1 cement : 2 fine sand) including testing of joints etc. complete :</t>
  </si>
  <si>
    <t>150 mm dia. R.C.C. pipe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</si>
  <si>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</si>
  <si>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</si>
  <si>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</si>
  <si>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</si>
  <si>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</si>
  <si>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cum</t>
  </si>
  <si>
    <t>metre</t>
  </si>
  <si>
    <t>kg</t>
  </si>
  <si>
    <t>each</t>
  </si>
  <si>
    <t>Cum</t>
  </si>
  <si>
    <t>Sqm</t>
  </si>
  <si>
    <t>1:6 (1 cement: 6 fine sand)</t>
  </si>
  <si>
    <t>Distempering with 1st quality acrylic  distemper (ready made) having VOC content less than 50 gm per ltr. of approved manufacturer and of required shade and colour complete. as per manufacturer's specification.</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</si>
  <si>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</si>
  <si>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</si>
  <si>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Earth work in excavation by mechanical  means (Hydraulic excavator) / manual means in foundation trenches or drains (not exceeding 1.5 m in width or 10 sqm on plan), including dressing of sides and ramming of bottoms, for all lift, including getting out the excavated soil and disposal of surplus excavated soil as directed, within a lead of 50 m.</t>
  </si>
  <si>
    <t>Excavating trenches of required width for pipes, cables, etc including excavation for sockets, and dressing of sides, by mechinical / manual means ramming of bottoms, for all depth, including getting out the excavated soil, and then returning the  soil  as  required,  in  layers  not  exceeding 20  cm  in  depth,  including consolidating each deposited layer by ramming, watering, etc. and disposing of surplus excavated soil as directed, within a lead of 50 m:</t>
  </si>
  <si>
    <t>Pipes, cables etc, not exceeding 80 mm dia. But not exceeding 300mm dia</t>
  </si>
  <si>
    <t>Providing and laying cement concrete in kerbs, steps and the like at or near ground level excluding the cost of centering, shuttering and finishing.</t>
  </si>
  <si>
    <t>1:1½:3 (1 Cement: 1½ coarse sand(zone-III) derived from natural sources : 3 graded stone aggregate 20 mm nominal size derived from natural sources)</t>
  </si>
  <si>
    <t>35 mm thick including ISI marked Stainless Steel butt hinges with necessary screws</t>
  </si>
  <si>
    <t>Providing and fixing factory made P.V.C. door frame of size 50x47 mm with awall thickness of 5 mm, made out of extruded 5mm rigid PVC foam sheet, mitred at corners and joined with 2 Nos of 150 mm long brackets of 15x15 mm M.S. square tube, the vertical door frame profiles to be reinforced with 19x19 mm M.S. square tube of 19 gauge, EPDM rubber gasket weather seal to be provided through out the frame. The door frame to be fixed to the wall using M.S. screws of 65/100 mm size, complete as per manufacturer’s specification and direction of Engineer- in-Charge.</t>
  </si>
  <si>
    <t>Finishing walls with textured exterior paint of required shade :</t>
  </si>
  <si>
    <t>Old work (One or more coats) applied @ 1.82 ltr/10 sqm.</t>
  </si>
  <si>
    <t>Cement concrete 1:2:4 (1 cment: 2 coarse sand : 4 graded stone aggregate 40 mm nominal size) in pavements, laid to required slope and camber in panels as required including consolidation, finishing and tamping complete.</t>
  </si>
  <si>
    <t>Providing and fixing in position pre-cast R.C.C. manhole cover and frame of required shape and approved quality</t>
  </si>
  <si>
    <t>H D - 20</t>
  </si>
  <si>
    <t>Circular shape 560 mm internal diameter</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</si>
  <si>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</si>
  <si>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</si>
  <si>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Constructing brick masonry road gully chamber 50x45x60 cm with bricks in cement mortar 1:4 (1 cement : 4 coarse sand) including 500x450 mm pre-cast R.C.C. horizontal grating with frame complete as per standard design :</t>
  </si>
  <si>
    <t>Providing, mixing and applying SBR polymer (of approved make) modified Cement mortar in proportion of 1:4 (1 cement: 4 graded coarse sand with polymer minimum 2% by wt. of cement used)  as per specifications and directions of Engineer-in-charge. Note: Measurement and payment: The pre-measurement of thickness shall be done just after the surface preparation is completed and Payment under this item shall be made only after proper wet curing has been done and surface has been satisfactorily evaluated by sounding / tapping with a blunt metal instrument and/or the 75mm size cube crushing strength at the end of 28 days to be not less than 30 N/Sqmm2).</t>
  </si>
  <si>
    <t>25 mm average thickness in 2 layers.</t>
  </si>
  <si>
    <t>P/L 70 mm thick factory made reinforced concrete grass grid paver blocks M-30 grade made by block making machine with strong vibratory compaction, of size 600x400 mm and of approved design laid over available 50 mm thick compacted bed of fine sand , filling the joints and holes with mix of 50% available earth and 50% fine sand etc. all complete as per direction of Engineer In Chargre</t>
  </si>
  <si>
    <t>Supplying Double flanged M.S column pipes of 3.00 meter length and 100 mm dia nominal bore fabricated from "C" class M.S pipe of Jindal or approved equvalent make i/c threading at both ends, fixing / welding or heavy class flanges with triangular supports, cutting slots in flanges suitable for 10 sqmm flat cable , making alignment of pipes and flanges on lathe machine etc. complete as per the direction of Engineer Incharge</t>
  </si>
  <si>
    <t xml:space="preserve">Supply of flexible submersible flat cable 3 core copper conductor 10 sqmm of Finolex or approved equivalent make </t>
  </si>
  <si>
    <t>meter</t>
  </si>
  <si>
    <t>Name of Work: Construction of parking space near NWTF, civil maintenance works at security barrack &amp; NCC, and supply of MS structures and other associated items for tubewells at IIT Kanpur</t>
  </si>
  <si>
    <t>NIT No:  Civil/01/12/2023-1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</si>
</sst>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b/>
      <sz val="14"/>
      <name val="Times New Roman"/>
      <family val="1"/>
    </font>
    <font>
      <sz val="12"/>
      <name val="Times New Roman"/>
      <family val="1"/>
    </font>
    <font>
      <b/>
      <sz val="12"/>
      <name val="Times New Roman"/>
      <family val="1"/>
    </font>
    <font>
      <b/>
      <sz val="12"/>
      <name val="Arial"/>
      <family val="2"/>
    </font>
    <font>
      <sz val="12"/>
      <name val="Arial"/>
      <family val="2"/>
    </font>
    <font>
      <sz val="12"/>
      <color indexed="31"/>
      <name val="Arial"/>
      <family val="2"/>
    </font>
    <font>
      <b/>
      <sz val="12"/>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19" fillId="0" borderId="15" xfId="56" applyNumberFormat="1" applyFont="1" applyFill="1" applyBorder="1" applyAlignment="1">
      <alignment horizontal="center" vertical="top" wrapText="1"/>
      <protection/>
    </xf>
    <xf numFmtId="0" fontId="64" fillId="0" borderId="15" xfId="0" applyFont="1" applyFill="1" applyBorder="1" applyAlignment="1">
      <alignment horizontal="center" vertical="center"/>
    </xf>
    <xf numFmtId="0" fontId="5" fillId="0" borderId="0" xfId="56" applyNumberFormat="1" applyFont="1" applyFill="1" applyAlignment="1">
      <alignment wrapText="1"/>
      <protection/>
    </xf>
    <xf numFmtId="0" fontId="4" fillId="0" borderId="0" xfId="56" applyNumberFormat="1" applyFont="1" applyFill="1" applyAlignment="1">
      <alignment wrapText="1"/>
      <protection/>
    </xf>
    <xf numFmtId="0" fontId="4" fillId="0" borderId="15" xfId="0" applyFont="1" applyFill="1" applyBorder="1" applyAlignment="1">
      <alignment horizontal="center" vertical="top"/>
    </xf>
    <xf numFmtId="0" fontId="4" fillId="0" borderId="15" xfId="56" applyNumberFormat="1" applyFont="1" applyFill="1" applyBorder="1" applyAlignment="1">
      <alignment horizontal="center" vertical="top" wrapText="1"/>
      <protection/>
    </xf>
    <xf numFmtId="0" fontId="22" fillId="0" borderId="15" xfId="56" applyNumberFormat="1" applyFont="1" applyFill="1" applyBorder="1" applyAlignment="1">
      <alignment horizontal="left" vertical="top" wrapText="1"/>
      <protection/>
    </xf>
    <xf numFmtId="0" fontId="65" fillId="0" borderId="15" xfId="0" applyFont="1" applyFill="1" applyBorder="1" applyAlignment="1">
      <alignment horizontal="center" vertical="center"/>
    </xf>
    <xf numFmtId="2" fontId="22" fillId="0" borderId="15" xfId="55" applyNumberFormat="1" applyFont="1" applyFill="1" applyBorder="1" applyAlignment="1">
      <alignment horizontal="center" vertical="center" wrapText="1"/>
      <protection/>
    </xf>
    <xf numFmtId="2" fontId="22" fillId="0" borderId="15" xfId="56" applyNumberFormat="1" applyFont="1" applyFill="1" applyBorder="1" applyAlignment="1" applyProtection="1">
      <alignment horizontal="center" vertical="center"/>
      <protection locked="0"/>
    </xf>
    <xf numFmtId="2" fontId="22" fillId="0" borderId="15" xfId="59" applyNumberFormat="1" applyFont="1" applyFill="1" applyBorder="1" applyAlignment="1">
      <alignment horizontal="center" vertical="center"/>
      <protection/>
    </xf>
    <xf numFmtId="2" fontId="22" fillId="0" borderId="15" xfId="56" applyNumberFormat="1" applyFont="1" applyFill="1" applyBorder="1" applyAlignment="1">
      <alignment horizontal="center" vertical="center"/>
      <protection/>
    </xf>
    <xf numFmtId="2" fontId="22" fillId="33" borderId="15" xfId="56" applyNumberFormat="1" applyFont="1" applyFill="1" applyBorder="1" applyAlignment="1" applyProtection="1">
      <alignment horizontal="center" vertical="center"/>
      <protection locked="0"/>
    </xf>
    <xf numFmtId="2" fontId="22" fillId="0" borderId="15" xfId="56" applyNumberFormat="1" applyFont="1" applyFill="1" applyBorder="1" applyAlignment="1" applyProtection="1">
      <alignment horizontal="center" vertical="center" wrapText="1"/>
      <protection locked="0"/>
    </xf>
    <xf numFmtId="0" fontId="24" fillId="0" borderId="16" xfId="59" applyNumberFormat="1" applyFont="1" applyFill="1" applyBorder="1" applyAlignment="1">
      <alignment horizontal="left" vertical="top"/>
      <protection/>
    </xf>
    <xf numFmtId="0" fontId="25" fillId="0" borderId="17" xfId="59" applyNumberFormat="1" applyFont="1" applyFill="1" applyBorder="1" applyAlignment="1">
      <alignment vertical="top"/>
      <protection/>
    </xf>
    <xf numFmtId="0" fontId="24" fillId="0" borderId="18" xfId="59" applyNumberFormat="1" applyFont="1" applyFill="1" applyBorder="1" applyAlignment="1">
      <alignment horizontal="left" vertical="top"/>
      <protection/>
    </xf>
    <xf numFmtId="0" fontId="26" fillId="0" borderId="12" xfId="56" applyNumberFormat="1" applyFont="1" applyFill="1" applyBorder="1" applyAlignment="1" applyProtection="1">
      <alignment vertical="top"/>
      <protection/>
    </xf>
    <xf numFmtId="10" fontId="15" fillId="33" borderId="11" xfId="66" applyNumberFormat="1" applyFont="1" applyFill="1" applyBorder="1" applyAlignment="1" applyProtection="1">
      <alignment horizontal="center" vertical="center"/>
      <protection locked="0"/>
    </xf>
    <xf numFmtId="0" fontId="24" fillId="0" borderId="13" xfId="59" applyNumberFormat="1" applyFont="1" applyFill="1" applyBorder="1" applyAlignment="1">
      <alignment horizontal="left" vertical="top"/>
      <protection/>
    </xf>
    <xf numFmtId="2" fontId="22" fillId="0" borderId="15" xfId="58" applyNumberFormat="1" applyFont="1" applyFill="1" applyBorder="1" applyAlignment="1">
      <alignment horizontal="center" vertical="center"/>
      <protection/>
    </xf>
    <xf numFmtId="0" fontId="22" fillId="0" borderId="15" xfId="59" applyNumberFormat="1" applyFont="1" applyFill="1" applyBorder="1" applyAlignment="1">
      <alignment horizontal="center" vertical="center" wrapText="1"/>
      <protection/>
    </xf>
    <xf numFmtId="0" fontId="25" fillId="0" borderId="0" xfId="59" applyNumberFormat="1" applyFont="1" applyFill="1" applyBorder="1" applyAlignment="1">
      <alignment horizontal="center" vertical="top"/>
      <protection/>
    </xf>
    <xf numFmtId="0" fontId="14" fillId="0" borderId="19" xfId="59" applyNumberFormat="1" applyFont="1" applyFill="1" applyBorder="1" applyAlignment="1">
      <alignment horizontal="center" vertical="top"/>
      <protection/>
    </xf>
    <xf numFmtId="0" fontId="25" fillId="0" borderId="19" xfId="59" applyNumberFormat="1" applyFont="1" applyFill="1" applyBorder="1" applyAlignment="1">
      <alignment horizontal="center" vertical="top"/>
      <protection/>
    </xf>
    <xf numFmtId="0" fontId="25" fillId="0" borderId="0" xfId="56" applyNumberFormat="1" applyFont="1" applyFill="1" applyAlignment="1">
      <alignment horizontal="center" vertical="top"/>
      <protection/>
    </xf>
    <xf numFmtId="2" fontId="14" fillId="0" borderId="20" xfId="59" applyNumberFormat="1" applyFont="1" applyFill="1" applyBorder="1" applyAlignment="1">
      <alignment horizontal="center" vertical="top"/>
      <protection/>
    </xf>
    <xf numFmtId="2" fontId="14" fillId="0" borderId="21" xfId="59" applyNumberFormat="1" applyFont="1" applyFill="1" applyBorder="1" applyAlignment="1">
      <alignment horizontal="center" vertical="top"/>
      <protection/>
    </xf>
    <xf numFmtId="0" fontId="25" fillId="0" borderId="22" xfId="59" applyNumberFormat="1" applyFont="1" applyFill="1" applyBorder="1" applyAlignment="1">
      <alignment horizontal="center" vertical="top" wrapText="1"/>
      <protection/>
    </xf>
    <xf numFmtId="0" fontId="14" fillId="0" borderId="11" xfId="59" applyNumberFormat="1" applyFont="1" applyFill="1" applyBorder="1" applyAlignment="1" applyProtection="1">
      <alignment horizontal="center" vertical="center" wrapText="1"/>
      <protection locked="0"/>
    </xf>
    <xf numFmtId="0" fontId="15" fillId="33" borderId="11" xfId="59" applyNumberFormat="1" applyFont="1" applyFill="1" applyBorder="1" applyAlignment="1" applyProtection="1">
      <alignment horizontal="center" vertical="center" wrapText="1"/>
      <protection locked="0"/>
    </xf>
    <xf numFmtId="0" fontId="26" fillId="0" borderId="11" xfId="59" applyNumberFormat="1" applyFont="1" applyFill="1" applyBorder="1" applyAlignment="1">
      <alignment horizontal="center" vertical="top"/>
      <protection/>
    </xf>
    <xf numFmtId="0" fontId="25" fillId="0" borderId="11" xfId="56" applyNumberFormat="1" applyFont="1" applyFill="1" applyBorder="1" applyAlignment="1" applyProtection="1">
      <alignment horizontal="center" vertical="top"/>
      <protection/>
    </xf>
    <xf numFmtId="0" fontId="14" fillId="0" borderId="11" xfId="66" applyNumberFormat="1" applyFont="1" applyFill="1" applyBorder="1" applyAlignment="1" applyProtection="1">
      <alignment horizontal="center" vertical="center" wrapText="1"/>
      <protection locked="0"/>
    </xf>
    <xf numFmtId="0" fontId="14" fillId="0" borderId="11" xfId="59" applyNumberFormat="1" applyFont="1" applyFill="1" applyBorder="1" applyAlignment="1" applyProtection="1">
      <alignment horizontal="center" vertical="center" wrapText="1"/>
      <protection/>
    </xf>
    <xf numFmtId="0" fontId="25" fillId="0" borderId="0" xfId="56" applyNumberFormat="1" applyFont="1" applyFill="1" applyAlignment="1" applyProtection="1">
      <alignment horizontal="center" vertical="top"/>
      <protection/>
    </xf>
    <xf numFmtId="2" fontId="27" fillId="0" borderId="13" xfId="59" applyNumberFormat="1" applyFont="1" applyFill="1" applyBorder="1" applyAlignment="1">
      <alignment horizontal="center" vertical="top"/>
      <protection/>
    </xf>
    <xf numFmtId="2" fontId="14" fillId="0" borderId="23" xfId="59" applyNumberFormat="1" applyFont="1" applyFill="1" applyBorder="1" applyAlignment="1">
      <alignment horizontal="center" vertical="top"/>
      <protection/>
    </xf>
    <xf numFmtId="0" fontId="25" fillId="0" borderId="13" xfId="59" applyNumberFormat="1" applyFont="1" applyFill="1" applyBorder="1" applyAlignment="1">
      <alignment horizontal="center" vertical="top" wrapText="1"/>
      <protection/>
    </xf>
    <xf numFmtId="0" fontId="23" fillId="0" borderId="24" xfId="56" applyNumberFormat="1" applyFont="1" applyFill="1" applyBorder="1" applyAlignment="1" applyProtection="1">
      <alignment horizontal="center" vertical="top"/>
      <protection/>
    </xf>
    <xf numFmtId="0" fontId="23" fillId="0" borderId="25" xfId="56" applyNumberFormat="1" applyFont="1" applyFill="1" applyBorder="1" applyAlignment="1" applyProtection="1">
      <alignment horizontal="center" vertical="top"/>
      <protection/>
    </xf>
    <xf numFmtId="0" fontId="23" fillId="0" borderId="26"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1" fillId="0" borderId="24" xfId="56" applyNumberFormat="1" applyFont="1" applyFill="1" applyBorder="1" applyAlignment="1" applyProtection="1">
      <alignment horizontal="center" vertical="top"/>
      <protection/>
    </xf>
    <xf numFmtId="0" fontId="21" fillId="0" borderId="25" xfId="56" applyNumberFormat="1" applyFont="1" applyFill="1" applyBorder="1" applyAlignment="1" applyProtection="1">
      <alignment horizontal="center" vertical="top"/>
      <protection/>
    </xf>
    <xf numFmtId="0" fontId="21" fillId="0" borderId="26" xfId="56" applyNumberFormat="1" applyFont="1" applyFill="1" applyBorder="1" applyAlignment="1" applyProtection="1">
      <alignment horizontal="center" vertical="top"/>
      <protection/>
    </xf>
    <xf numFmtId="0" fontId="18"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10"/>
  <sheetViews>
    <sheetView showGridLines="0" zoomScale="95" zoomScaleNormal="95" zoomScalePageLayoutView="0" workbookViewId="0" topLeftCell="A1">
      <selection activeCell="B15" sqref="B15"/>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28125" style="1" customWidth="1"/>
    <col min="6" max="6" width="14.7109375" style="1" customWidth="1"/>
    <col min="7" max="13" width="0" style="1" hidden="1" customWidth="1"/>
    <col min="14" max="14" width="0" style="2" hidden="1" customWidth="1"/>
    <col min="15" max="50" width="0" style="1" hidden="1" customWidth="1"/>
    <col min="51" max="51" width="0.2890625" style="1" hidden="1" customWidth="1"/>
    <col min="52" max="52" width="4.00390625" style="1" hidden="1" customWidth="1"/>
    <col min="53" max="53" width="15.8515625" style="1" customWidth="1"/>
    <col min="54" max="54" width="0.13671875" style="1" hidden="1" customWidth="1"/>
    <col min="55" max="55" width="33.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65</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240</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241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40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50</v>
      </c>
      <c r="BB11" s="20" t="s">
        <v>32</v>
      </c>
      <c r="BC11" s="20" t="s">
        <v>33</v>
      </c>
      <c r="IE11" s="18"/>
      <c r="IF11" s="18"/>
      <c r="IG11" s="18"/>
      <c r="IH11" s="18"/>
      <c r="II11" s="18"/>
    </row>
    <row r="12" spans="1:243" s="17" customFormat="1" ht="15">
      <c r="A12" s="16">
        <v>1</v>
      </c>
      <c r="B12" s="16">
        <v>2</v>
      </c>
      <c r="C12" s="23">
        <v>3</v>
      </c>
      <c r="D12" s="24">
        <v>4</v>
      </c>
      <c r="E12" s="24">
        <v>5</v>
      </c>
      <c r="F12" s="24">
        <v>6</v>
      </c>
      <c r="G12" s="24">
        <v>7</v>
      </c>
      <c r="H12" s="24">
        <v>8</v>
      </c>
      <c r="I12" s="24">
        <v>9</v>
      </c>
      <c r="J12" s="24">
        <v>10</v>
      </c>
      <c r="K12" s="24">
        <v>11</v>
      </c>
      <c r="L12" s="24">
        <v>12</v>
      </c>
      <c r="M12" s="24">
        <v>13</v>
      </c>
      <c r="N12" s="24">
        <v>14</v>
      </c>
      <c r="O12" s="24">
        <v>15</v>
      </c>
      <c r="P12" s="24">
        <v>16</v>
      </c>
      <c r="Q12" s="24">
        <v>17</v>
      </c>
      <c r="R12" s="24">
        <v>18</v>
      </c>
      <c r="S12" s="24">
        <v>19</v>
      </c>
      <c r="T12" s="24">
        <v>20</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5">
        <v>7</v>
      </c>
      <c r="BB12" s="25">
        <v>54</v>
      </c>
      <c r="BC12" s="25">
        <v>8</v>
      </c>
      <c r="IE12" s="18"/>
      <c r="IF12" s="18"/>
      <c r="IG12" s="18"/>
      <c r="IH12" s="18"/>
      <c r="II12" s="18"/>
    </row>
    <row r="13" spans="1:243" s="17" customFormat="1" ht="18.75">
      <c r="A13" s="25">
        <v>1</v>
      </c>
      <c r="B13" s="26" t="s">
        <v>62</v>
      </c>
      <c r="C13" s="27" t="s">
        <v>43</v>
      </c>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17">
        <v>1</v>
      </c>
      <c r="IB13" s="17" t="s">
        <v>62</v>
      </c>
      <c r="IC13" s="17" t="s">
        <v>43</v>
      </c>
      <c r="IE13" s="18"/>
      <c r="IF13" s="18"/>
      <c r="IG13" s="18"/>
      <c r="IH13" s="18"/>
      <c r="II13" s="18"/>
    </row>
    <row r="14" spans="1:243" s="17" customFormat="1" ht="15.75">
      <c r="A14" s="30">
        <v>1.01</v>
      </c>
      <c r="B14" s="32" t="s">
        <v>143</v>
      </c>
      <c r="C14" s="33" t="s">
        <v>44</v>
      </c>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7"/>
      <c r="IA14" s="17">
        <v>1.01</v>
      </c>
      <c r="IB14" s="17" t="s">
        <v>143</v>
      </c>
      <c r="IC14" s="17" t="s">
        <v>44</v>
      </c>
      <c r="IE14" s="18"/>
      <c r="IF14" s="18"/>
      <c r="IG14" s="18"/>
      <c r="IH14" s="18"/>
      <c r="II14" s="18"/>
    </row>
    <row r="15" spans="1:243" s="17" customFormat="1" ht="94.5">
      <c r="A15" s="31">
        <v>1.02</v>
      </c>
      <c r="B15" s="32" t="s">
        <v>144</v>
      </c>
      <c r="C15" s="33" t="s">
        <v>45</v>
      </c>
      <c r="D15" s="65"/>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7"/>
      <c r="IA15" s="17">
        <v>1.02</v>
      </c>
      <c r="IB15" s="17" t="s">
        <v>144</v>
      </c>
      <c r="IC15" s="17" t="s">
        <v>45</v>
      </c>
      <c r="IE15" s="18"/>
      <c r="IF15" s="18"/>
      <c r="IG15" s="18"/>
      <c r="IH15" s="18"/>
      <c r="II15" s="18"/>
    </row>
    <row r="16" spans="1:243" s="17" customFormat="1" ht="31.5">
      <c r="A16" s="30">
        <v>1.03</v>
      </c>
      <c r="B16" s="32" t="s">
        <v>145</v>
      </c>
      <c r="C16" s="33" t="s">
        <v>51</v>
      </c>
      <c r="D16" s="34">
        <v>95</v>
      </c>
      <c r="E16" s="34" t="s">
        <v>142</v>
      </c>
      <c r="F16" s="34">
        <v>93.82</v>
      </c>
      <c r="G16" s="35"/>
      <c r="H16" s="35"/>
      <c r="I16" s="36" t="s">
        <v>34</v>
      </c>
      <c r="J16" s="37">
        <f>IF(I16="Less(-)",-1,1)</f>
        <v>1</v>
      </c>
      <c r="K16" s="35" t="s">
        <v>35</v>
      </c>
      <c r="L16" s="35" t="s">
        <v>4</v>
      </c>
      <c r="M16" s="38"/>
      <c r="N16" s="35"/>
      <c r="O16" s="35"/>
      <c r="P16" s="39"/>
      <c r="Q16" s="35"/>
      <c r="R16" s="35"/>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6">
        <f>ROUND(total_amount_ba($B$2,$D$2,D16,F16,J16,K16,M16),0)</f>
        <v>8913</v>
      </c>
      <c r="BB16" s="46">
        <f>BA16+SUM(N16:AZ16)</f>
        <v>8913</v>
      </c>
      <c r="BC16" s="47" t="str">
        <f>SpellNumber(L16,BB16)</f>
        <v>INR  Eight Thousand Nine Hundred &amp; Thirteen  Only</v>
      </c>
      <c r="IA16" s="17">
        <v>1.03</v>
      </c>
      <c r="IB16" s="17" t="s">
        <v>145</v>
      </c>
      <c r="IC16" s="17" t="s">
        <v>51</v>
      </c>
      <c r="ID16" s="17">
        <v>95</v>
      </c>
      <c r="IE16" s="18" t="s">
        <v>142</v>
      </c>
      <c r="IF16" s="18"/>
      <c r="IG16" s="18"/>
      <c r="IH16" s="18"/>
      <c r="II16" s="18"/>
    </row>
    <row r="17" spans="1:243" s="17" customFormat="1" ht="141.75">
      <c r="A17" s="31">
        <v>1.04</v>
      </c>
      <c r="B17" s="32" t="s">
        <v>218</v>
      </c>
      <c r="C17" s="33" t="s">
        <v>46</v>
      </c>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7"/>
      <c r="IA17" s="17">
        <v>1.04</v>
      </c>
      <c r="IB17" s="17" t="s">
        <v>218</v>
      </c>
      <c r="IC17" s="17" t="s">
        <v>46</v>
      </c>
      <c r="IE17" s="18"/>
      <c r="IF17" s="18"/>
      <c r="IG17" s="18"/>
      <c r="IH17" s="18"/>
      <c r="II17" s="18"/>
    </row>
    <row r="18" spans="1:243" s="17" customFormat="1" ht="31.5">
      <c r="A18" s="30">
        <v>1.05</v>
      </c>
      <c r="B18" s="32" t="s">
        <v>146</v>
      </c>
      <c r="C18" s="33" t="s">
        <v>52</v>
      </c>
      <c r="D18" s="34">
        <v>1</v>
      </c>
      <c r="E18" s="34" t="s">
        <v>208</v>
      </c>
      <c r="F18" s="34">
        <v>251.51</v>
      </c>
      <c r="G18" s="35"/>
      <c r="H18" s="35"/>
      <c r="I18" s="36" t="s">
        <v>34</v>
      </c>
      <c r="J18" s="37">
        <f aca="true" t="shared" si="0" ref="J18:J79">IF(I18="Less(-)",-1,1)</f>
        <v>1</v>
      </c>
      <c r="K18" s="35" t="s">
        <v>35</v>
      </c>
      <c r="L18" s="35" t="s">
        <v>4</v>
      </c>
      <c r="M18" s="38"/>
      <c r="N18" s="35"/>
      <c r="O18" s="35"/>
      <c r="P18" s="39"/>
      <c r="Q18" s="35"/>
      <c r="R18" s="35"/>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6">
        <f aca="true" t="shared" si="1" ref="BA18:BA79">ROUND(total_amount_ba($B$2,$D$2,D18,F18,J18,K18,M18),0)</f>
        <v>252</v>
      </c>
      <c r="BB18" s="46">
        <f aca="true" t="shared" si="2" ref="BB18:BB79">BA18+SUM(N18:AZ18)</f>
        <v>252</v>
      </c>
      <c r="BC18" s="47" t="str">
        <f aca="true" t="shared" si="3" ref="BC18:BC79">SpellNumber(L18,BB18)</f>
        <v>INR  Two Hundred &amp; Fifty Two  Only</v>
      </c>
      <c r="IA18" s="17">
        <v>1.05</v>
      </c>
      <c r="IB18" s="17" t="s">
        <v>146</v>
      </c>
      <c r="IC18" s="17" t="s">
        <v>52</v>
      </c>
      <c r="ID18" s="17">
        <v>1</v>
      </c>
      <c r="IE18" s="18" t="s">
        <v>208</v>
      </c>
      <c r="IF18" s="18"/>
      <c r="IG18" s="18"/>
      <c r="IH18" s="18"/>
      <c r="II18" s="18"/>
    </row>
    <row r="19" spans="1:243" s="17" customFormat="1" ht="173.25">
      <c r="A19" s="31">
        <v>1.06</v>
      </c>
      <c r="B19" s="32" t="s">
        <v>219</v>
      </c>
      <c r="C19" s="33" t="s">
        <v>53</v>
      </c>
      <c r="D19" s="65"/>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7"/>
      <c r="IA19" s="17">
        <v>1.06</v>
      </c>
      <c r="IB19" s="17" t="s">
        <v>219</v>
      </c>
      <c r="IC19" s="17" t="s">
        <v>53</v>
      </c>
      <c r="IE19" s="18"/>
      <c r="IF19" s="18"/>
      <c r="IG19" s="18"/>
      <c r="IH19" s="18"/>
      <c r="II19" s="18"/>
    </row>
    <row r="20" spans="1:243" s="17" customFormat="1" ht="30.75" customHeight="1">
      <c r="A20" s="30">
        <v>1.07</v>
      </c>
      <c r="B20" s="32" t="s">
        <v>145</v>
      </c>
      <c r="C20" s="33" t="s">
        <v>47</v>
      </c>
      <c r="D20" s="65"/>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7"/>
      <c r="IA20" s="17">
        <v>1.07</v>
      </c>
      <c r="IB20" s="17" t="s">
        <v>145</v>
      </c>
      <c r="IC20" s="17" t="s">
        <v>47</v>
      </c>
      <c r="IE20" s="18"/>
      <c r="IF20" s="18"/>
      <c r="IG20" s="18"/>
      <c r="IH20" s="18"/>
      <c r="II20" s="18"/>
    </row>
    <row r="21" spans="1:243" s="17" customFormat="1" ht="101.25" customHeight="1">
      <c r="A21" s="31">
        <v>1.08</v>
      </c>
      <c r="B21" s="32" t="s">
        <v>220</v>
      </c>
      <c r="C21" s="33" t="s">
        <v>54</v>
      </c>
      <c r="D21" s="34">
        <v>5</v>
      </c>
      <c r="E21" s="34" t="s">
        <v>209</v>
      </c>
      <c r="F21" s="34">
        <v>365.94</v>
      </c>
      <c r="G21" s="35"/>
      <c r="H21" s="35"/>
      <c r="I21" s="36" t="s">
        <v>34</v>
      </c>
      <c r="J21" s="37">
        <f t="shared" si="0"/>
        <v>1</v>
      </c>
      <c r="K21" s="35" t="s">
        <v>35</v>
      </c>
      <c r="L21" s="35" t="s">
        <v>4</v>
      </c>
      <c r="M21" s="38"/>
      <c r="N21" s="35"/>
      <c r="O21" s="35"/>
      <c r="P21" s="39"/>
      <c r="Q21" s="35"/>
      <c r="R21" s="35"/>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6">
        <f t="shared" si="1"/>
        <v>1830</v>
      </c>
      <c r="BB21" s="46">
        <f t="shared" si="2"/>
        <v>1830</v>
      </c>
      <c r="BC21" s="47" t="str">
        <f t="shared" si="3"/>
        <v>INR  One Thousand Eight Hundred &amp; Thirty  Only</v>
      </c>
      <c r="IA21" s="17">
        <v>1.08</v>
      </c>
      <c r="IB21" s="17" t="s">
        <v>220</v>
      </c>
      <c r="IC21" s="17" t="s">
        <v>54</v>
      </c>
      <c r="ID21" s="17">
        <v>5</v>
      </c>
      <c r="IE21" s="18" t="s">
        <v>209</v>
      </c>
      <c r="IF21" s="18"/>
      <c r="IG21" s="18"/>
      <c r="IH21" s="18"/>
      <c r="II21" s="18"/>
    </row>
    <row r="22" spans="1:243" s="17" customFormat="1" ht="33" customHeight="1">
      <c r="A22" s="30">
        <v>1.09</v>
      </c>
      <c r="B22" s="32" t="s">
        <v>147</v>
      </c>
      <c r="C22" s="33" t="s">
        <v>48</v>
      </c>
      <c r="D22" s="34">
        <v>15</v>
      </c>
      <c r="E22" s="34" t="s">
        <v>208</v>
      </c>
      <c r="F22" s="34">
        <v>1894.96</v>
      </c>
      <c r="G22" s="35"/>
      <c r="H22" s="35"/>
      <c r="I22" s="36" t="s">
        <v>34</v>
      </c>
      <c r="J22" s="37">
        <f t="shared" si="0"/>
        <v>1</v>
      </c>
      <c r="K22" s="35" t="s">
        <v>35</v>
      </c>
      <c r="L22" s="35" t="s">
        <v>4</v>
      </c>
      <c r="M22" s="38"/>
      <c r="N22" s="35"/>
      <c r="O22" s="35"/>
      <c r="P22" s="39"/>
      <c r="Q22" s="35"/>
      <c r="R22" s="35"/>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6">
        <f t="shared" si="1"/>
        <v>28424</v>
      </c>
      <c r="BB22" s="46">
        <f t="shared" si="2"/>
        <v>28424</v>
      </c>
      <c r="BC22" s="47" t="str">
        <f t="shared" si="3"/>
        <v>INR  Twenty Eight Thousand Four Hundred &amp; Twenty Four  Only</v>
      </c>
      <c r="IA22" s="17">
        <v>1.09</v>
      </c>
      <c r="IB22" s="17" t="s">
        <v>147</v>
      </c>
      <c r="IC22" s="17" t="s">
        <v>48</v>
      </c>
      <c r="ID22" s="17">
        <v>15</v>
      </c>
      <c r="IE22" s="18" t="s">
        <v>208</v>
      </c>
      <c r="IF22" s="18"/>
      <c r="IG22" s="18"/>
      <c r="IH22" s="18"/>
      <c r="II22" s="18"/>
    </row>
    <row r="23" spans="1:243" s="17" customFormat="1" ht="15.75">
      <c r="A23" s="31">
        <v>1.1</v>
      </c>
      <c r="B23" s="32" t="s">
        <v>148</v>
      </c>
      <c r="C23" s="33" t="s">
        <v>55</v>
      </c>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7"/>
      <c r="IA23" s="17">
        <v>1.1</v>
      </c>
      <c r="IB23" s="17" t="s">
        <v>148</v>
      </c>
      <c r="IC23" s="17" t="s">
        <v>55</v>
      </c>
      <c r="IE23" s="18"/>
      <c r="IF23" s="18"/>
      <c r="IG23" s="18"/>
      <c r="IH23" s="18"/>
      <c r="II23" s="18"/>
    </row>
    <row r="24" spans="1:243" s="17" customFormat="1" ht="63">
      <c r="A24" s="30">
        <v>1.11</v>
      </c>
      <c r="B24" s="32" t="s">
        <v>221</v>
      </c>
      <c r="C24" s="33" t="s">
        <v>56</v>
      </c>
      <c r="D24" s="65"/>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7"/>
      <c r="IA24" s="17">
        <v>1.11</v>
      </c>
      <c r="IB24" s="17" t="s">
        <v>221</v>
      </c>
      <c r="IC24" s="17" t="s">
        <v>56</v>
      </c>
      <c r="IE24" s="18"/>
      <c r="IF24" s="18"/>
      <c r="IG24" s="18"/>
      <c r="IH24" s="18"/>
      <c r="II24" s="18"/>
    </row>
    <row r="25" spans="1:243" s="17" customFormat="1" ht="63">
      <c r="A25" s="31">
        <v>1.12</v>
      </c>
      <c r="B25" s="32" t="s">
        <v>222</v>
      </c>
      <c r="C25" s="33" t="s">
        <v>57</v>
      </c>
      <c r="D25" s="34">
        <v>0.25</v>
      </c>
      <c r="E25" s="34" t="s">
        <v>208</v>
      </c>
      <c r="F25" s="34">
        <v>6824.77</v>
      </c>
      <c r="G25" s="35"/>
      <c r="H25" s="35"/>
      <c r="I25" s="36" t="s">
        <v>34</v>
      </c>
      <c r="J25" s="37">
        <f t="shared" si="0"/>
        <v>1</v>
      </c>
      <c r="K25" s="35" t="s">
        <v>35</v>
      </c>
      <c r="L25" s="35" t="s">
        <v>4</v>
      </c>
      <c r="M25" s="38"/>
      <c r="N25" s="35"/>
      <c r="O25" s="35"/>
      <c r="P25" s="39"/>
      <c r="Q25" s="35"/>
      <c r="R25" s="35"/>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6">
        <f t="shared" si="1"/>
        <v>1706</v>
      </c>
      <c r="BB25" s="46">
        <f t="shared" si="2"/>
        <v>1706</v>
      </c>
      <c r="BC25" s="47" t="str">
        <f t="shared" si="3"/>
        <v>INR  One Thousand Seven Hundred &amp; Six  Only</v>
      </c>
      <c r="IA25" s="17">
        <v>1.12</v>
      </c>
      <c r="IB25" s="17" t="s">
        <v>222</v>
      </c>
      <c r="IC25" s="17" t="s">
        <v>57</v>
      </c>
      <c r="ID25" s="17">
        <v>0.25</v>
      </c>
      <c r="IE25" s="18" t="s">
        <v>208</v>
      </c>
      <c r="IF25" s="18"/>
      <c r="IG25" s="18"/>
      <c r="IH25" s="18"/>
      <c r="II25" s="18"/>
    </row>
    <row r="26" spans="1:243" s="17" customFormat="1" ht="157.5">
      <c r="A26" s="30">
        <v>1.13</v>
      </c>
      <c r="B26" s="32" t="s">
        <v>149</v>
      </c>
      <c r="C26" s="33" t="s">
        <v>58</v>
      </c>
      <c r="D26" s="34">
        <v>6</v>
      </c>
      <c r="E26" s="34" t="s">
        <v>142</v>
      </c>
      <c r="F26" s="34">
        <v>597.68</v>
      </c>
      <c r="G26" s="35"/>
      <c r="H26" s="35"/>
      <c r="I26" s="36" t="s">
        <v>34</v>
      </c>
      <c r="J26" s="37">
        <f t="shared" si="0"/>
        <v>1</v>
      </c>
      <c r="K26" s="35" t="s">
        <v>35</v>
      </c>
      <c r="L26" s="35" t="s">
        <v>4</v>
      </c>
      <c r="M26" s="38"/>
      <c r="N26" s="35"/>
      <c r="O26" s="35"/>
      <c r="P26" s="39"/>
      <c r="Q26" s="35"/>
      <c r="R26" s="35"/>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6">
        <f t="shared" si="1"/>
        <v>3586</v>
      </c>
      <c r="BB26" s="46">
        <f t="shared" si="2"/>
        <v>3586</v>
      </c>
      <c r="BC26" s="47" t="str">
        <f t="shared" si="3"/>
        <v>INR  Three Thousand Five Hundred &amp; Eighty Six  Only</v>
      </c>
      <c r="IA26" s="17">
        <v>1.13</v>
      </c>
      <c r="IB26" s="17" t="s">
        <v>149</v>
      </c>
      <c r="IC26" s="17" t="s">
        <v>58</v>
      </c>
      <c r="ID26" s="17">
        <v>6</v>
      </c>
      <c r="IE26" s="18" t="s">
        <v>142</v>
      </c>
      <c r="IF26" s="18"/>
      <c r="IG26" s="18"/>
      <c r="IH26" s="18"/>
      <c r="II26" s="18"/>
    </row>
    <row r="27" spans="1:243" s="17" customFormat="1" ht="15.75">
      <c r="A27" s="31">
        <v>1.14</v>
      </c>
      <c r="B27" s="32" t="s">
        <v>150</v>
      </c>
      <c r="C27" s="33" t="s">
        <v>59</v>
      </c>
      <c r="D27" s="65"/>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7"/>
      <c r="IA27" s="17">
        <v>1.14</v>
      </c>
      <c r="IB27" s="17" t="s">
        <v>150</v>
      </c>
      <c r="IC27" s="17" t="s">
        <v>59</v>
      </c>
      <c r="IE27" s="18"/>
      <c r="IF27" s="18"/>
      <c r="IG27" s="18"/>
      <c r="IH27" s="18"/>
      <c r="II27" s="18"/>
    </row>
    <row r="28" spans="1:243" s="17" customFormat="1" ht="78" customHeight="1">
      <c r="A28" s="30">
        <v>1.15</v>
      </c>
      <c r="B28" s="32" t="s">
        <v>151</v>
      </c>
      <c r="C28" s="33" t="s">
        <v>60</v>
      </c>
      <c r="D28" s="65"/>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7"/>
      <c r="IA28" s="17">
        <v>1.15</v>
      </c>
      <c r="IB28" s="17" t="s">
        <v>151</v>
      </c>
      <c r="IC28" s="17" t="s">
        <v>60</v>
      </c>
      <c r="IE28" s="18"/>
      <c r="IF28" s="18"/>
      <c r="IG28" s="18"/>
      <c r="IH28" s="18"/>
      <c r="II28" s="18"/>
    </row>
    <row r="29" spans="1:243" s="17" customFormat="1" ht="31.5">
      <c r="A29" s="31">
        <v>1.16</v>
      </c>
      <c r="B29" s="32" t="s">
        <v>152</v>
      </c>
      <c r="C29" s="33" t="s">
        <v>61</v>
      </c>
      <c r="D29" s="34">
        <v>30</v>
      </c>
      <c r="E29" s="34" t="s">
        <v>210</v>
      </c>
      <c r="F29" s="34">
        <v>78.61</v>
      </c>
      <c r="G29" s="35"/>
      <c r="H29" s="35"/>
      <c r="I29" s="36" t="s">
        <v>34</v>
      </c>
      <c r="J29" s="37">
        <f t="shared" si="0"/>
        <v>1</v>
      </c>
      <c r="K29" s="35" t="s">
        <v>35</v>
      </c>
      <c r="L29" s="35" t="s">
        <v>4</v>
      </c>
      <c r="M29" s="38"/>
      <c r="N29" s="35"/>
      <c r="O29" s="35"/>
      <c r="P29" s="39"/>
      <c r="Q29" s="35"/>
      <c r="R29" s="35"/>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6">
        <f t="shared" si="1"/>
        <v>2358</v>
      </c>
      <c r="BB29" s="46">
        <f t="shared" si="2"/>
        <v>2358</v>
      </c>
      <c r="BC29" s="47" t="str">
        <f t="shared" si="3"/>
        <v>INR  Two Thousand Three Hundred &amp; Fifty Eight  Only</v>
      </c>
      <c r="IA29" s="17">
        <v>1.16</v>
      </c>
      <c r="IB29" s="17" t="s">
        <v>152</v>
      </c>
      <c r="IC29" s="17" t="s">
        <v>61</v>
      </c>
      <c r="ID29" s="17">
        <v>30</v>
      </c>
      <c r="IE29" s="18" t="s">
        <v>210</v>
      </c>
      <c r="IF29" s="18"/>
      <c r="IG29" s="18"/>
      <c r="IH29" s="18"/>
      <c r="II29" s="18"/>
    </row>
    <row r="30" spans="1:243" s="17" customFormat="1" ht="15.75">
      <c r="A30" s="30">
        <v>1.17</v>
      </c>
      <c r="B30" s="32" t="s">
        <v>153</v>
      </c>
      <c r="C30" s="33" t="s">
        <v>49</v>
      </c>
      <c r="D30" s="65"/>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7"/>
      <c r="IA30" s="17">
        <v>1.17</v>
      </c>
      <c r="IB30" s="17" t="s">
        <v>153</v>
      </c>
      <c r="IC30" s="17" t="s">
        <v>49</v>
      </c>
      <c r="IE30" s="18"/>
      <c r="IF30" s="18"/>
      <c r="IG30" s="18"/>
      <c r="IH30" s="18"/>
      <c r="II30" s="18"/>
    </row>
    <row r="31" spans="1:243" s="17" customFormat="1" ht="32.25" customHeight="1">
      <c r="A31" s="31">
        <v>1.18</v>
      </c>
      <c r="B31" s="32" t="s">
        <v>154</v>
      </c>
      <c r="C31" s="33" t="s">
        <v>63</v>
      </c>
      <c r="D31" s="65"/>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7"/>
      <c r="IA31" s="17">
        <v>1.18</v>
      </c>
      <c r="IB31" s="17" t="s">
        <v>154</v>
      </c>
      <c r="IC31" s="17" t="s">
        <v>63</v>
      </c>
      <c r="IE31" s="18"/>
      <c r="IF31" s="18"/>
      <c r="IG31" s="18"/>
      <c r="IH31" s="18"/>
      <c r="II31" s="18"/>
    </row>
    <row r="32" spans="1:243" s="17" customFormat="1" ht="31.5">
      <c r="A32" s="30">
        <v>1.19</v>
      </c>
      <c r="B32" s="32" t="s">
        <v>155</v>
      </c>
      <c r="C32" s="33" t="s">
        <v>64</v>
      </c>
      <c r="D32" s="34">
        <v>0.6</v>
      </c>
      <c r="E32" s="34" t="s">
        <v>208</v>
      </c>
      <c r="F32" s="34">
        <v>5838.01</v>
      </c>
      <c r="G32" s="35"/>
      <c r="H32" s="35"/>
      <c r="I32" s="36" t="s">
        <v>34</v>
      </c>
      <c r="J32" s="37">
        <f t="shared" si="0"/>
        <v>1</v>
      </c>
      <c r="K32" s="35" t="s">
        <v>35</v>
      </c>
      <c r="L32" s="35" t="s">
        <v>4</v>
      </c>
      <c r="M32" s="38"/>
      <c r="N32" s="35"/>
      <c r="O32" s="35"/>
      <c r="P32" s="39"/>
      <c r="Q32" s="35"/>
      <c r="R32" s="35"/>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6">
        <f t="shared" si="1"/>
        <v>3503</v>
      </c>
      <c r="BB32" s="46">
        <f t="shared" si="2"/>
        <v>3503</v>
      </c>
      <c r="BC32" s="47" t="str">
        <f t="shared" si="3"/>
        <v>INR  Three Thousand Five Hundred &amp; Three  Only</v>
      </c>
      <c r="IA32" s="17">
        <v>1.19</v>
      </c>
      <c r="IB32" s="17" t="s">
        <v>155</v>
      </c>
      <c r="IC32" s="17" t="s">
        <v>64</v>
      </c>
      <c r="ID32" s="17">
        <v>0.6</v>
      </c>
      <c r="IE32" s="18" t="s">
        <v>208</v>
      </c>
      <c r="IF32" s="18"/>
      <c r="IG32" s="18"/>
      <c r="IH32" s="18"/>
      <c r="II32" s="18"/>
    </row>
    <row r="33" spans="1:243" s="17" customFormat="1" ht="15.75">
      <c r="A33" s="31">
        <v>1.2</v>
      </c>
      <c r="B33" s="32" t="s">
        <v>156</v>
      </c>
      <c r="C33" s="33" t="s">
        <v>66</v>
      </c>
      <c r="D33" s="65"/>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7"/>
      <c r="IA33" s="17">
        <v>1.2</v>
      </c>
      <c r="IB33" s="17" t="s">
        <v>156</v>
      </c>
      <c r="IC33" s="17" t="s">
        <v>66</v>
      </c>
      <c r="IE33" s="18"/>
      <c r="IF33" s="18"/>
      <c r="IG33" s="18"/>
      <c r="IH33" s="18"/>
      <c r="II33" s="18"/>
    </row>
    <row r="34" spans="1:243" s="17" customFormat="1" ht="204.75">
      <c r="A34" s="30">
        <v>1.21</v>
      </c>
      <c r="B34" s="32" t="s">
        <v>157</v>
      </c>
      <c r="C34" s="33" t="s">
        <v>67</v>
      </c>
      <c r="D34" s="34">
        <v>17</v>
      </c>
      <c r="E34" s="34" t="s">
        <v>142</v>
      </c>
      <c r="F34" s="34">
        <v>932.44</v>
      </c>
      <c r="G34" s="35"/>
      <c r="H34" s="35"/>
      <c r="I34" s="36" t="s">
        <v>34</v>
      </c>
      <c r="J34" s="37">
        <f t="shared" si="0"/>
        <v>1</v>
      </c>
      <c r="K34" s="35" t="s">
        <v>35</v>
      </c>
      <c r="L34" s="35" t="s">
        <v>4</v>
      </c>
      <c r="M34" s="38"/>
      <c r="N34" s="35"/>
      <c r="O34" s="35"/>
      <c r="P34" s="39"/>
      <c r="Q34" s="35"/>
      <c r="R34" s="35"/>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6">
        <f t="shared" si="1"/>
        <v>15851</v>
      </c>
      <c r="BB34" s="46">
        <f t="shared" si="2"/>
        <v>15851</v>
      </c>
      <c r="BC34" s="47" t="str">
        <f t="shared" si="3"/>
        <v>INR  Fifteen Thousand Eight Hundred &amp; Fifty One  Only</v>
      </c>
      <c r="IA34" s="17">
        <v>1.21</v>
      </c>
      <c r="IB34" s="17" t="s">
        <v>157</v>
      </c>
      <c r="IC34" s="17" t="s">
        <v>67</v>
      </c>
      <c r="ID34" s="17">
        <v>17</v>
      </c>
      <c r="IE34" s="18" t="s">
        <v>142</v>
      </c>
      <c r="IF34" s="18"/>
      <c r="IG34" s="18"/>
      <c r="IH34" s="18"/>
      <c r="II34" s="18"/>
    </row>
    <row r="35" spans="1:243" s="17" customFormat="1" ht="15.75">
      <c r="A35" s="31">
        <v>1.22</v>
      </c>
      <c r="B35" s="32" t="s">
        <v>158</v>
      </c>
      <c r="C35" s="33" t="s">
        <v>68</v>
      </c>
      <c r="D35" s="65"/>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7"/>
      <c r="IA35" s="17">
        <v>1.22</v>
      </c>
      <c r="IB35" s="17" t="s">
        <v>158</v>
      </c>
      <c r="IC35" s="17" t="s">
        <v>68</v>
      </c>
      <c r="IE35" s="18"/>
      <c r="IF35" s="18"/>
      <c r="IG35" s="18"/>
      <c r="IH35" s="18"/>
      <c r="II35" s="18"/>
    </row>
    <row r="36" spans="1:243" s="17" customFormat="1" ht="126">
      <c r="A36" s="30">
        <v>1.23</v>
      </c>
      <c r="B36" s="32" t="s">
        <v>159</v>
      </c>
      <c r="C36" s="33" t="s">
        <v>69</v>
      </c>
      <c r="D36" s="65"/>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7"/>
      <c r="IA36" s="17">
        <v>1.23</v>
      </c>
      <c r="IB36" s="17" t="s">
        <v>159</v>
      </c>
      <c r="IC36" s="17" t="s">
        <v>69</v>
      </c>
      <c r="IE36" s="18"/>
      <c r="IF36" s="18"/>
      <c r="IG36" s="18"/>
      <c r="IH36" s="18"/>
      <c r="II36" s="18"/>
    </row>
    <row r="37" spans="1:243" s="17" customFormat="1" ht="47.25">
      <c r="A37" s="31">
        <v>1.24</v>
      </c>
      <c r="B37" s="32" t="s">
        <v>223</v>
      </c>
      <c r="C37" s="33" t="s">
        <v>70</v>
      </c>
      <c r="D37" s="34">
        <v>13</v>
      </c>
      <c r="E37" s="34" t="s">
        <v>142</v>
      </c>
      <c r="F37" s="34">
        <v>1767.43</v>
      </c>
      <c r="G37" s="35"/>
      <c r="H37" s="35"/>
      <c r="I37" s="36" t="s">
        <v>34</v>
      </c>
      <c r="J37" s="37">
        <f t="shared" si="0"/>
        <v>1</v>
      </c>
      <c r="K37" s="35" t="s">
        <v>35</v>
      </c>
      <c r="L37" s="35" t="s">
        <v>4</v>
      </c>
      <c r="M37" s="38"/>
      <c r="N37" s="35"/>
      <c r="O37" s="35"/>
      <c r="P37" s="39"/>
      <c r="Q37" s="35"/>
      <c r="R37" s="35"/>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6">
        <f t="shared" si="1"/>
        <v>22977</v>
      </c>
      <c r="BB37" s="46">
        <f t="shared" si="2"/>
        <v>22977</v>
      </c>
      <c r="BC37" s="47" t="str">
        <f t="shared" si="3"/>
        <v>INR  Twenty Two Thousand Nine Hundred &amp; Seventy Seven  Only</v>
      </c>
      <c r="IA37" s="17">
        <v>1.24</v>
      </c>
      <c r="IB37" s="17" t="s">
        <v>223</v>
      </c>
      <c r="IC37" s="17" t="s">
        <v>70</v>
      </c>
      <c r="ID37" s="17">
        <v>13</v>
      </c>
      <c r="IE37" s="18" t="s">
        <v>142</v>
      </c>
      <c r="IF37" s="18"/>
      <c r="IG37" s="18"/>
      <c r="IH37" s="18"/>
      <c r="II37" s="18"/>
    </row>
    <row r="38" spans="1:243" s="17" customFormat="1" ht="56.25" customHeight="1">
      <c r="A38" s="30">
        <v>1.25</v>
      </c>
      <c r="B38" s="32" t="s">
        <v>165</v>
      </c>
      <c r="C38" s="33" t="s">
        <v>71</v>
      </c>
      <c r="D38" s="34">
        <v>4</v>
      </c>
      <c r="E38" s="34" t="s">
        <v>211</v>
      </c>
      <c r="F38" s="34">
        <v>899.3</v>
      </c>
      <c r="G38" s="35"/>
      <c r="H38" s="35"/>
      <c r="I38" s="36" t="s">
        <v>34</v>
      </c>
      <c r="J38" s="37">
        <f t="shared" si="0"/>
        <v>1</v>
      </c>
      <c r="K38" s="35" t="s">
        <v>35</v>
      </c>
      <c r="L38" s="35" t="s">
        <v>4</v>
      </c>
      <c r="M38" s="38"/>
      <c r="N38" s="35"/>
      <c r="O38" s="35"/>
      <c r="P38" s="39"/>
      <c r="Q38" s="35"/>
      <c r="R38" s="35"/>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6">
        <f t="shared" si="1"/>
        <v>3597</v>
      </c>
      <c r="BB38" s="46">
        <f t="shared" si="2"/>
        <v>3597</v>
      </c>
      <c r="BC38" s="47" t="str">
        <f t="shared" si="3"/>
        <v>INR  Three Thousand Five Hundred &amp; Ninety Seven  Only</v>
      </c>
      <c r="IA38" s="17">
        <v>1.25</v>
      </c>
      <c r="IB38" s="17" t="s">
        <v>165</v>
      </c>
      <c r="IC38" s="17" t="s">
        <v>71</v>
      </c>
      <c r="ID38" s="17">
        <v>4</v>
      </c>
      <c r="IE38" s="18" t="s">
        <v>211</v>
      </c>
      <c r="IF38" s="18"/>
      <c r="IG38" s="18"/>
      <c r="IH38" s="18"/>
      <c r="II38" s="18"/>
    </row>
    <row r="39" spans="1:243" s="17" customFormat="1" ht="78.75">
      <c r="A39" s="31">
        <v>1.26</v>
      </c>
      <c r="B39" s="32" t="s">
        <v>166</v>
      </c>
      <c r="C39" s="33" t="s">
        <v>72</v>
      </c>
      <c r="D39" s="65"/>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7"/>
      <c r="IA39" s="17">
        <v>1.26</v>
      </c>
      <c r="IB39" s="17" t="s">
        <v>166</v>
      </c>
      <c r="IC39" s="17" t="s">
        <v>72</v>
      </c>
      <c r="IE39" s="18"/>
      <c r="IF39" s="18"/>
      <c r="IG39" s="18"/>
      <c r="IH39" s="18"/>
      <c r="II39" s="18"/>
    </row>
    <row r="40" spans="1:243" s="17" customFormat="1" ht="31.5">
      <c r="A40" s="30">
        <v>1.27</v>
      </c>
      <c r="B40" s="32" t="s">
        <v>160</v>
      </c>
      <c r="C40" s="33" t="s">
        <v>73</v>
      </c>
      <c r="D40" s="34">
        <v>8</v>
      </c>
      <c r="E40" s="34" t="s">
        <v>211</v>
      </c>
      <c r="F40" s="34">
        <v>228.23</v>
      </c>
      <c r="G40" s="35"/>
      <c r="H40" s="35"/>
      <c r="I40" s="36" t="s">
        <v>34</v>
      </c>
      <c r="J40" s="37">
        <f t="shared" si="0"/>
        <v>1</v>
      </c>
      <c r="K40" s="35" t="s">
        <v>35</v>
      </c>
      <c r="L40" s="35" t="s">
        <v>4</v>
      </c>
      <c r="M40" s="38"/>
      <c r="N40" s="35"/>
      <c r="O40" s="35"/>
      <c r="P40" s="39"/>
      <c r="Q40" s="35"/>
      <c r="R40" s="35"/>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6">
        <f t="shared" si="1"/>
        <v>1826</v>
      </c>
      <c r="BB40" s="46">
        <f t="shared" si="2"/>
        <v>1826</v>
      </c>
      <c r="BC40" s="47" t="str">
        <f t="shared" si="3"/>
        <v>INR  One Thousand Eight Hundred &amp; Twenty Six  Only</v>
      </c>
      <c r="IA40" s="17">
        <v>1.27</v>
      </c>
      <c r="IB40" s="17" t="s">
        <v>160</v>
      </c>
      <c r="IC40" s="17" t="s">
        <v>73</v>
      </c>
      <c r="ID40" s="17">
        <v>8</v>
      </c>
      <c r="IE40" s="18" t="s">
        <v>211</v>
      </c>
      <c r="IF40" s="18"/>
      <c r="IG40" s="18"/>
      <c r="IH40" s="18"/>
      <c r="II40" s="18"/>
    </row>
    <row r="41" spans="1:243" s="17" customFormat="1" ht="31.5">
      <c r="A41" s="31">
        <v>1.28</v>
      </c>
      <c r="B41" s="32" t="s">
        <v>161</v>
      </c>
      <c r="C41" s="33" t="s">
        <v>74</v>
      </c>
      <c r="D41" s="34">
        <v>2</v>
      </c>
      <c r="E41" s="34" t="s">
        <v>211</v>
      </c>
      <c r="F41" s="34">
        <v>205.96</v>
      </c>
      <c r="G41" s="35"/>
      <c r="H41" s="35"/>
      <c r="I41" s="36" t="s">
        <v>34</v>
      </c>
      <c r="J41" s="37">
        <f t="shared" si="0"/>
        <v>1</v>
      </c>
      <c r="K41" s="35" t="s">
        <v>35</v>
      </c>
      <c r="L41" s="35" t="s">
        <v>4</v>
      </c>
      <c r="M41" s="38"/>
      <c r="N41" s="35"/>
      <c r="O41" s="35"/>
      <c r="P41" s="39"/>
      <c r="Q41" s="35"/>
      <c r="R41" s="35"/>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6">
        <f t="shared" si="1"/>
        <v>412</v>
      </c>
      <c r="BB41" s="46">
        <f t="shared" si="2"/>
        <v>412</v>
      </c>
      <c r="BC41" s="47" t="str">
        <f t="shared" si="3"/>
        <v>INR  Four Hundred &amp; Twelve  Only</v>
      </c>
      <c r="IA41" s="17">
        <v>1.28</v>
      </c>
      <c r="IB41" s="17" t="s">
        <v>161</v>
      </c>
      <c r="IC41" s="17" t="s">
        <v>74</v>
      </c>
      <c r="ID41" s="17">
        <v>2</v>
      </c>
      <c r="IE41" s="18" t="s">
        <v>211</v>
      </c>
      <c r="IF41" s="18"/>
      <c r="IG41" s="18"/>
      <c r="IH41" s="18"/>
      <c r="II41" s="18"/>
    </row>
    <row r="42" spans="1:243" s="17" customFormat="1" ht="93.75" customHeight="1">
      <c r="A42" s="30">
        <v>1.29</v>
      </c>
      <c r="B42" s="32" t="s">
        <v>167</v>
      </c>
      <c r="C42" s="33" t="s">
        <v>75</v>
      </c>
      <c r="D42" s="65"/>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7"/>
      <c r="IA42" s="17">
        <v>1.29</v>
      </c>
      <c r="IB42" s="17" t="s">
        <v>167</v>
      </c>
      <c r="IC42" s="17" t="s">
        <v>75</v>
      </c>
      <c r="IE42" s="18"/>
      <c r="IF42" s="18"/>
      <c r="IG42" s="18"/>
      <c r="IH42" s="18"/>
      <c r="II42" s="18"/>
    </row>
    <row r="43" spans="1:243" s="17" customFormat="1" ht="30.75" customHeight="1">
      <c r="A43" s="31">
        <v>1.3</v>
      </c>
      <c r="B43" s="32" t="s">
        <v>162</v>
      </c>
      <c r="C43" s="33" t="s">
        <v>76</v>
      </c>
      <c r="D43" s="34">
        <v>16</v>
      </c>
      <c r="E43" s="34" t="s">
        <v>211</v>
      </c>
      <c r="F43" s="34">
        <v>91.54</v>
      </c>
      <c r="G43" s="35"/>
      <c r="H43" s="35"/>
      <c r="I43" s="36" t="s">
        <v>34</v>
      </c>
      <c r="J43" s="37">
        <f t="shared" si="0"/>
        <v>1</v>
      </c>
      <c r="K43" s="35" t="s">
        <v>35</v>
      </c>
      <c r="L43" s="35" t="s">
        <v>4</v>
      </c>
      <c r="M43" s="38"/>
      <c r="N43" s="35"/>
      <c r="O43" s="35"/>
      <c r="P43" s="39"/>
      <c r="Q43" s="35"/>
      <c r="R43" s="35"/>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6">
        <f t="shared" si="1"/>
        <v>1465</v>
      </c>
      <c r="BB43" s="46">
        <f t="shared" si="2"/>
        <v>1465</v>
      </c>
      <c r="BC43" s="47" t="str">
        <f t="shared" si="3"/>
        <v>INR  One Thousand Four Hundred &amp; Sixty Five  Only</v>
      </c>
      <c r="IA43" s="17">
        <v>1.3</v>
      </c>
      <c r="IB43" s="17" t="s">
        <v>162</v>
      </c>
      <c r="IC43" s="17" t="s">
        <v>76</v>
      </c>
      <c r="ID43" s="17">
        <v>16</v>
      </c>
      <c r="IE43" s="28" t="s">
        <v>211</v>
      </c>
      <c r="IF43" s="18"/>
      <c r="IG43" s="18"/>
      <c r="IH43" s="18"/>
      <c r="II43" s="18"/>
    </row>
    <row r="44" spans="1:243" s="17" customFormat="1" ht="31.5">
      <c r="A44" s="30">
        <v>1.31</v>
      </c>
      <c r="B44" s="32" t="s">
        <v>163</v>
      </c>
      <c r="C44" s="33" t="s">
        <v>77</v>
      </c>
      <c r="D44" s="34">
        <v>4</v>
      </c>
      <c r="E44" s="34" t="s">
        <v>211</v>
      </c>
      <c r="F44" s="34">
        <v>66.24</v>
      </c>
      <c r="G44" s="35"/>
      <c r="H44" s="35"/>
      <c r="I44" s="36" t="s">
        <v>34</v>
      </c>
      <c r="J44" s="37">
        <f t="shared" si="0"/>
        <v>1</v>
      </c>
      <c r="K44" s="35" t="s">
        <v>35</v>
      </c>
      <c r="L44" s="35" t="s">
        <v>4</v>
      </c>
      <c r="M44" s="38"/>
      <c r="N44" s="35"/>
      <c r="O44" s="35"/>
      <c r="P44" s="39"/>
      <c r="Q44" s="35"/>
      <c r="R44" s="35"/>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6">
        <f t="shared" si="1"/>
        <v>265</v>
      </c>
      <c r="BB44" s="46">
        <f t="shared" si="2"/>
        <v>265</v>
      </c>
      <c r="BC44" s="47" t="str">
        <f t="shared" si="3"/>
        <v>INR  Two Hundred &amp; Sixty Five  Only</v>
      </c>
      <c r="IA44" s="17">
        <v>1.31</v>
      </c>
      <c r="IB44" s="17" t="s">
        <v>163</v>
      </c>
      <c r="IC44" s="17" t="s">
        <v>77</v>
      </c>
      <c r="ID44" s="17">
        <v>4</v>
      </c>
      <c r="IE44" s="18" t="s">
        <v>211</v>
      </c>
      <c r="IF44" s="18"/>
      <c r="IG44" s="18"/>
      <c r="IH44" s="18"/>
      <c r="II44" s="18"/>
    </row>
    <row r="45" spans="1:243" s="17" customFormat="1" ht="94.5">
      <c r="A45" s="31">
        <v>1.32</v>
      </c>
      <c r="B45" s="32" t="s">
        <v>168</v>
      </c>
      <c r="C45" s="33" t="s">
        <v>78</v>
      </c>
      <c r="D45" s="65"/>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7"/>
      <c r="IA45" s="17">
        <v>1.32</v>
      </c>
      <c r="IB45" s="17" t="s">
        <v>168</v>
      </c>
      <c r="IC45" s="17" t="s">
        <v>78</v>
      </c>
      <c r="IE45" s="18"/>
      <c r="IF45" s="18"/>
      <c r="IG45" s="18"/>
      <c r="IH45" s="18"/>
      <c r="II45" s="18"/>
    </row>
    <row r="46" spans="1:243" s="17" customFormat="1" ht="31.5">
      <c r="A46" s="30">
        <v>1.33</v>
      </c>
      <c r="B46" s="32" t="s">
        <v>164</v>
      </c>
      <c r="C46" s="33" t="s">
        <v>79</v>
      </c>
      <c r="D46" s="34">
        <v>20</v>
      </c>
      <c r="E46" s="34" t="s">
        <v>211</v>
      </c>
      <c r="F46" s="34">
        <v>46.69</v>
      </c>
      <c r="G46" s="35"/>
      <c r="H46" s="35"/>
      <c r="I46" s="36" t="s">
        <v>34</v>
      </c>
      <c r="J46" s="37">
        <f t="shared" si="0"/>
        <v>1</v>
      </c>
      <c r="K46" s="35" t="s">
        <v>35</v>
      </c>
      <c r="L46" s="35" t="s">
        <v>4</v>
      </c>
      <c r="M46" s="38"/>
      <c r="N46" s="35"/>
      <c r="O46" s="35"/>
      <c r="P46" s="39"/>
      <c r="Q46" s="35"/>
      <c r="R46" s="35"/>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6">
        <f t="shared" si="1"/>
        <v>934</v>
      </c>
      <c r="BB46" s="46">
        <f t="shared" si="2"/>
        <v>934</v>
      </c>
      <c r="BC46" s="47" t="str">
        <f t="shared" si="3"/>
        <v>INR  Nine Hundred &amp; Thirty Four  Only</v>
      </c>
      <c r="IA46" s="17">
        <v>1.33</v>
      </c>
      <c r="IB46" s="17" t="s">
        <v>164</v>
      </c>
      <c r="IC46" s="17" t="s">
        <v>79</v>
      </c>
      <c r="ID46" s="17">
        <v>20</v>
      </c>
      <c r="IE46" s="18" t="s">
        <v>211</v>
      </c>
      <c r="IF46" s="18"/>
      <c r="IG46" s="18"/>
      <c r="IH46" s="18"/>
      <c r="II46" s="18"/>
    </row>
    <row r="47" spans="1:243" s="17" customFormat="1" ht="94.5">
      <c r="A47" s="31">
        <v>1.34</v>
      </c>
      <c r="B47" s="32" t="s">
        <v>169</v>
      </c>
      <c r="C47" s="33" t="s">
        <v>80</v>
      </c>
      <c r="D47" s="65"/>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7"/>
      <c r="IA47" s="17">
        <v>1.34</v>
      </c>
      <c r="IB47" s="17" t="s">
        <v>169</v>
      </c>
      <c r="IC47" s="17" t="s">
        <v>80</v>
      </c>
      <c r="IE47" s="18"/>
      <c r="IF47" s="18"/>
      <c r="IG47" s="18"/>
      <c r="IH47" s="18"/>
      <c r="II47" s="18"/>
    </row>
    <row r="48" spans="1:243" s="17" customFormat="1" ht="31.5">
      <c r="A48" s="30">
        <v>1.35</v>
      </c>
      <c r="B48" s="32" t="s">
        <v>170</v>
      </c>
      <c r="C48" s="33" t="s">
        <v>81</v>
      </c>
      <c r="D48" s="34">
        <v>4</v>
      </c>
      <c r="E48" s="34" t="s">
        <v>211</v>
      </c>
      <c r="F48" s="34">
        <v>54.58</v>
      </c>
      <c r="G48" s="35"/>
      <c r="H48" s="35"/>
      <c r="I48" s="36" t="s">
        <v>34</v>
      </c>
      <c r="J48" s="37">
        <f t="shared" si="0"/>
        <v>1</v>
      </c>
      <c r="K48" s="35" t="s">
        <v>35</v>
      </c>
      <c r="L48" s="35" t="s">
        <v>4</v>
      </c>
      <c r="M48" s="38"/>
      <c r="N48" s="35"/>
      <c r="O48" s="35"/>
      <c r="P48" s="39"/>
      <c r="Q48" s="35"/>
      <c r="R48" s="35"/>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6">
        <f t="shared" si="1"/>
        <v>218</v>
      </c>
      <c r="BB48" s="46">
        <f t="shared" si="2"/>
        <v>218</v>
      </c>
      <c r="BC48" s="47" t="str">
        <f t="shared" si="3"/>
        <v>INR  Two Hundred &amp; Eighteen  Only</v>
      </c>
      <c r="IA48" s="17">
        <v>1.35</v>
      </c>
      <c r="IB48" s="17" t="s">
        <v>170</v>
      </c>
      <c r="IC48" s="17" t="s">
        <v>81</v>
      </c>
      <c r="ID48" s="17">
        <v>4</v>
      </c>
      <c r="IE48" s="18" t="s">
        <v>211</v>
      </c>
      <c r="IF48" s="18"/>
      <c r="IG48" s="18"/>
      <c r="IH48" s="18"/>
      <c r="II48" s="18"/>
    </row>
    <row r="49" spans="1:243" s="17" customFormat="1" ht="15.75">
      <c r="A49" s="31">
        <v>1.36</v>
      </c>
      <c r="B49" s="32" t="s">
        <v>171</v>
      </c>
      <c r="C49" s="33" t="s">
        <v>82</v>
      </c>
      <c r="D49" s="65"/>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7"/>
      <c r="IA49" s="17">
        <v>1.36</v>
      </c>
      <c r="IB49" s="17" t="s">
        <v>171</v>
      </c>
      <c r="IC49" s="17" t="s">
        <v>82</v>
      </c>
      <c r="IE49" s="28"/>
      <c r="IF49" s="18"/>
      <c r="IG49" s="18"/>
      <c r="IH49" s="18"/>
      <c r="II49" s="18"/>
    </row>
    <row r="50" spans="1:243" s="17" customFormat="1" ht="409.5">
      <c r="A50" s="30">
        <v>1.37</v>
      </c>
      <c r="B50" s="32" t="s">
        <v>172</v>
      </c>
      <c r="C50" s="33" t="s">
        <v>83</v>
      </c>
      <c r="D50" s="34">
        <v>4</v>
      </c>
      <c r="E50" s="34" t="s">
        <v>142</v>
      </c>
      <c r="F50" s="34">
        <v>1570.06</v>
      </c>
      <c r="G50" s="35"/>
      <c r="H50" s="35"/>
      <c r="I50" s="36" t="s">
        <v>34</v>
      </c>
      <c r="J50" s="37">
        <f t="shared" si="0"/>
        <v>1</v>
      </c>
      <c r="K50" s="35" t="s">
        <v>35</v>
      </c>
      <c r="L50" s="35" t="s">
        <v>4</v>
      </c>
      <c r="M50" s="38"/>
      <c r="N50" s="35"/>
      <c r="O50" s="35"/>
      <c r="P50" s="39"/>
      <c r="Q50" s="35"/>
      <c r="R50" s="35"/>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6">
        <f t="shared" si="1"/>
        <v>6280</v>
      </c>
      <c r="BB50" s="46">
        <f t="shared" si="2"/>
        <v>6280</v>
      </c>
      <c r="BC50" s="47" t="str">
        <f t="shared" si="3"/>
        <v>INR  Six Thousand Two Hundred &amp; Eighty  Only</v>
      </c>
      <c r="IA50" s="17">
        <v>1.37</v>
      </c>
      <c r="IB50" s="17" t="s">
        <v>172</v>
      </c>
      <c r="IC50" s="17" t="s">
        <v>83</v>
      </c>
      <c r="ID50" s="17">
        <v>4</v>
      </c>
      <c r="IE50" s="18" t="s">
        <v>142</v>
      </c>
      <c r="IF50" s="18"/>
      <c r="IG50" s="18"/>
      <c r="IH50" s="18"/>
      <c r="II50" s="18"/>
    </row>
    <row r="51" spans="1:243" s="17" customFormat="1" ht="220.5">
      <c r="A51" s="31">
        <v>1.38</v>
      </c>
      <c r="B51" s="32" t="s">
        <v>224</v>
      </c>
      <c r="C51" s="33" t="s">
        <v>84</v>
      </c>
      <c r="D51" s="34">
        <v>10</v>
      </c>
      <c r="E51" s="34" t="s">
        <v>209</v>
      </c>
      <c r="F51" s="34">
        <v>357.96</v>
      </c>
      <c r="G51" s="35"/>
      <c r="H51" s="35"/>
      <c r="I51" s="36" t="s">
        <v>34</v>
      </c>
      <c r="J51" s="37">
        <f t="shared" si="0"/>
        <v>1</v>
      </c>
      <c r="K51" s="35" t="s">
        <v>35</v>
      </c>
      <c r="L51" s="35" t="s">
        <v>4</v>
      </c>
      <c r="M51" s="38"/>
      <c r="N51" s="35"/>
      <c r="O51" s="35"/>
      <c r="P51" s="39"/>
      <c r="Q51" s="35"/>
      <c r="R51" s="35"/>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6">
        <f t="shared" si="1"/>
        <v>3580</v>
      </c>
      <c r="BB51" s="46">
        <f t="shared" si="2"/>
        <v>3580</v>
      </c>
      <c r="BC51" s="47" t="str">
        <f t="shared" si="3"/>
        <v>INR  Three Thousand Five Hundred &amp; Eighty  Only</v>
      </c>
      <c r="IA51" s="17">
        <v>1.38</v>
      </c>
      <c r="IB51" s="17" t="s">
        <v>224</v>
      </c>
      <c r="IC51" s="17" t="s">
        <v>84</v>
      </c>
      <c r="ID51" s="17">
        <v>10</v>
      </c>
      <c r="IE51" s="18" t="s">
        <v>209</v>
      </c>
      <c r="IF51" s="18"/>
      <c r="IG51" s="18"/>
      <c r="IH51" s="18"/>
      <c r="II51" s="18"/>
    </row>
    <row r="52" spans="1:243" s="17" customFormat="1" ht="15.75">
      <c r="A52" s="30">
        <v>1.39</v>
      </c>
      <c r="B52" s="32" t="s">
        <v>173</v>
      </c>
      <c r="C52" s="33" t="s">
        <v>85</v>
      </c>
      <c r="D52" s="65"/>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7"/>
      <c r="IA52" s="17">
        <v>1.39</v>
      </c>
      <c r="IB52" s="17" t="s">
        <v>173</v>
      </c>
      <c r="IC52" s="17" t="s">
        <v>85</v>
      </c>
      <c r="IE52" s="18"/>
      <c r="IF52" s="18"/>
      <c r="IG52" s="18"/>
      <c r="IH52" s="18"/>
      <c r="II52" s="18"/>
    </row>
    <row r="53" spans="1:243" s="17" customFormat="1" ht="15.75">
      <c r="A53" s="31">
        <v>1.4</v>
      </c>
      <c r="B53" s="32" t="s">
        <v>174</v>
      </c>
      <c r="C53" s="33" t="s">
        <v>86</v>
      </c>
      <c r="D53" s="65"/>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7"/>
      <c r="IA53" s="17">
        <v>1.4</v>
      </c>
      <c r="IB53" s="17" t="s">
        <v>174</v>
      </c>
      <c r="IC53" s="17" t="s">
        <v>86</v>
      </c>
      <c r="IE53" s="18"/>
      <c r="IF53" s="18"/>
      <c r="IG53" s="18"/>
      <c r="IH53" s="18"/>
      <c r="II53" s="18"/>
    </row>
    <row r="54" spans="1:243" s="17" customFormat="1" ht="37.5" customHeight="1">
      <c r="A54" s="30">
        <v>1.41</v>
      </c>
      <c r="B54" s="32" t="s">
        <v>214</v>
      </c>
      <c r="C54" s="33" t="s">
        <v>87</v>
      </c>
      <c r="D54" s="34">
        <v>10</v>
      </c>
      <c r="E54" s="34" t="s">
        <v>142</v>
      </c>
      <c r="F54" s="34">
        <v>247.26</v>
      </c>
      <c r="G54" s="35"/>
      <c r="H54" s="35"/>
      <c r="I54" s="36" t="s">
        <v>34</v>
      </c>
      <c r="J54" s="37">
        <f t="shared" si="0"/>
        <v>1</v>
      </c>
      <c r="K54" s="35" t="s">
        <v>35</v>
      </c>
      <c r="L54" s="35" t="s">
        <v>4</v>
      </c>
      <c r="M54" s="38"/>
      <c r="N54" s="35"/>
      <c r="O54" s="35"/>
      <c r="P54" s="39"/>
      <c r="Q54" s="35"/>
      <c r="R54" s="35"/>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6">
        <f t="shared" si="1"/>
        <v>2473</v>
      </c>
      <c r="BB54" s="46">
        <f t="shared" si="2"/>
        <v>2473</v>
      </c>
      <c r="BC54" s="47" t="str">
        <f t="shared" si="3"/>
        <v>INR  Two Thousand Four Hundred &amp; Seventy Three  Only</v>
      </c>
      <c r="IA54" s="17">
        <v>1.41</v>
      </c>
      <c r="IB54" s="17" t="s">
        <v>214</v>
      </c>
      <c r="IC54" s="17" t="s">
        <v>87</v>
      </c>
      <c r="ID54" s="17">
        <v>10</v>
      </c>
      <c r="IE54" s="18" t="s">
        <v>142</v>
      </c>
      <c r="IF54" s="18"/>
      <c r="IG54" s="18"/>
      <c r="IH54" s="18"/>
      <c r="II54" s="18"/>
    </row>
    <row r="55" spans="1:243" s="17" customFormat="1" ht="31.5">
      <c r="A55" s="31">
        <v>1.42</v>
      </c>
      <c r="B55" s="32" t="s">
        <v>175</v>
      </c>
      <c r="C55" s="33" t="s">
        <v>88</v>
      </c>
      <c r="D55" s="65"/>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7"/>
      <c r="IA55" s="17">
        <v>1.42</v>
      </c>
      <c r="IB55" s="17" t="s">
        <v>175</v>
      </c>
      <c r="IC55" s="17" t="s">
        <v>88</v>
      </c>
      <c r="IE55" s="18"/>
      <c r="IF55" s="18"/>
      <c r="IG55" s="18"/>
      <c r="IH55" s="18"/>
      <c r="II55" s="18"/>
    </row>
    <row r="56" spans="1:243" s="17" customFormat="1" ht="18.75" customHeight="1">
      <c r="A56" s="30">
        <v>1.43</v>
      </c>
      <c r="B56" s="32" t="s">
        <v>176</v>
      </c>
      <c r="C56" s="33" t="s">
        <v>89</v>
      </c>
      <c r="D56" s="34">
        <v>8</v>
      </c>
      <c r="E56" s="34" t="s">
        <v>142</v>
      </c>
      <c r="F56" s="34">
        <v>316.79</v>
      </c>
      <c r="G56" s="35"/>
      <c r="H56" s="35"/>
      <c r="I56" s="36" t="s">
        <v>34</v>
      </c>
      <c r="J56" s="37">
        <f t="shared" si="0"/>
        <v>1</v>
      </c>
      <c r="K56" s="35" t="s">
        <v>35</v>
      </c>
      <c r="L56" s="35" t="s">
        <v>4</v>
      </c>
      <c r="M56" s="38"/>
      <c r="N56" s="35"/>
      <c r="O56" s="35"/>
      <c r="P56" s="39"/>
      <c r="Q56" s="35"/>
      <c r="R56" s="35"/>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6">
        <f t="shared" si="1"/>
        <v>2534</v>
      </c>
      <c r="BB56" s="46">
        <f t="shared" si="2"/>
        <v>2534</v>
      </c>
      <c r="BC56" s="47" t="str">
        <f t="shared" si="3"/>
        <v>INR  Two Thousand Five Hundred &amp; Thirty Four  Only</v>
      </c>
      <c r="IA56" s="17">
        <v>1.43</v>
      </c>
      <c r="IB56" s="17" t="s">
        <v>176</v>
      </c>
      <c r="IC56" s="17" t="s">
        <v>89</v>
      </c>
      <c r="ID56" s="17">
        <v>8</v>
      </c>
      <c r="IE56" s="18" t="s">
        <v>142</v>
      </c>
      <c r="IF56" s="18"/>
      <c r="IG56" s="18"/>
      <c r="IH56" s="18"/>
      <c r="II56" s="18"/>
    </row>
    <row r="57" spans="1:243" s="17" customFormat="1" ht="94.5">
      <c r="A57" s="31">
        <v>1.44</v>
      </c>
      <c r="B57" s="32" t="s">
        <v>177</v>
      </c>
      <c r="C57" s="33" t="s">
        <v>90</v>
      </c>
      <c r="D57" s="65"/>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7"/>
      <c r="IA57" s="17">
        <v>1.44</v>
      </c>
      <c r="IB57" s="17" t="s">
        <v>177</v>
      </c>
      <c r="IC57" s="17" t="s">
        <v>90</v>
      </c>
      <c r="IE57" s="18"/>
      <c r="IF57" s="18"/>
      <c r="IG57" s="18"/>
      <c r="IH57" s="18"/>
      <c r="II57" s="18"/>
    </row>
    <row r="58" spans="1:243" s="17" customFormat="1" ht="31.5">
      <c r="A58" s="30">
        <v>1.45</v>
      </c>
      <c r="B58" s="32" t="s">
        <v>178</v>
      </c>
      <c r="C58" s="33" t="s">
        <v>91</v>
      </c>
      <c r="D58" s="34">
        <v>45</v>
      </c>
      <c r="E58" s="34" t="s">
        <v>142</v>
      </c>
      <c r="F58" s="34">
        <v>81.32</v>
      </c>
      <c r="G58" s="35"/>
      <c r="H58" s="35"/>
      <c r="I58" s="36" t="s">
        <v>34</v>
      </c>
      <c r="J58" s="37">
        <f t="shared" si="0"/>
        <v>1</v>
      </c>
      <c r="K58" s="35" t="s">
        <v>35</v>
      </c>
      <c r="L58" s="35" t="s">
        <v>4</v>
      </c>
      <c r="M58" s="38"/>
      <c r="N58" s="35"/>
      <c r="O58" s="35"/>
      <c r="P58" s="39"/>
      <c r="Q58" s="35"/>
      <c r="R58" s="35"/>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6">
        <f t="shared" si="1"/>
        <v>3659</v>
      </c>
      <c r="BB58" s="46">
        <f t="shared" si="2"/>
        <v>3659</v>
      </c>
      <c r="BC58" s="47" t="str">
        <f t="shared" si="3"/>
        <v>INR  Three Thousand Six Hundred &amp; Fifty Nine  Only</v>
      </c>
      <c r="IA58" s="17">
        <v>1.45</v>
      </c>
      <c r="IB58" s="17" t="s">
        <v>178</v>
      </c>
      <c r="IC58" s="17" t="s">
        <v>91</v>
      </c>
      <c r="ID58" s="17">
        <v>45</v>
      </c>
      <c r="IE58" s="18" t="s">
        <v>142</v>
      </c>
      <c r="IF58" s="18"/>
      <c r="IG58" s="18"/>
      <c r="IH58" s="18"/>
      <c r="II58" s="18"/>
    </row>
    <row r="59" spans="1:243" s="17" customFormat="1" ht="31.5">
      <c r="A59" s="31">
        <v>1.46</v>
      </c>
      <c r="B59" s="32" t="s">
        <v>179</v>
      </c>
      <c r="C59" s="33" t="s">
        <v>92</v>
      </c>
      <c r="D59" s="65"/>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7"/>
      <c r="IA59" s="17">
        <v>1.46</v>
      </c>
      <c r="IB59" s="17" t="s">
        <v>179</v>
      </c>
      <c r="IC59" s="17" t="s">
        <v>92</v>
      </c>
      <c r="IE59" s="18"/>
      <c r="IF59" s="18"/>
      <c r="IG59" s="18"/>
      <c r="IH59" s="18"/>
      <c r="II59" s="18"/>
    </row>
    <row r="60" spans="1:243" s="17" customFormat="1" ht="63">
      <c r="A60" s="30">
        <v>1.47</v>
      </c>
      <c r="B60" s="32" t="s">
        <v>180</v>
      </c>
      <c r="C60" s="33" t="s">
        <v>93</v>
      </c>
      <c r="D60" s="34">
        <v>77</v>
      </c>
      <c r="E60" s="34" t="s">
        <v>142</v>
      </c>
      <c r="F60" s="34">
        <v>146.3</v>
      </c>
      <c r="G60" s="35"/>
      <c r="H60" s="35"/>
      <c r="I60" s="36" t="s">
        <v>34</v>
      </c>
      <c r="J60" s="37">
        <f t="shared" si="0"/>
        <v>1</v>
      </c>
      <c r="K60" s="35" t="s">
        <v>35</v>
      </c>
      <c r="L60" s="35" t="s">
        <v>4</v>
      </c>
      <c r="M60" s="38"/>
      <c r="N60" s="35"/>
      <c r="O60" s="35"/>
      <c r="P60" s="39"/>
      <c r="Q60" s="35"/>
      <c r="R60" s="35"/>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6">
        <f t="shared" si="1"/>
        <v>11265</v>
      </c>
      <c r="BB60" s="46">
        <f t="shared" si="2"/>
        <v>11265</v>
      </c>
      <c r="BC60" s="47" t="str">
        <f t="shared" si="3"/>
        <v>INR  Eleven Thousand Two Hundred &amp; Sixty Five  Only</v>
      </c>
      <c r="IA60" s="17">
        <v>1.47</v>
      </c>
      <c r="IB60" s="17" t="s">
        <v>180</v>
      </c>
      <c r="IC60" s="17" t="s">
        <v>93</v>
      </c>
      <c r="ID60" s="17">
        <v>77</v>
      </c>
      <c r="IE60" s="18" t="s">
        <v>142</v>
      </c>
      <c r="IF60" s="18"/>
      <c r="IG60" s="18"/>
      <c r="IH60" s="18"/>
      <c r="II60" s="18"/>
    </row>
    <row r="61" spans="1:243" s="17" customFormat="1" ht="47.25">
      <c r="A61" s="31">
        <v>1.48</v>
      </c>
      <c r="B61" s="32" t="s">
        <v>181</v>
      </c>
      <c r="C61" s="33" t="s">
        <v>94</v>
      </c>
      <c r="D61" s="65"/>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7"/>
      <c r="IA61" s="17">
        <v>1.48</v>
      </c>
      <c r="IB61" s="17" t="s">
        <v>181</v>
      </c>
      <c r="IC61" s="17" t="s">
        <v>94</v>
      </c>
      <c r="IE61" s="18"/>
      <c r="IF61" s="18"/>
      <c r="IG61" s="18"/>
      <c r="IH61" s="18"/>
      <c r="II61" s="18"/>
    </row>
    <row r="62" spans="1:243" s="17" customFormat="1" ht="18.75" customHeight="1">
      <c r="A62" s="30">
        <v>1.49</v>
      </c>
      <c r="B62" s="32" t="s">
        <v>182</v>
      </c>
      <c r="C62" s="33" t="s">
        <v>95</v>
      </c>
      <c r="D62" s="34">
        <v>35</v>
      </c>
      <c r="E62" s="34" t="s">
        <v>142</v>
      </c>
      <c r="F62" s="34">
        <v>167.82</v>
      </c>
      <c r="G62" s="35"/>
      <c r="H62" s="35"/>
      <c r="I62" s="36" t="s">
        <v>34</v>
      </c>
      <c r="J62" s="37">
        <f t="shared" si="0"/>
        <v>1</v>
      </c>
      <c r="K62" s="35" t="s">
        <v>35</v>
      </c>
      <c r="L62" s="35" t="s">
        <v>4</v>
      </c>
      <c r="M62" s="38"/>
      <c r="N62" s="35"/>
      <c r="O62" s="35"/>
      <c r="P62" s="39"/>
      <c r="Q62" s="35"/>
      <c r="R62" s="35"/>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6">
        <f t="shared" si="1"/>
        <v>5874</v>
      </c>
      <c r="BB62" s="46">
        <f t="shared" si="2"/>
        <v>5874</v>
      </c>
      <c r="BC62" s="47" t="str">
        <f t="shared" si="3"/>
        <v>INR  Five Thousand Eight Hundred &amp; Seventy Four  Only</v>
      </c>
      <c r="IA62" s="17">
        <v>1.49</v>
      </c>
      <c r="IB62" s="17" t="s">
        <v>182</v>
      </c>
      <c r="IC62" s="17" t="s">
        <v>95</v>
      </c>
      <c r="ID62" s="17">
        <v>35</v>
      </c>
      <c r="IE62" s="18" t="s">
        <v>142</v>
      </c>
      <c r="IF62" s="18"/>
      <c r="IG62" s="18"/>
      <c r="IH62" s="18"/>
      <c r="II62" s="18"/>
    </row>
    <row r="63" spans="1:243" s="17" customFormat="1" ht="78.75">
      <c r="A63" s="31">
        <v>1.5</v>
      </c>
      <c r="B63" s="32" t="s">
        <v>183</v>
      </c>
      <c r="C63" s="33" t="s">
        <v>96</v>
      </c>
      <c r="D63" s="34">
        <v>567</v>
      </c>
      <c r="E63" s="34" t="s">
        <v>142</v>
      </c>
      <c r="F63" s="34">
        <v>108.59</v>
      </c>
      <c r="G63" s="35"/>
      <c r="H63" s="35"/>
      <c r="I63" s="36" t="s">
        <v>34</v>
      </c>
      <c r="J63" s="37">
        <f t="shared" si="0"/>
        <v>1</v>
      </c>
      <c r="K63" s="35" t="s">
        <v>35</v>
      </c>
      <c r="L63" s="35" t="s">
        <v>4</v>
      </c>
      <c r="M63" s="38"/>
      <c r="N63" s="35"/>
      <c r="O63" s="35"/>
      <c r="P63" s="39"/>
      <c r="Q63" s="35"/>
      <c r="R63" s="35"/>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6">
        <f t="shared" si="1"/>
        <v>61571</v>
      </c>
      <c r="BB63" s="46">
        <f t="shared" si="2"/>
        <v>61571</v>
      </c>
      <c r="BC63" s="47" t="str">
        <f t="shared" si="3"/>
        <v>INR  Sixty One Thousand Five Hundred &amp; Seventy One  Only</v>
      </c>
      <c r="IA63" s="17">
        <v>1.5</v>
      </c>
      <c r="IB63" s="17" t="s">
        <v>183</v>
      </c>
      <c r="IC63" s="17" t="s">
        <v>96</v>
      </c>
      <c r="ID63" s="17">
        <v>567</v>
      </c>
      <c r="IE63" s="18" t="s">
        <v>142</v>
      </c>
      <c r="IF63" s="18"/>
      <c r="IG63" s="18"/>
      <c r="IH63" s="18"/>
      <c r="II63" s="18"/>
    </row>
    <row r="64" spans="1:243" s="17" customFormat="1" ht="63">
      <c r="A64" s="30">
        <v>1.51</v>
      </c>
      <c r="B64" s="32" t="s">
        <v>185</v>
      </c>
      <c r="C64" s="33" t="s">
        <v>97</v>
      </c>
      <c r="D64" s="65"/>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7"/>
      <c r="IA64" s="17">
        <v>1.51</v>
      </c>
      <c r="IB64" s="17" t="s">
        <v>185</v>
      </c>
      <c r="IC64" s="17" t="s">
        <v>97</v>
      </c>
      <c r="IE64" s="18"/>
      <c r="IF64" s="18"/>
      <c r="IG64" s="18"/>
      <c r="IH64" s="18"/>
      <c r="II64" s="18"/>
    </row>
    <row r="65" spans="1:243" s="17" customFormat="1" ht="47.25">
      <c r="A65" s="31">
        <v>1.52</v>
      </c>
      <c r="B65" s="32" t="s">
        <v>184</v>
      </c>
      <c r="C65" s="33" t="s">
        <v>98</v>
      </c>
      <c r="D65" s="34">
        <v>1640</v>
      </c>
      <c r="E65" s="34" t="s">
        <v>142</v>
      </c>
      <c r="F65" s="34">
        <v>49.8</v>
      </c>
      <c r="G65" s="35"/>
      <c r="H65" s="35"/>
      <c r="I65" s="36" t="s">
        <v>34</v>
      </c>
      <c r="J65" s="37">
        <f t="shared" si="0"/>
        <v>1</v>
      </c>
      <c r="K65" s="35" t="s">
        <v>35</v>
      </c>
      <c r="L65" s="35" t="s">
        <v>4</v>
      </c>
      <c r="M65" s="38"/>
      <c r="N65" s="35"/>
      <c r="O65" s="35"/>
      <c r="P65" s="39"/>
      <c r="Q65" s="35"/>
      <c r="R65" s="35"/>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6">
        <f t="shared" si="1"/>
        <v>81672</v>
      </c>
      <c r="BB65" s="46">
        <f t="shared" si="2"/>
        <v>81672</v>
      </c>
      <c r="BC65" s="47" t="str">
        <f t="shared" si="3"/>
        <v>INR  Eighty One Thousand Six Hundred &amp; Seventy Two  Only</v>
      </c>
      <c r="IA65" s="17">
        <v>1.52</v>
      </c>
      <c r="IB65" s="17" t="s">
        <v>184</v>
      </c>
      <c r="IC65" s="17" t="s">
        <v>98</v>
      </c>
      <c r="ID65" s="17">
        <v>1640</v>
      </c>
      <c r="IE65" s="18" t="s">
        <v>142</v>
      </c>
      <c r="IF65" s="18"/>
      <c r="IG65" s="18"/>
      <c r="IH65" s="18"/>
      <c r="II65" s="18"/>
    </row>
    <row r="66" spans="1:243" s="17" customFormat="1" ht="78.75">
      <c r="A66" s="30">
        <v>1.53</v>
      </c>
      <c r="B66" s="32" t="s">
        <v>186</v>
      </c>
      <c r="C66" s="33" t="s">
        <v>99</v>
      </c>
      <c r="D66" s="34">
        <v>20</v>
      </c>
      <c r="E66" s="34" t="s">
        <v>142</v>
      </c>
      <c r="F66" s="34">
        <v>18.28</v>
      </c>
      <c r="G66" s="35"/>
      <c r="H66" s="35"/>
      <c r="I66" s="36" t="s">
        <v>34</v>
      </c>
      <c r="J66" s="37">
        <f t="shared" si="0"/>
        <v>1</v>
      </c>
      <c r="K66" s="35" t="s">
        <v>35</v>
      </c>
      <c r="L66" s="35" t="s">
        <v>4</v>
      </c>
      <c r="M66" s="38"/>
      <c r="N66" s="35"/>
      <c r="O66" s="35"/>
      <c r="P66" s="39"/>
      <c r="Q66" s="35"/>
      <c r="R66" s="35"/>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6">
        <f t="shared" si="1"/>
        <v>366</v>
      </c>
      <c r="BB66" s="46">
        <f t="shared" si="2"/>
        <v>366</v>
      </c>
      <c r="BC66" s="47" t="str">
        <f t="shared" si="3"/>
        <v>INR  Three Hundred &amp; Sixty Six  Only</v>
      </c>
      <c r="IA66" s="17">
        <v>1.53</v>
      </c>
      <c r="IB66" s="17" t="s">
        <v>186</v>
      </c>
      <c r="IC66" s="17" t="s">
        <v>99</v>
      </c>
      <c r="ID66" s="17">
        <v>20</v>
      </c>
      <c r="IE66" s="18" t="s">
        <v>142</v>
      </c>
      <c r="IF66" s="18"/>
      <c r="IG66" s="18"/>
      <c r="IH66" s="18"/>
      <c r="II66" s="18"/>
    </row>
    <row r="67" spans="1:243" s="17" customFormat="1" ht="47.25">
      <c r="A67" s="31">
        <v>1.54</v>
      </c>
      <c r="B67" s="32" t="s">
        <v>181</v>
      </c>
      <c r="C67" s="33" t="s">
        <v>100</v>
      </c>
      <c r="D67" s="65"/>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7"/>
      <c r="IA67" s="17">
        <v>1.54</v>
      </c>
      <c r="IB67" s="17" t="s">
        <v>181</v>
      </c>
      <c r="IC67" s="17" t="s">
        <v>100</v>
      </c>
      <c r="IE67" s="18"/>
      <c r="IF67" s="18"/>
      <c r="IG67" s="18"/>
      <c r="IH67" s="18"/>
      <c r="II67" s="18"/>
    </row>
    <row r="68" spans="1:243" s="17" customFormat="1" ht="37.5" customHeight="1">
      <c r="A68" s="30">
        <v>1.55</v>
      </c>
      <c r="B68" s="32" t="s">
        <v>187</v>
      </c>
      <c r="C68" s="33" t="s">
        <v>101</v>
      </c>
      <c r="D68" s="34">
        <v>1167</v>
      </c>
      <c r="E68" s="34" t="s">
        <v>142</v>
      </c>
      <c r="F68" s="34">
        <v>75.89</v>
      </c>
      <c r="G68" s="35"/>
      <c r="H68" s="35"/>
      <c r="I68" s="36" t="s">
        <v>34</v>
      </c>
      <c r="J68" s="37">
        <f t="shared" si="0"/>
        <v>1</v>
      </c>
      <c r="K68" s="35" t="s">
        <v>35</v>
      </c>
      <c r="L68" s="35" t="s">
        <v>4</v>
      </c>
      <c r="M68" s="38"/>
      <c r="N68" s="35"/>
      <c r="O68" s="35"/>
      <c r="P68" s="39"/>
      <c r="Q68" s="35"/>
      <c r="R68" s="35"/>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6">
        <f t="shared" si="1"/>
        <v>88564</v>
      </c>
      <c r="BB68" s="46">
        <f t="shared" si="2"/>
        <v>88564</v>
      </c>
      <c r="BC68" s="47" t="str">
        <f t="shared" si="3"/>
        <v>INR  Eighty Eight Thousand Five Hundred &amp; Sixty Four  Only</v>
      </c>
      <c r="IA68" s="17">
        <v>1.55</v>
      </c>
      <c r="IB68" s="17" t="s">
        <v>187</v>
      </c>
      <c r="IC68" s="17" t="s">
        <v>101</v>
      </c>
      <c r="ID68" s="17">
        <v>1167</v>
      </c>
      <c r="IE68" s="18" t="s">
        <v>142</v>
      </c>
      <c r="IF68" s="18"/>
      <c r="IG68" s="18"/>
      <c r="IH68" s="18"/>
      <c r="II68" s="18"/>
    </row>
    <row r="69" spans="1:243" s="17" customFormat="1" ht="94.5">
      <c r="A69" s="31">
        <v>1.56</v>
      </c>
      <c r="B69" s="32" t="s">
        <v>215</v>
      </c>
      <c r="C69" s="33" t="s">
        <v>102</v>
      </c>
      <c r="D69" s="65"/>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7"/>
      <c r="IA69" s="17">
        <v>1.56</v>
      </c>
      <c r="IB69" s="17" t="s">
        <v>215</v>
      </c>
      <c r="IC69" s="17" t="s">
        <v>102</v>
      </c>
      <c r="IE69" s="18"/>
      <c r="IF69" s="18"/>
      <c r="IG69" s="18"/>
      <c r="IH69" s="18"/>
      <c r="II69" s="18"/>
    </row>
    <row r="70" spans="1:243" s="17" customFormat="1" ht="47.25">
      <c r="A70" s="30">
        <v>1.57</v>
      </c>
      <c r="B70" s="32" t="s">
        <v>187</v>
      </c>
      <c r="C70" s="33" t="s">
        <v>103</v>
      </c>
      <c r="D70" s="34">
        <v>1560</v>
      </c>
      <c r="E70" s="34" t="s">
        <v>142</v>
      </c>
      <c r="F70" s="34">
        <v>44.37</v>
      </c>
      <c r="G70" s="35"/>
      <c r="H70" s="35"/>
      <c r="I70" s="36" t="s">
        <v>34</v>
      </c>
      <c r="J70" s="37">
        <f t="shared" si="0"/>
        <v>1</v>
      </c>
      <c r="K70" s="35" t="s">
        <v>35</v>
      </c>
      <c r="L70" s="35" t="s">
        <v>4</v>
      </c>
      <c r="M70" s="38"/>
      <c r="N70" s="35"/>
      <c r="O70" s="35"/>
      <c r="P70" s="39"/>
      <c r="Q70" s="35"/>
      <c r="R70" s="35"/>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6">
        <f t="shared" si="1"/>
        <v>69217</v>
      </c>
      <c r="BB70" s="46">
        <f t="shared" si="2"/>
        <v>69217</v>
      </c>
      <c r="BC70" s="47" t="str">
        <f t="shared" si="3"/>
        <v>INR  Sixty Nine Thousand Two Hundred &amp; Seventeen  Only</v>
      </c>
      <c r="IA70" s="17">
        <v>1.57</v>
      </c>
      <c r="IB70" s="17" t="s">
        <v>187</v>
      </c>
      <c r="IC70" s="17" t="s">
        <v>103</v>
      </c>
      <c r="ID70" s="17">
        <v>1560</v>
      </c>
      <c r="IE70" s="18" t="s">
        <v>142</v>
      </c>
      <c r="IF70" s="18"/>
      <c r="IG70" s="18"/>
      <c r="IH70" s="18"/>
      <c r="II70" s="18"/>
    </row>
    <row r="71" spans="1:243" s="17" customFormat="1" ht="31.5">
      <c r="A71" s="31">
        <v>1.58</v>
      </c>
      <c r="B71" s="32" t="s">
        <v>225</v>
      </c>
      <c r="C71" s="33" t="s">
        <v>104</v>
      </c>
      <c r="D71" s="65"/>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7"/>
      <c r="IA71" s="17">
        <v>1.58</v>
      </c>
      <c r="IB71" s="17" t="s">
        <v>225</v>
      </c>
      <c r="IC71" s="17" t="s">
        <v>104</v>
      </c>
      <c r="IE71" s="18"/>
      <c r="IF71" s="18"/>
      <c r="IG71" s="18"/>
      <c r="IH71" s="18"/>
      <c r="II71" s="18"/>
    </row>
    <row r="72" spans="1:243" s="17" customFormat="1" ht="18.75" customHeight="1">
      <c r="A72" s="30">
        <v>1.59</v>
      </c>
      <c r="B72" s="32" t="s">
        <v>226</v>
      </c>
      <c r="C72" s="33" t="s">
        <v>105</v>
      </c>
      <c r="D72" s="34">
        <v>1415</v>
      </c>
      <c r="E72" s="34" t="s">
        <v>142</v>
      </c>
      <c r="F72" s="34">
        <v>104.21</v>
      </c>
      <c r="G72" s="35"/>
      <c r="H72" s="35"/>
      <c r="I72" s="36" t="s">
        <v>34</v>
      </c>
      <c r="J72" s="37">
        <f t="shared" si="0"/>
        <v>1</v>
      </c>
      <c r="K72" s="35" t="s">
        <v>35</v>
      </c>
      <c r="L72" s="35" t="s">
        <v>4</v>
      </c>
      <c r="M72" s="38"/>
      <c r="N72" s="35"/>
      <c r="O72" s="35"/>
      <c r="P72" s="39"/>
      <c r="Q72" s="35"/>
      <c r="R72" s="35"/>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6">
        <f t="shared" si="1"/>
        <v>147457</v>
      </c>
      <c r="BB72" s="46">
        <f t="shared" si="2"/>
        <v>147457</v>
      </c>
      <c r="BC72" s="47" t="str">
        <f t="shared" si="3"/>
        <v>INR  One Lakh Forty Seven Thousand Four Hundred &amp; Fifty Seven  Only</v>
      </c>
      <c r="IA72" s="17">
        <v>1.59</v>
      </c>
      <c r="IB72" s="17" t="s">
        <v>226</v>
      </c>
      <c r="IC72" s="17" t="s">
        <v>105</v>
      </c>
      <c r="ID72" s="17">
        <v>1415</v>
      </c>
      <c r="IE72" s="18" t="s">
        <v>142</v>
      </c>
      <c r="IF72" s="18"/>
      <c r="IG72" s="18"/>
      <c r="IH72" s="18"/>
      <c r="II72" s="18"/>
    </row>
    <row r="73" spans="1:243" s="17" customFormat="1" ht="31.5">
      <c r="A73" s="31">
        <v>1.6</v>
      </c>
      <c r="B73" s="32" t="s">
        <v>179</v>
      </c>
      <c r="C73" s="33" t="s">
        <v>106</v>
      </c>
      <c r="D73" s="65"/>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7"/>
      <c r="IA73" s="17">
        <v>1.6</v>
      </c>
      <c r="IB73" s="17" t="s">
        <v>179</v>
      </c>
      <c r="IC73" s="17" t="s">
        <v>106</v>
      </c>
      <c r="IE73" s="18"/>
      <c r="IF73" s="18"/>
      <c r="IG73" s="18"/>
      <c r="IH73" s="18"/>
      <c r="II73" s="18"/>
    </row>
    <row r="74" spans="1:243" s="17" customFormat="1" ht="18.75" customHeight="1">
      <c r="A74" s="30">
        <v>1.61</v>
      </c>
      <c r="B74" s="32" t="s">
        <v>188</v>
      </c>
      <c r="C74" s="33" t="s">
        <v>107</v>
      </c>
      <c r="D74" s="34">
        <v>287</v>
      </c>
      <c r="E74" s="34" t="s">
        <v>142</v>
      </c>
      <c r="F74" s="34">
        <v>97.85</v>
      </c>
      <c r="G74" s="35"/>
      <c r="H74" s="35"/>
      <c r="I74" s="36" t="s">
        <v>34</v>
      </c>
      <c r="J74" s="37">
        <f t="shared" si="0"/>
        <v>1</v>
      </c>
      <c r="K74" s="35" t="s">
        <v>35</v>
      </c>
      <c r="L74" s="35" t="s">
        <v>4</v>
      </c>
      <c r="M74" s="38"/>
      <c r="N74" s="35"/>
      <c r="O74" s="35"/>
      <c r="P74" s="39"/>
      <c r="Q74" s="35"/>
      <c r="R74" s="35"/>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6">
        <f t="shared" si="1"/>
        <v>28083</v>
      </c>
      <c r="BB74" s="46">
        <f t="shared" si="2"/>
        <v>28083</v>
      </c>
      <c r="BC74" s="47" t="str">
        <f t="shared" si="3"/>
        <v>INR  Twenty Eight Thousand  &amp;Eighty Three  Only</v>
      </c>
      <c r="IA74" s="17">
        <v>1.61</v>
      </c>
      <c r="IB74" s="17" t="s">
        <v>188</v>
      </c>
      <c r="IC74" s="17" t="s">
        <v>107</v>
      </c>
      <c r="ID74" s="17">
        <v>287</v>
      </c>
      <c r="IE74" s="18" t="s">
        <v>142</v>
      </c>
      <c r="IF74" s="18"/>
      <c r="IG74" s="18"/>
      <c r="IH74" s="18"/>
      <c r="II74" s="18"/>
    </row>
    <row r="75" spans="1:243" s="17" customFormat="1" ht="15.75">
      <c r="A75" s="31">
        <v>1.62</v>
      </c>
      <c r="B75" s="32" t="s">
        <v>189</v>
      </c>
      <c r="C75" s="33" t="s">
        <v>108</v>
      </c>
      <c r="D75" s="65"/>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7"/>
      <c r="IA75" s="17">
        <v>1.62</v>
      </c>
      <c r="IB75" s="17" t="s">
        <v>189</v>
      </c>
      <c r="IC75" s="17" t="s">
        <v>108</v>
      </c>
      <c r="IE75" s="18"/>
      <c r="IF75" s="18"/>
      <c r="IG75" s="18"/>
      <c r="IH75" s="18"/>
      <c r="II75" s="18"/>
    </row>
    <row r="76" spans="1:243" s="17" customFormat="1" ht="126">
      <c r="A76" s="30">
        <v>1.63</v>
      </c>
      <c r="B76" s="32" t="s">
        <v>190</v>
      </c>
      <c r="C76" s="33" t="s">
        <v>109</v>
      </c>
      <c r="D76" s="65"/>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7"/>
      <c r="IA76" s="17">
        <v>1.63</v>
      </c>
      <c r="IB76" s="17" t="s">
        <v>190</v>
      </c>
      <c r="IC76" s="17" t="s">
        <v>109</v>
      </c>
      <c r="IE76" s="18"/>
      <c r="IF76" s="18"/>
      <c r="IG76" s="18"/>
      <c r="IH76" s="18"/>
      <c r="II76" s="18"/>
    </row>
    <row r="77" spans="1:243" s="17" customFormat="1" ht="47.25">
      <c r="A77" s="31">
        <v>1.64</v>
      </c>
      <c r="B77" s="32" t="s">
        <v>191</v>
      </c>
      <c r="C77" s="33" t="s">
        <v>110</v>
      </c>
      <c r="D77" s="34">
        <v>85</v>
      </c>
      <c r="E77" s="34" t="s">
        <v>142</v>
      </c>
      <c r="F77" s="34">
        <v>419.11</v>
      </c>
      <c r="G77" s="35"/>
      <c r="H77" s="35"/>
      <c r="I77" s="36" t="s">
        <v>34</v>
      </c>
      <c r="J77" s="37">
        <f t="shared" si="0"/>
        <v>1</v>
      </c>
      <c r="K77" s="35" t="s">
        <v>35</v>
      </c>
      <c r="L77" s="35" t="s">
        <v>4</v>
      </c>
      <c r="M77" s="38"/>
      <c r="N77" s="35"/>
      <c r="O77" s="35"/>
      <c r="P77" s="39"/>
      <c r="Q77" s="35"/>
      <c r="R77" s="35"/>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6">
        <f t="shared" si="1"/>
        <v>35624</v>
      </c>
      <c r="BB77" s="46">
        <f t="shared" si="2"/>
        <v>35624</v>
      </c>
      <c r="BC77" s="47" t="str">
        <f t="shared" si="3"/>
        <v>INR  Thirty Five Thousand Six Hundred &amp; Twenty Four  Only</v>
      </c>
      <c r="IA77" s="17">
        <v>1.64</v>
      </c>
      <c r="IB77" s="17" t="s">
        <v>191</v>
      </c>
      <c r="IC77" s="17" t="s">
        <v>110</v>
      </c>
      <c r="ID77" s="17">
        <v>85</v>
      </c>
      <c r="IE77" s="18" t="s">
        <v>142</v>
      </c>
      <c r="IF77" s="18"/>
      <c r="IG77" s="18"/>
      <c r="IH77" s="18"/>
      <c r="II77" s="18"/>
    </row>
    <row r="78" spans="1:243" s="17" customFormat="1" ht="47.25">
      <c r="A78" s="30">
        <v>1.65</v>
      </c>
      <c r="B78" s="32" t="s">
        <v>192</v>
      </c>
      <c r="C78" s="33" t="s">
        <v>111</v>
      </c>
      <c r="D78" s="65"/>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7"/>
      <c r="IA78" s="17">
        <v>1.65</v>
      </c>
      <c r="IB78" s="17" t="s">
        <v>192</v>
      </c>
      <c r="IC78" s="17" t="s">
        <v>111</v>
      </c>
      <c r="IE78" s="18"/>
      <c r="IF78" s="18"/>
      <c r="IG78" s="18"/>
      <c r="IH78" s="18"/>
      <c r="II78" s="18"/>
    </row>
    <row r="79" spans="1:243" s="17" customFormat="1" ht="31.5">
      <c r="A79" s="31">
        <v>1.66</v>
      </c>
      <c r="B79" s="32" t="s">
        <v>193</v>
      </c>
      <c r="C79" s="33" t="s">
        <v>112</v>
      </c>
      <c r="D79" s="34">
        <v>5</v>
      </c>
      <c r="E79" s="34" t="s">
        <v>142</v>
      </c>
      <c r="F79" s="34">
        <v>825.91</v>
      </c>
      <c r="G79" s="35"/>
      <c r="H79" s="35"/>
      <c r="I79" s="36" t="s">
        <v>34</v>
      </c>
      <c r="J79" s="37">
        <f t="shared" si="0"/>
        <v>1</v>
      </c>
      <c r="K79" s="35" t="s">
        <v>35</v>
      </c>
      <c r="L79" s="35" t="s">
        <v>4</v>
      </c>
      <c r="M79" s="38"/>
      <c r="N79" s="35"/>
      <c r="O79" s="35"/>
      <c r="P79" s="39"/>
      <c r="Q79" s="35"/>
      <c r="R79" s="35"/>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6">
        <f t="shared" si="1"/>
        <v>4130</v>
      </c>
      <c r="BB79" s="46">
        <f t="shared" si="2"/>
        <v>4130</v>
      </c>
      <c r="BC79" s="47" t="str">
        <f t="shared" si="3"/>
        <v>INR  Four Thousand One Hundred &amp; Thirty  Only</v>
      </c>
      <c r="IA79" s="17">
        <v>1.66</v>
      </c>
      <c r="IB79" s="17" t="s">
        <v>193</v>
      </c>
      <c r="IC79" s="17" t="s">
        <v>112</v>
      </c>
      <c r="ID79" s="17">
        <v>5</v>
      </c>
      <c r="IE79" s="18" t="s">
        <v>142</v>
      </c>
      <c r="IF79" s="18"/>
      <c r="IG79" s="18"/>
      <c r="IH79" s="18"/>
      <c r="II79" s="18"/>
    </row>
    <row r="80" spans="1:243" s="17" customFormat="1" ht="15.75">
      <c r="A80" s="30">
        <v>1.67</v>
      </c>
      <c r="B80" s="32" t="s">
        <v>194</v>
      </c>
      <c r="C80" s="33" t="s">
        <v>113</v>
      </c>
      <c r="D80" s="65"/>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7"/>
      <c r="IA80" s="17">
        <v>1.67</v>
      </c>
      <c r="IB80" s="17" t="s">
        <v>194</v>
      </c>
      <c r="IC80" s="17" t="s">
        <v>113</v>
      </c>
      <c r="IE80" s="18"/>
      <c r="IF80" s="18"/>
      <c r="IG80" s="18"/>
      <c r="IH80" s="18"/>
      <c r="II80" s="18"/>
    </row>
    <row r="81" spans="1:243" s="17" customFormat="1" ht="63">
      <c r="A81" s="31">
        <v>1.68</v>
      </c>
      <c r="B81" s="32" t="s">
        <v>195</v>
      </c>
      <c r="C81" s="33" t="s">
        <v>114</v>
      </c>
      <c r="D81" s="65"/>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7"/>
      <c r="IA81" s="17">
        <v>1.68</v>
      </c>
      <c r="IB81" s="17" t="s">
        <v>195</v>
      </c>
      <c r="IC81" s="17" t="s">
        <v>114</v>
      </c>
      <c r="IE81" s="18"/>
      <c r="IF81" s="18"/>
      <c r="IG81" s="18"/>
      <c r="IH81" s="18"/>
      <c r="II81" s="18"/>
    </row>
    <row r="82" spans="1:243" s="17" customFormat="1" ht="18.75" customHeight="1">
      <c r="A82" s="30">
        <v>1.69</v>
      </c>
      <c r="B82" s="32" t="s">
        <v>196</v>
      </c>
      <c r="C82" s="33" t="s">
        <v>115</v>
      </c>
      <c r="D82" s="34">
        <v>2.75</v>
      </c>
      <c r="E82" s="34" t="s">
        <v>208</v>
      </c>
      <c r="F82" s="34">
        <v>1759.84</v>
      </c>
      <c r="G82" s="35"/>
      <c r="H82" s="35"/>
      <c r="I82" s="36" t="s">
        <v>34</v>
      </c>
      <c r="J82" s="37">
        <f aca="true" t="shared" si="4" ref="J82:J107">IF(I82="Less(-)",-1,1)</f>
        <v>1</v>
      </c>
      <c r="K82" s="35" t="s">
        <v>35</v>
      </c>
      <c r="L82" s="35" t="s">
        <v>4</v>
      </c>
      <c r="M82" s="38"/>
      <c r="N82" s="35"/>
      <c r="O82" s="35"/>
      <c r="P82" s="39"/>
      <c r="Q82" s="35"/>
      <c r="R82" s="35"/>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6">
        <f aca="true" t="shared" si="5" ref="BA82:BA107">ROUND(total_amount_ba($B$2,$D$2,D82,F82,J82,K82,M82),0)</f>
        <v>4840</v>
      </c>
      <c r="BB82" s="46">
        <f aca="true" t="shared" si="6" ref="BB82:BB107">BA82+SUM(N82:AZ82)</f>
        <v>4840</v>
      </c>
      <c r="BC82" s="47" t="str">
        <f aca="true" t="shared" si="7" ref="BC82:BC107">SpellNumber(L82,BB82)</f>
        <v>INR  Four Thousand Eight Hundred &amp; Forty  Only</v>
      </c>
      <c r="IA82" s="17">
        <v>1.69</v>
      </c>
      <c r="IB82" s="17" t="s">
        <v>196</v>
      </c>
      <c r="IC82" s="17" t="s">
        <v>115</v>
      </c>
      <c r="ID82" s="17">
        <v>2.75</v>
      </c>
      <c r="IE82" s="18" t="s">
        <v>208</v>
      </c>
      <c r="IF82" s="18"/>
      <c r="IG82" s="18"/>
      <c r="IH82" s="18"/>
      <c r="II82" s="18"/>
    </row>
    <row r="83" spans="1:243" s="17" customFormat="1" ht="31.5">
      <c r="A83" s="31">
        <v>1.7</v>
      </c>
      <c r="B83" s="32" t="s">
        <v>197</v>
      </c>
      <c r="C83" s="33" t="s">
        <v>116</v>
      </c>
      <c r="D83" s="34">
        <v>1.8</v>
      </c>
      <c r="E83" s="34" t="s">
        <v>208</v>
      </c>
      <c r="F83" s="34">
        <v>1086.89</v>
      </c>
      <c r="G83" s="35"/>
      <c r="H83" s="35"/>
      <c r="I83" s="36" t="s">
        <v>34</v>
      </c>
      <c r="J83" s="37">
        <f t="shared" si="4"/>
        <v>1</v>
      </c>
      <c r="K83" s="35" t="s">
        <v>35</v>
      </c>
      <c r="L83" s="35" t="s">
        <v>4</v>
      </c>
      <c r="M83" s="38"/>
      <c r="N83" s="35"/>
      <c r="O83" s="35"/>
      <c r="P83" s="39"/>
      <c r="Q83" s="35"/>
      <c r="R83" s="35"/>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6">
        <f t="shared" si="5"/>
        <v>1956</v>
      </c>
      <c r="BB83" s="46">
        <f t="shared" si="6"/>
        <v>1956</v>
      </c>
      <c r="BC83" s="47" t="str">
        <f t="shared" si="7"/>
        <v>INR  One Thousand Nine Hundred &amp; Fifty Six  Only</v>
      </c>
      <c r="IA83" s="17">
        <v>1.7</v>
      </c>
      <c r="IB83" s="17" t="s">
        <v>197</v>
      </c>
      <c r="IC83" s="17" t="s">
        <v>116</v>
      </c>
      <c r="ID83" s="17">
        <v>1.8</v>
      </c>
      <c r="IE83" s="18" t="s">
        <v>208</v>
      </c>
      <c r="IF83" s="18"/>
      <c r="IG83" s="18"/>
      <c r="IH83" s="18"/>
      <c r="II83" s="18"/>
    </row>
    <row r="84" spans="1:243" s="17" customFormat="1" ht="18.75" customHeight="1">
      <c r="A84" s="30">
        <v>1.71</v>
      </c>
      <c r="B84" s="32" t="s">
        <v>198</v>
      </c>
      <c r="C84" s="33" t="s">
        <v>117</v>
      </c>
      <c r="D84" s="65"/>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7"/>
      <c r="IA84" s="17">
        <v>1.71</v>
      </c>
      <c r="IB84" s="17" t="s">
        <v>198</v>
      </c>
      <c r="IC84" s="17" t="s">
        <v>117</v>
      </c>
      <c r="IE84" s="18"/>
      <c r="IF84" s="18"/>
      <c r="IG84" s="18"/>
      <c r="IH84" s="18"/>
      <c r="II84" s="18"/>
    </row>
    <row r="85" spans="1:243" s="17" customFormat="1" ht="94.5">
      <c r="A85" s="31">
        <v>1.72</v>
      </c>
      <c r="B85" s="32" t="s">
        <v>227</v>
      </c>
      <c r="C85" s="33" t="s">
        <v>118</v>
      </c>
      <c r="D85" s="34">
        <v>2.5</v>
      </c>
      <c r="E85" s="34" t="s">
        <v>208</v>
      </c>
      <c r="F85" s="34">
        <v>6487.68</v>
      </c>
      <c r="G85" s="35"/>
      <c r="H85" s="35"/>
      <c r="I85" s="36" t="s">
        <v>34</v>
      </c>
      <c r="J85" s="37">
        <f t="shared" si="4"/>
        <v>1</v>
      </c>
      <c r="K85" s="35" t="s">
        <v>35</v>
      </c>
      <c r="L85" s="35" t="s">
        <v>4</v>
      </c>
      <c r="M85" s="38"/>
      <c r="N85" s="35"/>
      <c r="O85" s="35"/>
      <c r="P85" s="39"/>
      <c r="Q85" s="35"/>
      <c r="R85" s="35"/>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6">
        <f t="shared" si="5"/>
        <v>16219</v>
      </c>
      <c r="BB85" s="46">
        <f t="shared" si="6"/>
        <v>16219</v>
      </c>
      <c r="BC85" s="47" t="str">
        <f t="shared" si="7"/>
        <v>INR  Sixteen Thousand Two Hundred &amp; Nineteen  Only</v>
      </c>
      <c r="IA85" s="17">
        <v>1.72</v>
      </c>
      <c r="IB85" s="17" t="s">
        <v>227</v>
      </c>
      <c r="IC85" s="17" t="s">
        <v>118</v>
      </c>
      <c r="ID85" s="17">
        <v>2.5</v>
      </c>
      <c r="IE85" s="18" t="s">
        <v>208</v>
      </c>
      <c r="IF85" s="18"/>
      <c r="IG85" s="18"/>
      <c r="IH85" s="18"/>
      <c r="II85" s="18"/>
    </row>
    <row r="86" spans="1:243" s="17" customFormat="1" ht="15.75">
      <c r="A86" s="30">
        <v>1.73</v>
      </c>
      <c r="B86" s="32" t="s">
        <v>200</v>
      </c>
      <c r="C86" s="33" t="s">
        <v>119</v>
      </c>
      <c r="D86" s="65"/>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7"/>
      <c r="IA86" s="17">
        <v>1.73</v>
      </c>
      <c r="IB86" s="17" t="s">
        <v>200</v>
      </c>
      <c r="IC86" s="17" t="s">
        <v>119</v>
      </c>
      <c r="IE86" s="18"/>
      <c r="IF86" s="18"/>
      <c r="IG86" s="18"/>
      <c r="IH86" s="18"/>
      <c r="II86" s="18"/>
    </row>
    <row r="87" spans="1:243" s="17" customFormat="1" ht="78.75">
      <c r="A87" s="31">
        <v>1.74</v>
      </c>
      <c r="B87" s="32" t="s">
        <v>201</v>
      </c>
      <c r="C87" s="33" t="s">
        <v>120</v>
      </c>
      <c r="D87" s="65"/>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7"/>
      <c r="IA87" s="17">
        <v>1.74</v>
      </c>
      <c r="IB87" s="17" t="s">
        <v>201</v>
      </c>
      <c r="IC87" s="17" t="s">
        <v>120</v>
      </c>
      <c r="IE87" s="18"/>
      <c r="IF87" s="18"/>
      <c r="IG87" s="18"/>
      <c r="IH87" s="18"/>
      <c r="II87" s="18"/>
    </row>
    <row r="88" spans="1:243" s="17" customFormat="1" ht="31.5">
      <c r="A88" s="30">
        <v>1.75</v>
      </c>
      <c r="B88" s="32" t="s">
        <v>202</v>
      </c>
      <c r="C88" s="33" t="s">
        <v>121</v>
      </c>
      <c r="D88" s="34">
        <v>5</v>
      </c>
      <c r="E88" s="34" t="s">
        <v>209</v>
      </c>
      <c r="F88" s="34">
        <v>432.35</v>
      </c>
      <c r="G88" s="35"/>
      <c r="H88" s="35"/>
      <c r="I88" s="36" t="s">
        <v>34</v>
      </c>
      <c r="J88" s="37">
        <f t="shared" si="4"/>
        <v>1</v>
      </c>
      <c r="K88" s="35" t="s">
        <v>35</v>
      </c>
      <c r="L88" s="35" t="s">
        <v>4</v>
      </c>
      <c r="M88" s="38"/>
      <c r="N88" s="35"/>
      <c r="O88" s="35"/>
      <c r="P88" s="39"/>
      <c r="Q88" s="35"/>
      <c r="R88" s="35"/>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6">
        <f t="shared" si="5"/>
        <v>2162</v>
      </c>
      <c r="BB88" s="46">
        <f t="shared" si="6"/>
        <v>2162</v>
      </c>
      <c r="BC88" s="47" t="str">
        <f t="shared" si="7"/>
        <v>INR  Two Thousand One Hundred &amp; Sixty Two  Only</v>
      </c>
      <c r="IA88" s="17">
        <v>1.75</v>
      </c>
      <c r="IB88" s="17" t="s">
        <v>202</v>
      </c>
      <c r="IC88" s="17" t="s">
        <v>121</v>
      </c>
      <c r="ID88" s="17">
        <v>5</v>
      </c>
      <c r="IE88" s="18" t="s">
        <v>209</v>
      </c>
      <c r="IF88" s="18"/>
      <c r="IG88" s="18"/>
      <c r="IH88" s="18"/>
      <c r="II88" s="18"/>
    </row>
    <row r="89" spans="1:243" s="17" customFormat="1" ht="47.25">
      <c r="A89" s="31">
        <v>1.76</v>
      </c>
      <c r="B89" s="32" t="s">
        <v>228</v>
      </c>
      <c r="C89" s="33" t="s">
        <v>122</v>
      </c>
      <c r="D89" s="65"/>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7"/>
      <c r="IA89" s="17">
        <v>1.76</v>
      </c>
      <c r="IB89" s="17" t="s">
        <v>228</v>
      </c>
      <c r="IC89" s="17" t="s">
        <v>122</v>
      </c>
      <c r="IE89" s="18"/>
      <c r="IF89" s="18"/>
      <c r="IG89" s="18"/>
      <c r="IH89" s="18"/>
      <c r="II89" s="18"/>
    </row>
    <row r="90" spans="1:243" s="17" customFormat="1" ht="18.75" customHeight="1">
      <c r="A90" s="30">
        <v>1.77</v>
      </c>
      <c r="B90" s="32" t="s">
        <v>229</v>
      </c>
      <c r="C90" s="33" t="s">
        <v>123</v>
      </c>
      <c r="D90" s="65"/>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7"/>
      <c r="IA90" s="17">
        <v>1.77</v>
      </c>
      <c r="IB90" s="17" t="s">
        <v>229</v>
      </c>
      <c r="IC90" s="17" t="s">
        <v>123</v>
      </c>
      <c r="IE90" s="18"/>
      <c r="IF90" s="18"/>
      <c r="IG90" s="18"/>
      <c r="IH90" s="18"/>
      <c r="II90" s="18"/>
    </row>
    <row r="91" spans="1:243" s="17" customFormat="1" ht="31.5">
      <c r="A91" s="31">
        <v>1.78</v>
      </c>
      <c r="B91" s="32" t="s">
        <v>230</v>
      </c>
      <c r="C91" s="33" t="s">
        <v>124</v>
      </c>
      <c r="D91" s="34">
        <v>2</v>
      </c>
      <c r="E91" s="34" t="s">
        <v>211</v>
      </c>
      <c r="F91" s="34">
        <v>1310.13</v>
      </c>
      <c r="G91" s="35"/>
      <c r="H91" s="35"/>
      <c r="I91" s="36" t="s">
        <v>34</v>
      </c>
      <c r="J91" s="37">
        <f t="shared" si="4"/>
        <v>1</v>
      </c>
      <c r="K91" s="35" t="s">
        <v>35</v>
      </c>
      <c r="L91" s="35" t="s">
        <v>4</v>
      </c>
      <c r="M91" s="38"/>
      <c r="N91" s="35"/>
      <c r="O91" s="35"/>
      <c r="P91" s="39"/>
      <c r="Q91" s="35"/>
      <c r="R91" s="35"/>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6">
        <f t="shared" si="5"/>
        <v>2620</v>
      </c>
      <c r="BB91" s="46">
        <f t="shared" si="6"/>
        <v>2620</v>
      </c>
      <c r="BC91" s="47" t="str">
        <f t="shared" si="7"/>
        <v>INR  Two Thousand Six Hundred &amp; Twenty  Only</v>
      </c>
      <c r="IA91" s="17">
        <v>1.78</v>
      </c>
      <c r="IB91" s="17" t="s">
        <v>230</v>
      </c>
      <c r="IC91" s="17" t="s">
        <v>124</v>
      </c>
      <c r="ID91" s="17">
        <v>2</v>
      </c>
      <c r="IE91" s="18" t="s">
        <v>211</v>
      </c>
      <c r="IF91" s="18"/>
      <c r="IG91" s="18"/>
      <c r="IH91" s="18"/>
      <c r="II91" s="18"/>
    </row>
    <row r="92" spans="1:243" s="17" customFormat="1" ht="18.75" customHeight="1">
      <c r="A92" s="30">
        <v>1.79</v>
      </c>
      <c r="B92" s="32" t="s">
        <v>203</v>
      </c>
      <c r="C92" s="33" t="s">
        <v>125</v>
      </c>
      <c r="D92" s="65"/>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7"/>
      <c r="IA92" s="17">
        <v>1.79</v>
      </c>
      <c r="IB92" s="17" t="s">
        <v>203</v>
      </c>
      <c r="IC92" s="17" t="s">
        <v>125</v>
      </c>
      <c r="IE92" s="18"/>
      <c r="IF92" s="18"/>
      <c r="IG92" s="18"/>
      <c r="IH92" s="18"/>
      <c r="II92" s="18"/>
    </row>
    <row r="93" spans="1:243" s="17" customFormat="1" ht="31.5">
      <c r="A93" s="31">
        <v>1.8</v>
      </c>
      <c r="B93" s="32" t="s">
        <v>204</v>
      </c>
      <c r="C93" s="33" t="s">
        <v>126</v>
      </c>
      <c r="D93" s="34">
        <v>1</v>
      </c>
      <c r="E93" s="34" t="s">
        <v>211</v>
      </c>
      <c r="F93" s="34">
        <v>599.47</v>
      </c>
      <c r="G93" s="35"/>
      <c r="H93" s="35"/>
      <c r="I93" s="36" t="s">
        <v>34</v>
      </c>
      <c r="J93" s="37">
        <f t="shared" si="4"/>
        <v>1</v>
      </c>
      <c r="K93" s="35" t="s">
        <v>35</v>
      </c>
      <c r="L93" s="35" t="s">
        <v>4</v>
      </c>
      <c r="M93" s="38"/>
      <c r="N93" s="35"/>
      <c r="O93" s="35"/>
      <c r="P93" s="39"/>
      <c r="Q93" s="35"/>
      <c r="R93" s="35"/>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6">
        <f t="shared" si="5"/>
        <v>599</v>
      </c>
      <c r="BB93" s="46">
        <f t="shared" si="6"/>
        <v>599</v>
      </c>
      <c r="BC93" s="47" t="str">
        <f t="shared" si="7"/>
        <v>INR  Five Hundred &amp; Ninety Nine  Only</v>
      </c>
      <c r="IA93" s="17">
        <v>1.8</v>
      </c>
      <c r="IB93" s="17" t="s">
        <v>204</v>
      </c>
      <c r="IC93" s="17" t="s">
        <v>126</v>
      </c>
      <c r="ID93" s="17">
        <v>1</v>
      </c>
      <c r="IE93" s="18" t="s">
        <v>211</v>
      </c>
      <c r="IF93" s="18"/>
      <c r="IG93" s="18"/>
      <c r="IH93" s="18"/>
      <c r="II93" s="18"/>
    </row>
    <row r="94" spans="1:243" s="17" customFormat="1" ht="78.75">
      <c r="A94" s="30">
        <v>1.81</v>
      </c>
      <c r="B94" s="32" t="s">
        <v>231</v>
      </c>
      <c r="C94" s="33" t="s">
        <v>127</v>
      </c>
      <c r="D94" s="65"/>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7"/>
      <c r="IA94" s="17">
        <v>1.81</v>
      </c>
      <c r="IB94" s="17" t="s">
        <v>231</v>
      </c>
      <c r="IC94" s="17" t="s">
        <v>127</v>
      </c>
      <c r="IE94" s="18"/>
      <c r="IF94" s="18"/>
      <c r="IG94" s="18"/>
      <c r="IH94" s="18"/>
      <c r="II94" s="18"/>
    </row>
    <row r="95" spans="1:243" s="17" customFormat="1" ht="47.25">
      <c r="A95" s="31">
        <v>1.82</v>
      </c>
      <c r="B95" s="32" t="s">
        <v>232</v>
      </c>
      <c r="C95" s="33" t="s">
        <v>128</v>
      </c>
      <c r="D95" s="34">
        <v>2</v>
      </c>
      <c r="E95" s="34" t="s">
        <v>211</v>
      </c>
      <c r="F95" s="34">
        <v>2388.12</v>
      </c>
      <c r="G95" s="35"/>
      <c r="H95" s="35"/>
      <c r="I95" s="36" t="s">
        <v>34</v>
      </c>
      <c r="J95" s="37">
        <f t="shared" si="4"/>
        <v>1</v>
      </c>
      <c r="K95" s="35" t="s">
        <v>35</v>
      </c>
      <c r="L95" s="35" t="s">
        <v>4</v>
      </c>
      <c r="M95" s="38"/>
      <c r="N95" s="35"/>
      <c r="O95" s="35"/>
      <c r="P95" s="39"/>
      <c r="Q95" s="35"/>
      <c r="R95" s="35"/>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6">
        <f t="shared" si="5"/>
        <v>4776</v>
      </c>
      <c r="BB95" s="46">
        <f t="shared" si="6"/>
        <v>4776</v>
      </c>
      <c r="BC95" s="47" t="str">
        <f t="shared" si="7"/>
        <v>INR  Four Thousand Seven Hundred &amp; Seventy Six  Only</v>
      </c>
      <c r="IA95" s="17">
        <v>1.82</v>
      </c>
      <c r="IB95" s="17" t="s">
        <v>232</v>
      </c>
      <c r="IC95" s="17" t="s">
        <v>128</v>
      </c>
      <c r="ID95" s="17">
        <v>2</v>
      </c>
      <c r="IE95" s="18" t="s">
        <v>211</v>
      </c>
      <c r="IF95" s="18"/>
      <c r="IG95" s="18"/>
      <c r="IH95" s="18"/>
      <c r="II95" s="18"/>
    </row>
    <row r="96" spans="1:243" s="17" customFormat="1" ht="18.75" customHeight="1">
      <c r="A96" s="30">
        <v>1.83</v>
      </c>
      <c r="B96" s="32" t="s">
        <v>233</v>
      </c>
      <c r="C96" s="33" t="s">
        <v>129</v>
      </c>
      <c r="D96" s="65"/>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7"/>
      <c r="IA96" s="17">
        <v>1.83</v>
      </c>
      <c r="IB96" s="17" t="s">
        <v>233</v>
      </c>
      <c r="IC96" s="17" t="s">
        <v>129</v>
      </c>
      <c r="IE96" s="18"/>
      <c r="IF96" s="18"/>
      <c r="IG96" s="18"/>
      <c r="IH96" s="18"/>
      <c r="II96" s="18"/>
    </row>
    <row r="97" spans="1:243" s="17" customFormat="1" ht="31.5">
      <c r="A97" s="31">
        <v>1.84</v>
      </c>
      <c r="B97" s="32" t="s">
        <v>199</v>
      </c>
      <c r="C97" s="33" t="s">
        <v>130</v>
      </c>
      <c r="D97" s="34">
        <v>1</v>
      </c>
      <c r="E97" s="34" t="s">
        <v>211</v>
      </c>
      <c r="F97" s="34">
        <v>4900.88</v>
      </c>
      <c r="G97" s="35"/>
      <c r="H97" s="35"/>
      <c r="I97" s="36" t="s">
        <v>34</v>
      </c>
      <c r="J97" s="37">
        <f t="shared" si="4"/>
        <v>1</v>
      </c>
      <c r="K97" s="35" t="s">
        <v>35</v>
      </c>
      <c r="L97" s="35" t="s">
        <v>4</v>
      </c>
      <c r="M97" s="38"/>
      <c r="N97" s="35"/>
      <c r="O97" s="35"/>
      <c r="P97" s="39"/>
      <c r="Q97" s="35"/>
      <c r="R97" s="35"/>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6">
        <f t="shared" si="5"/>
        <v>4901</v>
      </c>
      <c r="BB97" s="46">
        <f t="shared" si="6"/>
        <v>4901</v>
      </c>
      <c r="BC97" s="47" t="str">
        <f t="shared" si="7"/>
        <v>INR  Four Thousand Nine Hundred &amp; One  Only</v>
      </c>
      <c r="IA97" s="17">
        <v>1.84</v>
      </c>
      <c r="IB97" s="17" t="s">
        <v>199</v>
      </c>
      <c r="IC97" s="17" t="s">
        <v>130</v>
      </c>
      <c r="ID97" s="17">
        <v>1</v>
      </c>
      <c r="IE97" s="18" t="s">
        <v>211</v>
      </c>
      <c r="IF97" s="18"/>
      <c r="IG97" s="18"/>
      <c r="IH97" s="18"/>
      <c r="II97" s="18"/>
    </row>
    <row r="98" spans="1:243" s="17" customFormat="1" ht="15.75">
      <c r="A98" s="30">
        <v>1.85</v>
      </c>
      <c r="B98" s="32" t="s">
        <v>205</v>
      </c>
      <c r="C98" s="33" t="s">
        <v>131</v>
      </c>
      <c r="D98" s="65"/>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7"/>
      <c r="IA98" s="17">
        <v>1.85</v>
      </c>
      <c r="IB98" s="17" t="s">
        <v>205</v>
      </c>
      <c r="IC98" s="17" t="s">
        <v>131</v>
      </c>
      <c r="IE98" s="18"/>
      <c r="IF98" s="18"/>
      <c r="IG98" s="18"/>
      <c r="IH98" s="18"/>
      <c r="II98" s="18"/>
    </row>
    <row r="99" spans="1:243" s="17" customFormat="1" ht="63">
      <c r="A99" s="31">
        <v>1.86</v>
      </c>
      <c r="B99" s="32" t="s">
        <v>206</v>
      </c>
      <c r="C99" s="33" t="s">
        <v>132</v>
      </c>
      <c r="D99" s="65"/>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7"/>
      <c r="IA99" s="17">
        <v>1.86</v>
      </c>
      <c r="IB99" s="17" t="s">
        <v>206</v>
      </c>
      <c r="IC99" s="17" t="s">
        <v>132</v>
      </c>
      <c r="IE99" s="18"/>
      <c r="IF99" s="18"/>
      <c r="IG99" s="18"/>
      <c r="IH99" s="18"/>
      <c r="II99" s="18"/>
    </row>
    <row r="100" spans="1:243" s="17" customFormat="1" ht="28.5" customHeight="1">
      <c r="A100" s="30">
        <v>1.87</v>
      </c>
      <c r="B100" s="32" t="s">
        <v>207</v>
      </c>
      <c r="C100" s="33" t="s">
        <v>133</v>
      </c>
      <c r="D100" s="34">
        <v>22</v>
      </c>
      <c r="E100" s="34" t="s">
        <v>142</v>
      </c>
      <c r="F100" s="34">
        <v>103.24</v>
      </c>
      <c r="G100" s="35"/>
      <c r="H100" s="35"/>
      <c r="I100" s="36" t="s">
        <v>34</v>
      </c>
      <c r="J100" s="37">
        <f t="shared" si="4"/>
        <v>1</v>
      </c>
      <c r="K100" s="35" t="s">
        <v>35</v>
      </c>
      <c r="L100" s="35" t="s">
        <v>4</v>
      </c>
      <c r="M100" s="38"/>
      <c r="N100" s="35"/>
      <c r="O100" s="35"/>
      <c r="P100" s="39"/>
      <c r="Q100" s="35"/>
      <c r="R100" s="35"/>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6">
        <f t="shared" si="5"/>
        <v>2271</v>
      </c>
      <c r="BB100" s="46">
        <f t="shared" si="6"/>
        <v>2271</v>
      </c>
      <c r="BC100" s="47" t="str">
        <f t="shared" si="7"/>
        <v>INR  Two Thousand Two Hundred &amp; Seventy One  Only</v>
      </c>
      <c r="IA100" s="17">
        <v>1.87</v>
      </c>
      <c r="IB100" s="17" t="s">
        <v>207</v>
      </c>
      <c r="IC100" s="17" t="s">
        <v>133</v>
      </c>
      <c r="ID100" s="17">
        <v>22</v>
      </c>
      <c r="IE100" s="18" t="s">
        <v>142</v>
      </c>
      <c r="IF100" s="18"/>
      <c r="IG100" s="18"/>
      <c r="IH100" s="18"/>
      <c r="II100" s="18"/>
    </row>
    <row r="101" spans="1:243" s="17" customFormat="1" ht="267.75">
      <c r="A101" s="31">
        <v>1.88</v>
      </c>
      <c r="B101" s="32" t="s">
        <v>234</v>
      </c>
      <c r="C101" s="33" t="s">
        <v>134</v>
      </c>
      <c r="D101" s="65"/>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7"/>
      <c r="IA101" s="17">
        <v>1.88</v>
      </c>
      <c r="IB101" s="17" t="s">
        <v>234</v>
      </c>
      <c r="IC101" s="17" t="s">
        <v>134</v>
      </c>
      <c r="IE101" s="18"/>
      <c r="IF101" s="18"/>
      <c r="IG101" s="18"/>
      <c r="IH101" s="18"/>
      <c r="II101" s="18"/>
    </row>
    <row r="102" spans="1:243" s="17" customFormat="1" ht="47.25">
      <c r="A102" s="30">
        <v>1.89</v>
      </c>
      <c r="B102" s="32" t="s">
        <v>235</v>
      </c>
      <c r="C102" s="33" t="s">
        <v>135</v>
      </c>
      <c r="D102" s="34">
        <v>22</v>
      </c>
      <c r="E102" s="34" t="s">
        <v>142</v>
      </c>
      <c r="F102" s="34">
        <v>447.61</v>
      </c>
      <c r="G102" s="35"/>
      <c r="H102" s="35"/>
      <c r="I102" s="36" t="s">
        <v>34</v>
      </c>
      <c r="J102" s="37">
        <f t="shared" si="4"/>
        <v>1</v>
      </c>
      <c r="K102" s="35" t="s">
        <v>35</v>
      </c>
      <c r="L102" s="35" t="s">
        <v>4</v>
      </c>
      <c r="M102" s="38"/>
      <c r="N102" s="35"/>
      <c r="O102" s="35"/>
      <c r="P102" s="39"/>
      <c r="Q102" s="35"/>
      <c r="R102" s="35"/>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6">
        <f t="shared" si="5"/>
        <v>9847</v>
      </c>
      <c r="BB102" s="46">
        <f t="shared" si="6"/>
        <v>9847</v>
      </c>
      <c r="BC102" s="47" t="str">
        <f t="shared" si="7"/>
        <v>INR  Nine Thousand Eight Hundred &amp; Forty Seven  Only</v>
      </c>
      <c r="IA102" s="17">
        <v>1.89</v>
      </c>
      <c r="IB102" s="17" t="s">
        <v>235</v>
      </c>
      <c r="IC102" s="17" t="s">
        <v>135</v>
      </c>
      <c r="ID102" s="17">
        <v>22</v>
      </c>
      <c r="IE102" s="18" t="s">
        <v>142</v>
      </c>
      <c r="IF102" s="18"/>
      <c r="IG102" s="18"/>
      <c r="IH102" s="18"/>
      <c r="II102" s="18"/>
    </row>
    <row r="103" spans="1:243" s="17" customFormat="1" ht="15.75">
      <c r="A103" s="31">
        <v>1.9</v>
      </c>
      <c r="B103" s="32" t="s">
        <v>216</v>
      </c>
      <c r="C103" s="33" t="s">
        <v>136</v>
      </c>
      <c r="D103" s="65"/>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7"/>
      <c r="IA103" s="17">
        <v>1.9</v>
      </c>
      <c r="IB103" s="17" t="s">
        <v>216</v>
      </c>
      <c r="IC103" s="17" t="s">
        <v>136</v>
      </c>
      <c r="IE103" s="18"/>
      <c r="IF103" s="18"/>
      <c r="IG103" s="18"/>
      <c r="IH103" s="18"/>
      <c r="II103" s="18"/>
    </row>
    <row r="104" spans="1:243" s="17" customFormat="1" ht="123.75" customHeight="1">
      <c r="A104" s="30">
        <v>1.91</v>
      </c>
      <c r="B104" s="32" t="s">
        <v>217</v>
      </c>
      <c r="C104" s="33" t="s">
        <v>137</v>
      </c>
      <c r="D104" s="34">
        <v>1.8</v>
      </c>
      <c r="E104" s="34" t="s">
        <v>212</v>
      </c>
      <c r="F104" s="34">
        <v>5225.52</v>
      </c>
      <c r="G104" s="35"/>
      <c r="H104" s="35"/>
      <c r="I104" s="36" t="s">
        <v>34</v>
      </c>
      <c r="J104" s="37">
        <f t="shared" si="4"/>
        <v>1</v>
      </c>
      <c r="K104" s="35" t="s">
        <v>35</v>
      </c>
      <c r="L104" s="35" t="s">
        <v>4</v>
      </c>
      <c r="M104" s="38"/>
      <c r="N104" s="35"/>
      <c r="O104" s="35"/>
      <c r="P104" s="39"/>
      <c r="Q104" s="35"/>
      <c r="R104" s="35"/>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6">
        <f t="shared" si="5"/>
        <v>9406</v>
      </c>
      <c r="BB104" s="46">
        <f t="shared" si="6"/>
        <v>9406</v>
      </c>
      <c r="BC104" s="47" t="str">
        <f t="shared" si="7"/>
        <v>INR  Nine Thousand Four Hundred &amp; Six  Only</v>
      </c>
      <c r="IA104" s="17">
        <v>1.91</v>
      </c>
      <c r="IB104" s="29" t="s">
        <v>217</v>
      </c>
      <c r="IC104" s="17" t="s">
        <v>137</v>
      </c>
      <c r="ID104" s="17">
        <v>1.8</v>
      </c>
      <c r="IE104" s="18" t="s">
        <v>212</v>
      </c>
      <c r="IF104" s="18"/>
      <c r="IG104" s="18"/>
      <c r="IH104" s="18"/>
      <c r="II104" s="18"/>
    </row>
    <row r="105" spans="1:243" s="17" customFormat="1" ht="157.5">
      <c r="A105" s="31">
        <v>1.92</v>
      </c>
      <c r="B105" s="32" t="s">
        <v>236</v>
      </c>
      <c r="C105" s="33" t="s">
        <v>138</v>
      </c>
      <c r="D105" s="34">
        <v>95</v>
      </c>
      <c r="E105" s="34" t="s">
        <v>213</v>
      </c>
      <c r="F105" s="34">
        <v>1409.91</v>
      </c>
      <c r="G105" s="35"/>
      <c r="H105" s="35"/>
      <c r="I105" s="36" t="s">
        <v>34</v>
      </c>
      <c r="J105" s="37">
        <f t="shared" si="4"/>
        <v>1</v>
      </c>
      <c r="K105" s="35" t="s">
        <v>35</v>
      </c>
      <c r="L105" s="35" t="s">
        <v>4</v>
      </c>
      <c r="M105" s="38"/>
      <c r="N105" s="35"/>
      <c r="O105" s="35"/>
      <c r="P105" s="39"/>
      <c r="Q105" s="35"/>
      <c r="R105" s="35"/>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6">
        <f t="shared" si="5"/>
        <v>133941</v>
      </c>
      <c r="BB105" s="46">
        <f t="shared" si="6"/>
        <v>133941</v>
      </c>
      <c r="BC105" s="47" t="str">
        <f t="shared" si="7"/>
        <v>INR  One Lakh Thirty Three Thousand Nine Hundred &amp; Forty One  Only</v>
      </c>
      <c r="IA105" s="17">
        <v>1.92</v>
      </c>
      <c r="IB105" s="17" t="s">
        <v>236</v>
      </c>
      <c r="IC105" s="17" t="s">
        <v>138</v>
      </c>
      <c r="ID105" s="17">
        <v>95</v>
      </c>
      <c r="IE105" s="18" t="s">
        <v>213</v>
      </c>
      <c r="IF105" s="18"/>
      <c r="IG105" s="18"/>
      <c r="IH105" s="18"/>
      <c r="II105" s="18"/>
    </row>
    <row r="106" spans="1:243" s="17" customFormat="1" ht="173.25">
      <c r="A106" s="30">
        <v>1.93</v>
      </c>
      <c r="B106" s="32" t="s">
        <v>237</v>
      </c>
      <c r="C106" s="33" t="s">
        <v>139</v>
      </c>
      <c r="D106" s="34">
        <v>50</v>
      </c>
      <c r="E106" s="34" t="s">
        <v>141</v>
      </c>
      <c r="F106" s="34">
        <v>4762</v>
      </c>
      <c r="G106" s="35"/>
      <c r="H106" s="35"/>
      <c r="I106" s="36" t="s">
        <v>34</v>
      </c>
      <c r="J106" s="37">
        <f t="shared" si="4"/>
        <v>1</v>
      </c>
      <c r="K106" s="35" t="s">
        <v>35</v>
      </c>
      <c r="L106" s="35" t="s">
        <v>4</v>
      </c>
      <c r="M106" s="38"/>
      <c r="N106" s="35"/>
      <c r="O106" s="35"/>
      <c r="P106" s="39"/>
      <c r="Q106" s="35"/>
      <c r="R106" s="35"/>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6">
        <f t="shared" si="5"/>
        <v>238100</v>
      </c>
      <c r="BB106" s="46">
        <f t="shared" si="6"/>
        <v>238100</v>
      </c>
      <c r="BC106" s="47" t="str">
        <f t="shared" si="7"/>
        <v>INR  Two Lakh Thirty Eight Thousand One Hundred    Only</v>
      </c>
      <c r="IA106" s="17">
        <v>1.93</v>
      </c>
      <c r="IB106" s="17" t="s">
        <v>237</v>
      </c>
      <c r="IC106" s="17" t="s">
        <v>139</v>
      </c>
      <c r="ID106" s="17">
        <v>50</v>
      </c>
      <c r="IE106" s="18" t="s">
        <v>141</v>
      </c>
      <c r="IF106" s="18"/>
      <c r="IG106" s="18"/>
      <c r="IH106" s="18"/>
      <c r="II106" s="18"/>
    </row>
    <row r="107" spans="1:243" s="17" customFormat="1" ht="47.25">
      <c r="A107" s="31">
        <v>1.94</v>
      </c>
      <c r="B107" s="32" t="s">
        <v>238</v>
      </c>
      <c r="C107" s="33" t="s">
        <v>140</v>
      </c>
      <c r="D107" s="34">
        <v>500</v>
      </c>
      <c r="E107" s="34" t="s">
        <v>239</v>
      </c>
      <c r="F107" s="34">
        <v>310</v>
      </c>
      <c r="G107" s="35"/>
      <c r="H107" s="35"/>
      <c r="I107" s="36" t="s">
        <v>34</v>
      </c>
      <c r="J107" s="37">
        <f t="shared" si="4"/>
        <v>1</v>
      </c>
      <c r="K107" s="35" t="s">
        <v>35</v>
      </c>
      <c r="L107" s="35" t="s">
        <v>4</v>
      </c>
      <c r="M107" s="38"/>
      <c r="N107" s="35"/>
      <c r="O107" s="35"/>
      <c r="P107" s="39"/>
      <c r="Q107" s="35"/>
      <c r="R107" s="35"/>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6">
        <f t="shared" si="5"/>
        <v>155000</v>
      </c>
      <c r="BB107" s="46">
        <f t="shared" si="6"/>
        <v>155000</v>
      </c>
      <c r="BC107" s="47" t="str">
        <f t="shared" si="7"/>
        <v>INR  One Lakh Fifty Five Thousand    Only</v>
      </c>
      <c r="IA107" s="17">
        <v>1.94</v>
      </c>
      <c r="IB107" s="17" t="s">
        <v>238</v>
      </c>
      <c r="IC107" s="17" t="s">
        <v>140</v>
      </c>
      <c r="ID107" s="17">
        <v>500</v>
      </c>
      <c r="IE107" s="18" t="s">
        <v>239</v>
      </c>
      <c r="IF107" s="18"/>
      <c r="IG107" s="18"/>
      <c r="IH107" s="18"/>
      <c r="II107" s="18"/>
    </row>
    <row r="108" spans="1:55" ht="34.5" customHeight="1">
      <c r="A108" s="21" t="s">
        <v>36</v>
      </c>
      <c r="B108" s="40"/>
      <c r="C108" s="41"/>
      <c r="D108" s="48"/>
      <c r="E108" s="48"/>
      <c r="F108" s="48"/>
      <c r="G108" s="48"/>
      <c r="H108" s="49"/>
      <c r="I108" s="49"/>
      <c r="J108" s="49"/>
      <c r="K108" s="49"/>
      <c r="L108" s="50"/>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2">
        <f>SUM(BA15:BA107)</f>
        <v>1237104</v>
      </c>
      <c r="BB108" s="53" t="e">
        <f>SUM(#REF!)</f>
        <v>#REF!</v>
      </c>
      <c r="BC108" s="54" t="str">
        <f>SpellNumber(L108,BA108)</f>
        <v>  Twelve Lakh Thirty Seven Thousand One Hundred &amp; Four  Only</v>
      </c>
    </row>
    <row r="109" spans="1:55" ht="24" customHeight="1">
      <c r="A109" s="22" t="s">
        <v>37</v>
      </c>
      <c r="B109" s="42"/>
      <c r="C109" s="43"/>
      <c r="D109" s="55"/>
      <c r="E109" s="56" t="s">
        <v>42</v>
      </c>
      <c r="F109" s="44"/>
      <c r="G109" s="57"/>
      <c r="H109" s="58"/>
      <c r="I109" s="58"/>
      <c r="J109" s="58"/>
      <c r="K109" s="55"/>
      <c r="L109" s="59"/>
      <c r="M109" s="60"/>
      <c r="N109" s="61"/>
      <c r="O109" s="51"/>
      <c r="P109" s="51"/>
      <c r="Q109" s="51"/>
      <c r="R109" s="51"/>
      <c r="S109" s="5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2">
        <f>IF(ISBLANK(F109),0,IF(E109="Excess (+)",ROUND(BA108+(BA108*F109),2),IF(E109="Less (-)",ROUND(BA108+(BA108*F109*(-1)),2),IF(E109="At Par",BA108,0))))</f>
        <v>0</v>
      </c>
      <c r="BB109" s="63">
        <f>ROUND(BA109,0)</f>
        <v>0</v>
      </c>
      <c r="BC109" s="64" t="str">
        <f>SpellNumber($E$2,BB109)</f>
        <v>INR Zero Only</v>
      </c>
    </row>
    <row r="110" spans="1:55" ht="18" customHeight="1">
      <c r="A110" s="21" t="s">
        <v>38</v>
      </c>
      <c r="B110" s="45"/>
      <c r="C110" s="68" t="str">
        <f>SpellNumber($E$2,BB109)</f>
        <v>INR Zero Only</v>
      </c>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row>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4" ht="15"/>
    <row r="615" ht="15"/>
    <row r="616" ht="15"/>
    <row r="617" ht="15"/>
    <row r="618" ht="15"/>
    <row r="620"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70" ht="15"/>
    <row r="671" ht="15"/>
    <row r="672" ht="15"/>
    <row r="673" ht="15"/>
    <row r="674" ht="15"/>
    <row r="676" ht="15"/>
    <row r="677" ht="15"/>
    <row r="678" ht="15"/>
    <row r="679" ht="15"/>
    <row r="680" ht="15"/>
    <row r="681" ht="15"/>
    <row r="682" ht="15"/>
    <row r="683" ht="15"/>
    <row r="684" ht="15"/>
    <row r="685" ht="15"/>
    <row r="687" ht="15"/>
    <row r="688" ht="15"/>
    <row r="689" ht="15"/>
    <row r="690" ht="15"/>
    <row r="692" ht="15"/>
    <row r="693" ht="15"/>
    <row r="694" ht="15"/>
    <row r="695" ht="15"/>
    <row r="696"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9" ht="15"/>
    <row r="730" ht="15"/>
    <row r="731" ht="15"/>
    <row r="732" ht="15"/>
    <row r="733" ht="15"/>
    <row r="734" ht="15"/>
    <row r="735" ht="15"/>
    <row r="736" ht="15"/>
    <row r="738" ht="15"/>
    <row r="739" ht="15"/>
    <row r="740" ht="15"/>
    <row r="742" ht="15"/>
    <row r="743" ht="15"/>
    <row r="744" ht="15"/>
    <row r="745" ht="15"/>
    <row r="746" ht="15"/>
    <row r="747" ht="15"/>
    <row r="750" ht="15"/>
    <row r="751" ht="15"/>
    <row r="752" ht="15"/>
    <row r="753" ht="15"/>
    <row r="754" ht="15"/>
    <row r="755" ht="15"/>
    <row r="756" ht="15"/>
    <row r="757" ht="15"/>
    <row r="758" ht="15"/>
    <row r="759" ht="15"/>
    <row r="760" ht="15"/>
    <row r="761" ht="15"/>
    <row r="762" ht="15"/>
    <row r="763" ht="15"/>
    <row r="765" ht="15"/>
    <row r="766" ht="15"/>
    <row r="767" ht="15"/>
    <row r="768" ht="15"/>
    <row r="769" ht="15"/>
    <row r="770" ht="15"/>
    <row r="771" ht="15"/>
    <row r="772" ht="15"/>
    <row r="773" ht="15"/>
    <row r="774" ht="15"/>
    <row r="775" ht="15"/>
    <row r="776" ht="15"/>
    <row r="777" ht="15"/>
    <row r="778" ht="15"/>
    <row r="779" ht="15"/>
    <row r="780" ht="15"/>
    <row r="781" ht="15"/>
    <row r="782" ht="15"/>
    <row r="783"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sheetData>
  <sheetProtection password="D850" sheet="1"/>
  <autoFilter ref="A11:BC110"/>
  <mergeCells count="56">
    <mergeCell ref="D35:BC35"/>
    <mergeCell ref="D42:BC42"/>
    <mergeCell ref="D96:BC96"/>
    <mergeCell ref="D98:BC98"/>
    <mergeCell ref="D101:BC101"/>
    <mergeCell ref="D55:BC55"/>
    <mergeCell ref="D57:BC57"/>
    <mergeCell ref="D59:BC59"/>
    <mergeCell ref="D64:BC64"/>
    <mergeCell ref="D61:BC61"/>
    <mergeCell ref="D17:BC17"/>
    <mergeCell ref="D20:BC20"/>
    <mergeCell ref="D27:BC27"/>
    <mergeCell ref="D28:BC28"/>
    <mergeCell ref="D31:BC31"/>
    <mergeCell ref="D33:BC33"/>
    <mergeCell ref="D13:BC13"/>
    <mergeCell ref="D52:BC52"/>
    <mergeCell ref="D14:BC14"/>
    <mergeCell ref="D15:BC15"/>
    <mergeCell ref="D19:BC19"/>
    <mergeCell ref="D23:BC23"/>
    <mergeCell ref="D24:BC24"/>
    <mergeCell ref="D30:BC30"/>
    <mergeCell ref="D36:BC36"/>
    <mergeCell ref="D39:BC39"/>
    <mergeCell ref="C110:BC110"/>
    <mergeCell ref="A9:BC9"/>
    <mergeCell ref="A1:L1"/>
    <mergeCell ref="A4:BC4"/>
    <mergeCell ref="A5:BC5"/>
    <mergeCell ref="A6:BC6"/>
    <mergeCell ref="A7:BC7"/>
    <mergeCell ref="B8:BC8"/>
    <mergeCell ref="D94:BC94"/>
    <mergeCell ref="D99:BC99"/>
    <mergeCell ref="D103:BC103"/>
    <mergeCell ref="D78:BC78"/>
    <mergeCell ref="D80:BC80"/>
    <mergeCell ref="D86:BC86"/>
    <mergeCell ref="D87:BC87"/>
    <mergeCell ref="D81:BC81"/>
    <mergeCell ref="D84:BC84"/>
    <mergeCell ref="D89:BC89"/>
    <mergeCell ref="D90:BC90"/>
    <mergeCell ref="D92:BC92"/>
    <mergeCell ref="D73:BC73"/>
    <mergeCell ref="D76:BC76"/>
    <mergeCell ref="D69:BC69"/>
    <mergeCell ref="D75:BC75"/>
    <mergeCell ref="D45:BC45"/>
    <mergeCell ref="D53:BC53"/>
    <mergeCell ref="D47:BC47"/>
    <mergeCell ref="D49:BC49"/>
    <mergeCell ref="D67:BC67"/>
    <mergeCell ref="D71:BC71"/>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9">
      <formula1>IF(E109="Select",-1,IF(E109="At Par",0,0))</formula1>
      <formula2>IF(E109="Select",-1,IF(E109="At Par",0,0.99))</formula2>
    </dataValidation>
    <dataValidation type="list" allowBlank="1" showErrorMessage="1" sqref="E10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9">
      <formula1>0</formula1>
      <formula2>99.9</formula2>
    </dataValidation>
    <dataValidation type="list" allowBlank="1" showErrorMessage="1" sqref="D13:D15 K16 D17 K18 D19:D20 K21:K22 D23:D24 K25:K26 D27:D28 K29 D30:D31 K32 D33 K34 D35:D36 K37:K38 D39 K40:K41 D42 K43:K44 D45 K46 D47 K48 D49 K50:K51 D52:D53 K54 D55 K56 D57 K58 D59 K60 D61 K62:K63 D64 K65:K66 D67 K68 D69 K70 D71 K72 D73 K74 D75:D76 K77 D78 K79 D80:D81 K82:K83 D84 K85 D86:D87 K88 D89:D90 K91 D92 K93 D94 K95 D96 K97 D98:D99 K100 D101 K102 K104:K107 D10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A74 A76 A78 A80 A82 A84 A86 A88 A90 A92 A94 A96 A98 A100 A102 A104 A10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18:H18 G21:H22 G25:H26 G29:H29 G32:H32 G34:H34 G37:H38 G40:H41 G43:H44 G46:H46 G48:H48 G50:H51 G54:H54 G56:H56 G58:H58 G60:H60 G62:H63 G65:H66 G68:H68 G70:H70 G72:H72 G74:H74 G77:H77 G79:H79 G82:H83 G85:H85 G88:H88 G91:H91 G93:H93 G95:H95 G97:H97 G100:H100 G102:H102 G104:H107">
      <formula1>0</formula1>
      <formula2>999999999999999</formula2>
    </dataValidation>
    <dataValidation allowBlank="1" showInputMessage="1" showErrorMessage="1" promptTitle="Addition / Deduction" prompt="Please Choose the correct One" sqref="J16 J18 J21:J22 J25:J26 J29 J32 J34 J37:J38 J40:J41 J43:J44 J46 J48 J50:J51 J54 J56 J58 J60 J62:J63 J65:J66 J68 J70 J72 J74 J77 J79 J82:J83 J85 J88 J91 J93 J95 J97 J100 J102 J104:J107">
      <formula1>0</formula1>
      <formula2>0</formula2>
    </dataValidation>
    <dataValidation type="list" showErrorMessage="1" sqref="I16 I18 I21:I22 I25:I26 I29 I32 I34 I37:I38 I40:I41 I43:I44 I46 I48 I50:I51 I54 I56 I58 I60 I62:I63 I65:I66 I68 I70 I72 I74 I77 I79 I82:I83 I85 I88 I91 I93 I95 I97 I100 I102 I104:I10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8:O18 N21:O22 N25:O26 N29:O29 N32:O32 N34:O34 N37:O38 N40:O41 N43:O44 N46:O46 N48:O48 N50:O51 N54:O54 N56:O56 N58:O58 N60:O60 N62:O63 N65:O66 N68:O68 N70:O70 N72:O72 N74:O74 N77:O77 N79:O79 N82:O83 N85:O85 N88:O88 N91:O91 N93:O93 N95:O95 N97:O97 N100:O100 N102:O102 N104:O10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8 R21:R22 R25:R26 R29 R32 R34 R37:R38 R40:R41 R43:R44 R46 R48 R50:R51 R54 R56 R58 R60 R62:R63 R65:R66 R68 R70 R72 R74 R77 R79 R82:R83 R85 R88 R91 R93 R95 R97 R100 R102 R104:R10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8 Q21:Q22 Q25:Q26 Q29 Q32 Q34 Q37:Q38 Q40:Q41 Q43:Q44 Q46 Q48 Q50:Q51 Q54 Q56 Q58 Q60 Q62:Q63 Q65:Q66 Q68 Q70 Q72 Q74 Q77 Q79 Q82:Q83 Q85 Q88 Q91 Q93 Q95 Q97 Q100 Q102 Q104:Q10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8 M21:M22 M25:M26 M29 M32 M34 M37:M38 M40:M41 M43:M44 M46 M48 M50:M51 M54 M56 M58 M60 M62:M63 M65:M66 M68 M70 M72 M74 M77 M79 M82:M83 M85 M88 M91 M93 M95 M97 M100 M102 M104:M10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8 F21:F22 F25:F26 F29 F32 F34 F37:F38 F40:F41 F43:F44 F46 F48 F50:F51 F54 F56 F58 F60 F62:F63 F65:F66 F68 F70 F72 F74 F77 F79 F82:F83 F85 F88 F91 F93 F95 F97 F100 F102 F104:F107">
      <formula1>0</formula1>
      <formula2>999999999999999</formula2>
    </dataValidation>
    <dataValidation type="list" allowBlank="1" showInputMessage="1" showErrorMessage="1" sqref="L101 L102 L103 L104 L10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7 L106">
      <formula1>"INR"</formula1>
    </dataValidation>
    <dataValidation allowBlank="1" showInputMessage="1" showErrorMessage="1" promptTitle="Itemcode/Make" prompt="Please enter text" sqref="C13:C107">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N17" sqref="N17"/>
    </sheetView>
  </sheetViews>
  <sheetFormatPr defaultColWidth="9.140625" defaultRowHeight="15"/>
  <sheetData>
    <row r="6" spans="5:11" ht="15">
      <c r="E6" s="77" t="s">
        <v>39</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2023-12-01T07:12:10Z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