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65" windowHeight="12465" tabRatio="143"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nm._FilterDatabase" localSheetId="0" hidden="1">'BoQ1'!$A$11:$BC$144</definedName>
    <definedName name="_xlfn.SINGLE" hidden="1">#NAME?</definedName>
    <definedName name="boq_type">#REF!</definedName>
    <definedName name="boq_version" localSheetId="0">'[1]Config'!$C$2:$C$3</definedName>
    <definedName name="boq_version">'[2]Config'!$C$2:$C$3</definedName>
    <definedName name="conversion_type" localSheetId="0">'[1]Config'!$E$2:$E$3</definedName>
    <definedName name="conversion_type">'[2]Config'!$E$2:$E$3</definedName>
    <definedName name="cstvat">#REF!</definedName>
    <definedName name="currency_name" localSheetId="0">'[1]Config'!$F$2:$F$8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'[3]PRICE BID'!#REF!</definedName>
    <definedName name="option9">'[3]PRICE BID'!#REF!</definedName>
    <definedName name="other_boq" localSheetId="0">'[1]Config'!$G$2:$G$5</definedName>
    <definedName name="other_boq">'[2]Config'!$G$2:$G$5</definedName>
    <definedName name="_xlnm.Print_Area" localSheetId="0">'BoQ1'!$A$1:$BC$144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sharedStrings.xml><?xml version="1.0" encoding="utf-8"?>
<sst xmlns="http://schemas.openxmlformats.org/spreadsheetml/2006/main" count="1039" uniqueCount="324">
  <si>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</si>
  <si>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</si>
  <si>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</si>
  <si>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</si>
  <si>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</si>
  <si>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</si>
  <si>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</si>
  <si>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</si>
  <si>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</si>
  <si>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</si>
  <si>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</si>
  <si>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</si>
  <si>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</si>
  <si>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</si>
  <si>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</si>
  <si>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</si>
  <si>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</si>
  <si>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</si>
  <si>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</si>
  <si>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</si>
  <si>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</si>
  <si>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</si>
  <si>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</si>
  <si>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</si>
  <si>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</si>
  <si>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</si>
  <si>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</si>
  <si>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</si>
  <si>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</si>
  <si>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</si>
  <si>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</si>
  <si>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</si>
  <si>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</si>
  <si>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</si>
  <si>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</si>
  <si>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</si>
  <si>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</si>
  <si>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</si>
  <si>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</si>
  <si>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</si>
  <si>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</si>
  <si>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</si>
  <si>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</si>
  <si>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</si>
  <si>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</si>
  <si>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</si>
  <si>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</si>
  <si>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</si>
  <si>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</si>
  <si>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</si>
  <si>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t>item no.25</t>
  </si>
  <si>
    <t>item no.26</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</si>
  <si>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</si>
  <si>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</si>
  <si>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</si>
  <si>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</si>
  <si>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</si>
  <si>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</si>
  <si>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</si>
  <si>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</si>
  <si>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</si>
  <si>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</si>
  <si>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</si>
  <si>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</si>
  <si>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</si>
  <si>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</si>
  <si>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</si>
  <si>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</si>
  <si>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</si>
  <si>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</si>
  <si>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</si>
  <si>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</si>
  <si>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</si>
  <si>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</si>
  <si>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</si>
  <si>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</si>
  <si>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</si>
  <si>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</si>
  <si>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</si>
  <si>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</si>
  <si>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</si>
  <si>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no.40</t>
  </si>
  <si>
    <t>item no.41</t>
  </si>
  <si>
    <t>Mtr.</t>
  </si>
  <si>
    <t>Nos.</t>
  </si>
  <si>
    <t xml:space="preserve">Supply installation testing and commissioning of cubical type LT panel-01 (IEC 61439 ) suitable for 4000Amp 415V, 3 phase, 4 wire 50 Hz AC supply system fabricated in compartmentalized (preferable) design from CRCA sheet steel of 2mm thick for frame work and covers. 3mm thick for gland plated i/c cleaning &amp; finishing complete with 7 tank process for powder coating in approved shade, having suitable capacity extensible type FP Aluminium alloy Bus bars of high conductivity. DMC.SMC bus bar supports, with short circuit withstand capacity of  50 KA for 1 sec. bottom base channel of MS section not less than 100mm x 50mm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 </t>
  </si>
  <si>
    <t>The panel shall be equipped with relays, timers set of CT's for metering &amp; protection and energy analyser/meter (on all incomer and outgoing feeders) to indicate current phase, line voltage, frequency, power factor, KWH, KVARH. Provision of over load, short circuit, restricted earth fault, under frequency control cabling and interlocking, suitable cable termination chambers/ bus bars extension and providing indicating lamps  of phases for all feeders complete with foundation as per drawing and specifications amended up to date complete. and attached specification.</t>
  </si>
  <si>
    <t xml:space="preserve">Incoming </t>
  </si>
  <si>
    <t>2 No's 4000A, FP,  EDO,50KA, ACB with microprocessor release (O/L, S/C &amp; E/F protention) saftey shutter,SCM, CC, 4NO+4NC Aux. Contacts, interlock, shunt Trip contact T&amp;C. etc. suitable to connect with the bus duct and through cables. ABB-Emax2/ Schneider MTZ/Siemens 3VA</t>
  </si>
  <si>
    <t>Both Incomer shall have class-b SPD of DEHN make. With 50KA 40A MPCB Protection.</t>
  </si>
  <si>
    <t>OutGoing:</t>
  </si>
  <si>
    <t>item no.38</t>
  </si>
  <si>
    <t>item no.39</t>
  </si>
  <si>
    <t xml:space="preserve">breaker control  switch TNC, Digital voltmeter/Ammeter Cl-1.0 with selector switch, Electronic KWH meter Cl-1.0, CT-4000/5A, Cl1.0, 15KVA cast rasin for metering, protection CTs 4000/5A, Cl-5P10, 15VA cast rasin IDMT relay , Trip circuit supervision relay , Phase indicating Lamp LED Type"Red, Tellow, Blue" Auto / Amnual selector switch Auxiliary contactors with 2NO+2NC , 2A SP MCB 10KA for cont. CKT. </t>
  </si>
  <si>
    <t>Bus bar: 1 No.4000 A, 50HZ,  FP, Aliminium Bus Bar</t>
  </si>
  <si>
    <t>2 nos.2500 A, FP, EDO, 50 kA ACB with MPR based release (O/L, S/C &amp; E/F protection) safety shutter, Aux. contacts 4NONC-2Nos, Breaker control switch TNC- 2Nos. 2A SP MCB 10KA for cont. CKT- 2nos.</t>
  </si>
  <si>
    <t>2 nos.1600 A, FP, EDO, 50 kA ACB with MPR based release (O/L, S/C &amp; E/F protection) safety shutter, Aux. contacts 4NONC-2Nos, Breaker control switch TNC- 2Nos. 2A SP MCB 10KA for cont. CKT- 2nos.</t>
  </si>
  <si>
    <t>3 nos. 800 A, FP, 36 kA,MCCB with thermomagnetic release O/C,S/C protection, rotary  operated handle mechanism-3Nos, FP Spreader(8x3=24Nos) for MCCB 800A- 3 Nos</t>
  </si>
  <si>
    <t>2 nos. 630 A, FP, 36 kA,MCCB with thermomagnetic release O/C,S/C protection, rotary  operated handle mechanism-2Nos, FP Spreader(8x2=16Nos) for MCCB 630A- 2Nos</t>
  </si>
  <si>
    <t>INR Zero Only</t>
  </si>
  <si>
    <t>Excess (+)</t>
  </si>
  <si>
    <t>WOOD AND P. V. C. WORK</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</si>
  <si>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</si>
  <si>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</si>
  <si>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125 mm</t>
  </si>
  <si>
    <t>STEEL WORK</t>
  </si>
  <si>
    <t>FINISHING</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</si>
  <si>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</si>
  <si>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</si>
  <si>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</si>
  <si>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Dismantling and Demolishing</t>
  </si>
  <si>
    <t>ALUMINIUM WORK</t>
  </si>
  <si>
    <t>Tender Inviting Authority: DOIP, IIT Kanpur</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</si>
  <si>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</si>
  <si>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</si>
  <si>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</si>
  <si>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</si>
  <si>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</si>
  <si>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</si>
  <si>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</si>
  <si>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</si>
  <si>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</si>
  <si>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</si>
  <si>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</si>
  <si>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</si>
  <si>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</si>
  <si>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</si>
  <si>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</si>
  <si>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</si>
  <si>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</si>
  <si>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</si>
  <si>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</si>
  <si>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</si>
  <si>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</si>
  <si>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</si>
  <si>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</si>
  <si>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</si>
  <si>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</si>
  <si>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</si>
  <si>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</si>
  <si>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</si>
  <si>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</si>
  <si>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</si>
  <si>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</si>
  <si>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Providing and fixing aluminium sliding door bolts, ISI marked anodised (anodic coating not less than grade AC 10 as per IS : 1868), transparent or dyed to required colour or shade, with nuts and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</si>
  <si>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</si>
  <si>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</si>
  <si>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ROOFING</t>
  </si>
  <si>
    <t>sqm</t>
  </si>
  <si>
    <t>metre</t>
  </si>
  <si>
    <t>kg</t>
  </si>
  <si>
    <t>each</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</si>
  <si>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</si>
  <si>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</si>
  <si>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</si>
  <si>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</si>
  <si>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</si>
  <si>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</si>
  <si>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</si>
  <si>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</si>
  <si>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</si>
  <si>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</si>
  <si>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</si>
  <si>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</si>
  <si>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</si>
  <si>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</si>
  <si>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</si>
  <si>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</si>
  <si>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</si>
  <si>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</si>
  <si>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</si>
  <si>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</si>
  <si>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</si>
  <si>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</si>
  <si>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</si>
  <si>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</si>
  <si>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</si>
  <si>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</si>
  <si>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</si>
  <si>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</si>
  <si>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</si>
  <si>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</si>
  <si>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</si>
  <si>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</si>
  <si>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</si>
  <si>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</si>
  <si>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</si>
  <si>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</si>
  <si>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</si>
  <si>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</si>
  <si>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</si>
  <si>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</si>
  <si>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</si>
  <si>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</si>
  <si>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</si>
  <si>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</si>
  <si>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</si>
  <si>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</si>
  <si>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</si>
  <si>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</si>
  <si>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</si>
  <si>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</si>
  <si>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</si>
  <si>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</si>
  <si>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</si>
  <si>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</si>
  <si>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</si>
  <si>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</si>
  <si>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</si>
  <si>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</si>
  <si>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</si>
  <si>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</si>
  <si>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SANITARY INSTALLATIONS</t>
  </si>
  <si>
    <t>WATER SUPPLY</t>
  </si>
  <si>
    <t>Providing and fixing G.I. pipes complete with G.I. fittings and clamps, i/c cutting and making good the walls etc.   Internal work - Exposed on wall</t>
  </si>
  <si>
    <t>15 mm dia nominal bore</t>
  </si>
  <si>
    <t>20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</si>
  <si>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</si>
  <si>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</si>
  <si>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</si>
  <si>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</si>
  <si>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15 mm nominal bore</t>
  </si>
  <si>
    <t>Providing and fixing G.I. Union in G.I. pipe including cutting and threading the pipe and making long screws etc. complete (New work)  :</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</si>
  <si>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</si>
  <si>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</si>
  <si>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</si>
  <si>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</si>
  <si>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Providing and fixing aluminium die cast body tubular type universal hydraulic door closer (having brand logo with ISI, IS : 3564, embossed on the body, door weight upto 35 kg and door width upto 700 mm), with necessary accessories and screws etc. complete.</t>
  </si>
  <si>
    <t>Extra for providing lipping with 2nd class teak wood battens 25 mm minimum depth on all edges of flush door shutters (over all area of door shutter to be measured).</t>
  </si>
  <si>
    <t>Extra for providing vision panel not exceeding 0.1 sqm in all type of flush doors (cost of glass excluded) (overall area of door shutter to be measured):</t>
  </si>
  <si>
    <t>Rectangular or square</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</si>
  <si>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</si>
  <si>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1.0 mm thick</t>
  </si>
  <si>
    <t>Painting with synthetic enamel paint of approved brand and manufacture to give an even shade :</t>
  </si>
  <si>
    <t>Providing and fixing P.V.C. waste pipe for sink or wash basin including P.V.C. waste fittings complete.</t>
  </si>
  <si>
    <t>Flexible pipe</t>
  </si>
  <si>
    <t>32 mm dia</t>
  </si>
  <si>
    <t>Providing and fixing C.P. brass long body bib cock of approved quality conforming to IS standards and weighing not less than 690 gms.</t>
  </si>
  <si>
    <t>Cutting holes up to 30x30 cm in walls including making good the same:</t>
  </si>
  <si>
    <t>With common burnt clay F.P.S. (non modular) bricks</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</si>
  <si>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</si>
  <si>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25 mm </t>
  </si>
  <si>
    <t xml:space="preserve">32 mm </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</si>
  <si>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 (Note : Vertical type MCB TPDB is normally used where 3 phase outlets are required.) </t>
  </si>
  <si>
    <t xml:space="preserve">8 way (4 + 24), Double door </t>
  </si>
  <si>
    <t xml:space="preserve">12 way (4 + 36), Double door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</si>
  <si>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</si>
  <si>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</si>
  <si>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Double pole 5 A to 32 A</t>
  </si>
  <si>
    <t>Single Pole (40A-63A)</t>
  </si>
  <si>
    <t>Triple pole (40A-63A)</t>
  </si>
  <si>
    <t>Four Pole (40A-63A)</t>
  </si>
  <si>
    <t xml:space="preserve"> On Surface</t>
  </si>
  <si>
    <t>Supply &amp; Laying of  40 mm dia, 8Kg / cm², minimum 2.0 mm thick HDPE pipe, ISI mark in following manners as required complete.</t>
  </si>
  <si>
    <t>Metre</t>
  </si>
  <si>
    <t xml:space="preserve">No.  </t>
  </si>
  <si>
    <t>Meter</t>
  </si>
  <si>
    <t>Extra for providing frosted glass panes 4 mm thick instead of ordinary float glass panes 4 mm thick in doors, windows and clerestory window shutters. (Area of opening for glass panes excluding portion inside rebate shall be measured).</t>
  </si>
  <si>
    <t>35 mm thick including ISI marked Stainless Steel butt hinges with necessary screws</t>
  </si>
  <si>
    <t>250x16 mm</t>
  </si>
  <si>
    <t>250x10 mm</t>
  </si>
  <si>
    <t>Providing and fixing partition upto ceiling height consisting of G.I. frame and required board, including providing and fixing of frame work made of special section power pressed/ roll form G.I. sheet with zinc coating of 120 gms/sqm(both side inclusive), consisting of floor and ceiling channel 50mm wide having equal flanges of 32 mm and 0.50 mm thick, fixed to the floor and ceiling at the spacing of 610 mm centre to centre with dash fastener of 12.5 mm dia meter 50 mm length or suitable anchor fastener or metal screws with nylon plugs and the studs 48 mm wide having one flange of 34 mm and other flange 36 mm and 0.50 mm thick fixed vertically within flanges of floor and ceiling channel and placed at a spacing of 610 mm centre to centre by 6 mm dia bolts and nuts, including fixing of studs along both ends of partition fixed flush to wall with suitable anchor fastener or metal screws with nylon plugs at spacing of 450 mm centre to centre, and fixing of boards to both side of frame work by 25 mm long dry wall screws on studs, floor and ceiling channels at the spacing of 300 mm centre to centre. The boards are to be fixed to the frame work with joints staggered to avoid through cracks, M.S. fixing channel of 99 mm width (0.9 mm thick having two flanges of 9.5 mm each) to be provided at the horizontal joints of two boards, fixed to the studs using metal to metal flat head screws, including jointing and finishing to a flush finish with recommended jointing compound, jointing tape, angle beads at corners (25 mm x 25 mm x 0.5 mm), joint finisher and two coats of primer suitable for board as per manufacture's specification and direction of engineer in charge all complete.</t>
  </si>
  <si>
    <t>75 mm overall thickness partition with 12.5 mm thick double skin fire rated Glass Reinforced Gypsum (GRG) plaster board conforming to IS: 2095: part 3 (Board with BIS certification marks)</t>
  </si>
  <si>
    <t>Providing and fixing frame work for partitions/ wall lining etc. made of 50x50x1.6 mm hollow MS tube, placed along the walls, ceiling and floor in a grid pattern with spacing @ 60 cm centre to centre both ways (vertically &amp; horizontally) or at required spacing near opening, with necessary welding at junctions and fixing the frame to wall/ ceiling/ floors with steel dash fasteners of 8 mm dia, 75 mm long bolt, including making provision for opening for doors, windows, electrical conduits, switch boards etc., including providing with two coats of approved steel primer etc. complete, all as per direction of Engineer-in-charge.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</si>
  <si>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</si>
  <si>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</si>
  <si>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</si>
  <si>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60 mm</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</si>
  <si>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</si>
  <si>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12.5 mm thick tapered edge gypsum moisture resistant board</t>
  </si>
  <si>
    <t>Providing and fixing thermal insulation with Resin Bonded Fibre glass wool conforming to IS: 8183 having density 24 kg/m3, 50 mm thick, wrapped in 200G Virgin Polythene Bags fixed to wall with screw, rawel plug &amp; washers and held in position by criss crossing GI wire etc. complete as per directions of Engineer-in-Charge.</t>
  </si>
  <si>
    <t>Painting with synthetic enamel paint of approved brand and manufacture of required colour to give an even shade :</t>
  </si>
  <si>
    <t>Two or more coats on new work over an under coat of suitable shade with ordinary paint of approved brand and manufacture</t>
  </si>
  <si>
    <t>Distempering with 1st quality acrylic distember (Ready mix) having VOC content less than 50 grams/ litre  of approved brand and manufacture to give an even shade :</t>
  </si>
  <si>
    <t>Old work (one or more coats)</t>
  </si>
  <si>
    <t>Dismantling old plaster or skirting raking out joints and cleaning the surface for plaster including disposal of rubbish to the dumping ground within 50 metres lead.</t>
  </si>
  <si>
    <t>Dismantling aluminium/ Gypsum partitions, doors, windows, fixed glazing and false ceiling including disposal of unserviceable material and stacking of serviceable material with in 50 meters lead as directed by Engineer-in-charge.</t>
  </si>
  <si>
    <t>Providing and fixing white vitreous china laboratory sink with C.I. brackets, C.P. brass chain with rubber plug, 40 mm C.P brass waste and 40mm C.P. brass trap with necessary C.P. brass unions complete, including painting of fittings and brackets, cutting and making good the wall wherever required :</t>
  </si>
  <si>
    <t>Size 600x450x200 mm</t>
  </si>
  <si>
    <t>40 mm dia nominal bore</t>
  </si>
  <si>
    <t>Providing and fixing brass stop cock of approved quality :</t>
  </si>
  <si>
    <t>Anodised aluminium (anodised transparent or dyed to required shade according to IS: 1868, Minimum anodic coating of grade AC 15)</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</si>
  <si>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 in-charge.</t>
  </si>
  <si>
    <t>Pre-laminated particle board with decorative lamination on both sides</t>
  </si>
  <si>
    <t>With float glass panes of 5 mm thickness (weight not less than 12.50 kg/sqm)</t>
  </si>
  <si>
    <t>Providing and fixing Brass 100mm mortice latch and lock with 6 levers without pair of handles (best make of approved quality) for aluminium doors including necessary cutting and making good etc. complete.</t>
  </si>
  <si>
    <t xml:space="preserve">Supplying and drawing following sizes of FRLS PVC insulated copper conductor, single core cable in the existing surface/ recessed steel/ PVC conduit as required. </t>
  </si>
  <si>
    <t xml:space="preserve">3 x 2.5 sq. mm </t>
  </si>
  <si>
    <t xml:space="preserve">3 x 4 sq. mm </t>
  </si>
  <si>
    <t xml:space="preserve">6 x 6 sq. mm </t>
  </si>
  <si>
    <t>6 x 10 sq.mm.</t>
  </si>
  <si>
    <t>6 x 16 sq.mm.</t>
  </si>
  <si>
    <t>Supply and fixing of 105 x 50 mm DLP  trunking  white-system but without cover and partition etc. as required complete.</t>
  </si>
  <si>
    <t xml:space="preserve">Supply and fixing of following accessories suitable for 105 mm x 50 mm size  plastic trunking white system. </t>
  </si>
  <si>
    <t>85 mm flexible cover</t>
  </si>
  <si>
    <t xml:space="preserve">End cap </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</si>
  <si>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</si>
  <si>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</si>
  <si>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</si>
  <si>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</si>
  <si>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</si>
  <si>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</si>
  <si>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</si>
  <si>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Supplying, installation of Clip-on frame with finishing plate for 85mm cover for DLP plastic trunking 105mm x 50mm  etc. as reqd.</t>
  </si>
  <si>
    <t>3 module</t>
  </si>
  <si>
    <t>6 module</t>
  </si>
  <si>
    <t>S &amp; F metal enclosure suitable for DP/TPN  MCB / DP ELCB on surface or recessed etc as reqd.</t>
  </si>
  <si>
    <t>Triple pole 5 A to 32 A</t>
  </si>
  <si>
    <t>Triple pole and neutral 5 A to 32 A</t>
  </si>
  <si>
    <t xml:space="preserve">Supplying and fixing following modular switch/ socket on the existing clip-on frame fixed on 85mm cover of 105 x 50 mm DLP plastic trunking including connections etc. as required complete. </t>
  </si>
  <si>
    <t xml:space="preserve">6 A switch </t>
  </si>
  <si>
    <t xml:space="preserve">20 A switch </t>
  </si>
  <si>
    <t xml:space="preserve">6 A pin 2/3 pin socket outlet </t>
  </si>
  <si>
    <t xml:space="preserve">6/16 A 3 pin socket outlet </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</si>
  <si>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</si>
  <si>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</si>
  <si>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Fixing of  Network rack on steel fastener including cartage from store to site as reqd complete.</t>
  </si>
  <si>
    <t>S &amp; F following size of steel flexible pipe along with the accessories on surface etc as required</t>
  </si>
  <si>
    <t>32 mm</t>
  </si>
  <si>
    <t>Cutting the tiled floor and concrete for making trench of approximate 200 mm wide &amp; 50 mm deep including disposal of rubbish with in lead of 50 mtrs.</t>
  </si>
  <si>
    <t>Providing and laying floor tiles in different sizes laid on 20mm thick cement mortar 1:4 (1 cement : 4 coarse sand), jointing with grey cement including grouting the joints with white cement and matching pigments etc. complete.</t>
  </si>
  <si>
    <t>Size of Tile 600x600 mm</t>
  </si>
  <si>
    <t>Name of Work: Modification works in 403H, DJAC Building at IIT Kanpur (SH: Civil and Electrical)</t>
  </si>
  <si>
    <t>NIT No:   Composite/02/11/2023-1</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</si>
</sst>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1">
    <font>
      <sz val="11"/>
      <color indexed="8"/>
      <name val="Calibri"/>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b/>
      <sz val="16"/>
      <color indexed="8"/>
      <name val="Calibri"/>
      <family val="2"/>
    </font>
    <font>
      <sz val="8"/>
      <name val="Calibri"/>
      <family val="2"/>
    </font>
    <font>
      <b/>
      <sz val="14"/>
      <color indexed="10"/>
      <name val="Times New Roman"/>
      <family val="1"/>
    </font>
    <font>
      <b/>
      <sz val="14"/>
      <color indexed="57"/>
      <name val="Times New Roman"/>
      <family val="1"/>
    </font>
    <font>
      <b/>
      <sz val="14"/>
      <name val="Times New Roman"/>
      <family val="1"/>
    </font>
    <font>
      <sz val="14"/>
      <name val="Times New Roman"/>
      <family val="1"/>
    </font>
    <font>
      <sz val="14"/>
      <color indexed="31"/>
      <name val="Times New Roman"/>
      <family val="1"/>
    </font>
    <font>
      <b/>
      <sz val="14"/>
      <color indexed="16"/>
      <name val="Times New Roman"/>
      <family val="1"/>
    </font>
    <font>
      <sz val="12"/>
      <color indexed="8"/>
      <name val="Times New Roman"/>
      <family val="1"/>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color indexed="8"/>
      </left>
      <right/>
      <top style="thin">
        <color indexed="8"/>
      </top>
      <bottom/>
    </border>
    <border>
      <left style="thin">
        <color indexed="8"/>
      </left>
      <right style="thin">
        <color indexed="8"/>
      </right>
      <top style="thin">
        <color indexed="8"/>
      </top>
      <bottom style="thin">
        <color indexed="8"/>
      </bottom>
    </border>
    <border>
      <left style="thin"/>
      <right style="thin"/>
      <top style="thin"/>
      <bottom/>
    </border>
    <border>
      <left style="thin"/>
      <right style="thin"/>
      <top style="thin"/>
      <bottom style="thin"/>
    </border>
    <border>
      <left style="thin">
        <color indexed="8"/>
      </left>
      <right/>
      <top style="thin">
        <color indexed="8"/>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style="thin">
        <color indexed="8"/>
      </left>
      <right/>
      <top/>
      <bottom/>
    </border>
    <border>
      <left/>
      <right/>
      <top style="thin">
        <color indexed="8"/>
      </top>
      <bottom style="thin">
        <color indexed="8"/>
      </bottom>
    </border>
    <border>
      <left/>
      <right/>
      <top/>
      <bottom style="thin">
        <color indexed="8"/>
      </bottom>
    </border>
    <border>
      <left/>
      <right style="thin">
        <color indexed="8"/>
      </right>
      <top/>
      <bottom style="thin">
        <color indexed="8"/>
      </bottom>
    </border>
    <border>
      <left/>
      <right style="thin">
        <color indexed="8"/>
      </right>
      <top style="thin">
        <color indexed="8"/>
      </top>
      <bottom/>
    </border>
    <border>
      <left/>
      <right/>
      <top style="thin">
        <color indexed="8"/>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style="thin">
        <color indexed="8"/>
      </right>
      <top style="thin">
        <color indexed="8"/>
      </top>
      <bottom style="thin">
        <color indexed="8"/>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6">
    <xf numFmtId="0" fontId="0" fillId="0" borderId="0" xfId="0" applyAlignment="1">
      <alignment/>
    </xf>
    <xf numFmtId="0" fontId="0" fillId="0" borderId="0" xfId="56">
      <alignment/>
      <protection/>
    </xf>
    <xf numFmtId="0" fontId="1" fillId="0" borderId="0" xfId="59">
      <alignment/>
      <protection/>
    </xf>
    <xf numFmtId="0" fontId="2" fillId="0" borderId="0" xfId="56" applyFont="1">
      <alignment/>
      <protection/>
    </xf>
    <xf numFmtId="0" fontId="4" fillId="0" borderId="0" xfId="56" applyFont="1" applyAlignment="1">
      <alignment vertical="center"/>
      <protection/>
    </xf>
    <xf numFmtId="0" fontId="5" fillId="0" borderId="0" xfId="56" applyFont="1" applyAlignment="1" applyProtection="1">
      <alignment vertical="center"/>
      <protection locked="0"/>
    </xf>
    <xf numFmtId="0" fontId="5" fillId="0" borderId="0" xfId="56" applyFont="1" applyAlignment="1">
      <alignment vertical="center"/>
      <protection/>
    </xf>
    <xf numFmtId="0" fontId="6" fillId="0" borderId="0" xfId="59" applyFont="1" applyAlignment="1">
      <alignment horizontal="center" vertical="center"/>
      <protection/>
    </xf>
    <xf numFmtId="0" fontId="7" fillId="0" borderId="0" xfId="56" applyFont="1" applyAlignment="1">
      <alignment vertical="center"/>
      <protection/>
    </xf>
    <xf numFmtId="0" fontId="9" fillId="0" borderId="0" xfId="56" applyFont="1" applyAlignment="1">
      <alignment horizontal="left"/>
      <protection/>
    </xf>
    <xf numFmtId="0" fontId="10" fillId="0" borderId="0" xfId="56" applyFont="1" applyAlignment="1">
      <alignment horizontal="left"/>
      <protection/>
    </xf>
    <xf numFmtId="0" fontId="4" fillId="0" borderId="0" xfId="56" applyFont="1" applyAlignment="1" applyProtection="1">
      <alignment vertical="center"/>
      <protection locked="0"/>
    </xf>
    <xf numFmtId="0" fontId="7" fillId="0" borderId="10" xfId="56" applyFont="1" applyBorder="1" applyAlignment="1">
      <alignment horizontal="center" vertical="top" wrapText="1"/>
      <protection/>
    </xf>
    <xf numFmtId="0" fontId="4" fillId="0" borderId="0" xfId="56" applyFont="1">
      <alignment/>
      <protection/>
    </xf>
    <xf numFmtId="0" fontId="5" fillId="0" borderId="0" xfId="56" applyFont="1">
      <alignment/>
      <protection/>
    </xf>
    <xf numFmtId="0" fontId="7" fillId="0" borderId="11" xfId="59" applyFont="1" applyBorder="1" applyAlignment="1">
      <alignment horizontal="center" vertical="top" wrapText="1"/>
      <protection/>
    </xf>
    <xf numFmtId="0" fontId="13" fillId="0" borderId="10" xfId="59" applyFont="1" applyBorder="1" applyAlignment="1">
      <alignment vertical="top" wrapText="1"/>
      <protection/>
    </xf>
    <xf numFmtId="0" fontId="4" fillId="0" borderId="0" xfId="56" applyFont="1" applyAlignment="1">
      <alignment vertical="top"/>
      <protection/>
    </xf>
    <xf numFmtId="0" fontId="5" fillId="0" borderId="0" xfId="56" applyFont="1" applyAlignment="1">
      <alignment vertical="top"/>
      <protection/>
    </xf>
    <xf numFmtId="0" fontId="7" fillId="0" borderId="12" xfId="59" applyFont="1" applyBorder="1" applyAlignment="1">
      <alignment horizontal="left" vertical="top"/>
      <protection/>
    </xf>
    <xf numFmtId="0" fontId="7" fillId="0" borderId="11" xfId="56" applyFont="1" applyBorder="1" applyAlignment="1">
      <alignment horizontal="center" vertical="top" wrapText="1"/>
      <protection/>
    </xf>
    <xf numFmtId="0" fontId="7" fillId="0" borderId="13" xfId="56" applyFont="1" applyBorder="1" applyAlignment="1">
      <alignment horizontal="center" vertical="top" wrapText="1"/>
      <protection/>
    </xf>
    <xf numFmtId="0" fontId="4" fillId="0" borderId="0" xfId="56" applyFont="1" applyAlignment="1">
      <alignment vertical="top" wrapText="1"/>
      <protection/>
    </xf>
    <xf numFmtId="0" fontId="7" fillId="0" borderId="14" xfId="56" applyFont="1" applyBorder="1" applyAlignment="1">
      <alignment horizontal="center" vertical="top" wrapText="1"/>
      <protection/>
    </xf>
    <xf numFmtId="0" fontId="5" fillId="0" borderId="0" xfId="56" applyFont="1" applyAlignment="1">
      <alignment vertical="top" wrapText="1"/>
      <protection/>
    </xf>
    <xf numFmtId="0" fontId="7" fillId="0" borderId="15" xfId="59" applyFont="1" applyBorder="1" applyAlignment="1">
      <alignment horizontal="left" vertical="top"/>
      <protection/>
    </xf>
    <xf numFmtId="0" fontId="7" fillId="0" borderId="16" xfId="59" applyFont="1" applyBorder="1" applyAlignment="1">
      <alignment horizontal="left" vertical="top"/>
      <protection/>
    </xf>
    <xf numFmtId="0" fontId="19" fillId="0" borderId="17" xfId="59" applyFont="1" applyBorder="1" applyAlignment="1">
      <alignment horizontal="left" vertical="top"/>
      <protection/>
    </xf>
    <xf numFmtId="0" fontId="20" fillId="0" borderId="18" xfId="59" applyFont="1" applyBorder="1" applyAlignment="1">
      <alignment vertical="top"/>
      <protection/>
    </xf>
    <xf numFmtId="0" fontId="19" fillId="0" borderId="19" xfId="59" applyFont="1" applyBorder="1" applyAlignment="1">
      <alignment horizontal="left" vertical="top"/>
      <protection/>
    </xf>
    <xf numFmtId="0" fontId="21" fillId="0" borderId="11" xfId="56" applyFont="1" applyBorder="1" applyAlignment="1">
      <alignment vertical="top"/>
      <protection/>
    </xf>
    <xf numFmtId="10" fontId="22" fillId="33" borderId="10" xfId="67" applyNumberFormat="1" applyFont="1" applyFill="1" applyBorder="1" applyAlignment="1" applyProtection="1">
      <alignment horizontal="center" vertical="center"/>
      <protection locked="0"/>
    </xf>
    <xf numFmtId="0" fontId="20" fillId="0" borderId="0" xfId="59" applyFont="1" applyAlignment="1">
      <alignment horizontal="center" vertical="top"/>
      <protection/>
    </xf>
    <xf numFmtId="0" fontId="17" fillId="0" borderId="20" xfId="59" applyFont="1" applyBorder="1" applyAlignment="1">
      <alignment horizontal="center" vertical="top"/>
      <protection/>
    </xf>
    <xf numFmtId="0" fontId="20" fillId="0" borderId="20" xfId="59" applyFont="1" applyBorder="1" applyAlignment="1">
      <alignment horizontal="center" vertical="top"/>
      <protection/>
    </xf>
    <xf numFmtId="0" fontId="20" fillId="0" borderId="0" xfId="56" applyFont="1" applyAlignment="1">
      <alignment horizontal="center" vertical="top"/>
      <protection/>
    </xf>
    <xf numFmtId="2" fontId="17" fillId="0" borderId="21" xfId="59" applyNumberFormat="1" applyFont="1" applyBorder="1" applyAlignment="1">
      <alignment horizontal="center" vertical="top"/>
      <protection/>
    </xf>
    <xf numFmtId="0" fontId="17" fillId="0" borderId="10" xfId="59" applyFont="1" applyBorder="1" applyAlignment="1" applyProtection="1">
      <alignment horizontal="center" vertical="center" wrapText="1"/>
      <protection locked="0"/>
    </xf>
    <xf numFmtId="0" fontId="22" fillId="33" borderId="10" xfId="59" applyFont="1" applyFill="1" applyBorder="1" applyAlignment="1" applyProtection="1">
      <alignment horizontal="center" vertical="center" wrapText="1"/>
      <protection locked="0"/>
    </xf>
    <xf numFmtId="0" fontId="21" fillId="0" borderId="10" xfId="59" applyFont="1" applyBorder="1" applyAlignment="1">
      <alignment horizontal="center" vertical="top"/>
      <protection/>
    </xf>
    <xf numFmtId="0" fontId="20" fillId="0" borderId="10" xfId="56" applyFont="1" applyBorder="1" applyAlignment="1">
      <alignment horizontal="center" vertical="top"/>
      <protection/>
    </xf>
    <xf numFmtId="0" fontId="17" fillId="0" borderId="10" xfId="67" applyNumberFormat="1" applyFont="1" applyFill="1" applyBorder="1" applyAlignment="1" applyProtection="1">
      <alignment horizontal="center" vertical="center" wrapText="1"/>
      <protection locked="0"/>
    </xf>
    <xf numFmtId="0" fontId="17" fillId="0" borderId="10" xfId="59" applyFont="1" applyBorder="1" applyAlignment="1">
      <alignment horizontal="center" vertical="center" wrapText="1"/>
      <protection/>
    </xf>
    <xf numFmtId="2" fontId="17" fillId="0" borderId="22" xfId="59" applyNumberFormat="1" applyFont="1" applyBorder="1" applyAlignment="1">
      <alignment horizontal="center" vertical="top"/>
      <protection/>
    </xf>
    <xf numFmtId="2" fontId="24" fillId="0" borderId="10" xfId="56" applyNumberFormat="1" applyFont="1" applyBorder="1" applyAlignment="1" applyProtection="1">
      <alignment horizontal="center" vertical="center"/>
      <protection locked="0"/>
    </xf>
    <xf numFmtId="2" fontId="24" fillId="33" borderId="10" xfId="56" applyNumberFormat="1" applyFont="1" applyFill="1" applyBorder="1" applyAlignment="1" applyProtection="1">
      <alignment horizontal="center" vertical="center"/>
      <protection locked="0"/>
    </xf>
    <xf numFmtId="2" fontId="24" fillId="0" borderId="10" xfId="56" applyNumberFormat="1" applyFont="1" applyBorder="1" applyAlignment="1" applyProtection="1">
      <alignment horizontal="center" vertical="center" wrapText="1"/>
      <protection locked="0"/>
    </xf>
    <xf numFmtId="2" fontId="24" fillId="0" borderId="11" xfId="56" applyNumberFormat="1" applyFont="1" applyBorder="1" applyAlignment="1" applyProtection="1">
      <alignment horizontal="center" vertical="center" wrapText="1"/>
      <protection locked="0"/>
    </xf>
    <xf numFmtId="2" fontId="24" fillId="0" borderId="14" xfId="59" applyNumberFormat="1" applyFont="1" applyBorder="1" applyAlignment="1">
      <alignment horizontal="center" vertical="center"/>
      <protection/>
    </xf>
    <xf numFmtId="2" fontId="24" fillId="0" borderId="23" xfId="58" applyNumberFormat="1" applyFont="1" applyBorder="1" applyAlignment="1">
      <alignment horizontal="center" vertical="center"/>
      <protection/>
    </xf>
    <xf numFmtId="0" fontId="6" fillId="0" borderId="0" xfId="59" applyFont="1" applyFill="1" applyAlignment="1">
      <alignment horizontal="center" vertical="center"/>
      <protection/>
    </xf>
    <xf numFmtId="0" fontId="4" fillId="0" borderId="14" xfId="0" applyFont="1" applyFill="1" applyBorder="1" applyAlignment="1">
      <alignment horizontal="center" vertical="top"/>
    </xf>
    <xf numFmtId="0" fontId="23" fillId="0" borderId="14" xfId="0" applyFont="1" applyFill="1" applyBorder="1" applyAlignment="1">
      <alignment horizontal="left" vertical="center" wrapText="1"/>
    </xf>
    <xf numFmtId="0" fontId="60"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4" xfId="0" applyFont="1" applyFill="1" applyBorder="1" applyAlignment="1">
      <alignment horizontal="center" vertical="center" wrapText="1"/>
    </xf>
    <xf numFmtId="2" fontId="23" fillId="0" borderId="14" xfId="0" applyNumberFormat="1" applyFont="1" applyFill="1" applyBorder="1" applyAlignment="1">
      <alignment horizontal="center" vertical="center"/>
    </xf>
    <xf numFmtId="2" fontId="24" fillId="0" borderId="22" xfId="56" applyNumberFormat="1" applyFont="1" applyFill="1" applyBorder="1" applyAlignment="1" applyProtection="1">
      <alignment horizontal="center" vertical="center"/>
      <protection locked="0"/>
    </xf>
    <xf numFmtId="2" fontId="24" fillId="0" borderId="10" xfId="56" applyNumberFormat="1" applyFont="1" applyFill="1" applyBorder="1" applyAlignment="1" applyProtection="1">
      <alignment horizontal="center" vertical="center"/>
      <protection locked="0"/>
    </xf>
    <xf numFmtId="2" fontId="25" fillId="0" borderId="10" xfId="59" applyNumberFormat="1" applyFont="1" applyFill="1" applyBorder="1" applyAlignment="1">
      <alignment horizontal="center" vertical="center"/>
      <protection/>
    </xf>
    <xf numFmtId="2" fontId="25" fillId="0" borderId="10" xfId="56" applyNumberFormat="1" applyFont="1" applyFill="1" applyBorder="1" applyAlignment="1">
      <alignment horizontal="center" vertical="center"/>
      <protection/>
    </xf>
    <xf numFmtId="0" fontId="7" fillId="0" borderId="15" xfId="59" applyFont="1" applyFill="1" applyBorder="1" applyAlignment="1">
      <alignment horizontal="left" vertical="top" wrapText="1"/>
      <protection/>
    </xf>
    <xf numFmtId="0" fontId="7" fillId="0" borderId="10" xfId="56" applyFont="1" applyFill="1" applyBorder="1" applyAlignment="1">
      <alignment horizontal="center" vertical="top" wrapText="1"/>
      <protection/>
    </xf>
    <xf numFmtId="0" fontId="17" fillId="0" borderId="10" xfId="59" applyFont="1" applyFill="1" applyBorder="1" applyAlignment="1" applyProtection="1">
      <alignment horizontal="center" vertical="center" wrapText="1"/>
      <protection locked="0"/>
    </xf>
    <xf numFmtId="2" fontId="18" fillId="0" borderId="12" xfId="59" applyNumberFormat="1" applyFont="1" applyFill="1" applyBorder="1" applyAlignment="1">
      <alignment horizontal="center" vertical="top"/>
      <protection/>
    </xf>
    <xf numFmtId="2" fontId="17" fillId="0" borderId="16" xfId="59" applyNumberFormat="1" applyFont="1" applyFill="1" applyBorder="1" applyAlignment="1">
      <alignment horizontal="center" vertical="top"/>
      <protection/>
    </xf>
    <xf numFmtId="2" fontId="0" fillId="0" borderId="0" xfId="56" applyNumberFormat="1">
      <alignment/>
      <protection/>
    </xf>
    <xf numFmtId="0" fontId="4" fillId="0" borderId="0" xfId="56" applyFont="1" applyAlignment="1">
      <alignment horizontal="left" vertical="center"/>
      <protection/>
    </xf>
    <xf numFmtId="0" fontId="7" fillId="0" borderId="10" xfId="56" applyFont="1" applyBorder="1" applyAlignment="1">
      <alignment horizontal="left" vertical="top" wrapText="1"/>
      <protection/>
    </xf>
    <xf numFmtId="0" fontId="13" fillId="0" borderId="10" xfId="59" applyFont="1" applyBorder="1" applyAlignment="1">
      <alignment horizontal="left" vertical="top" wrapText="1"/>
      <protection/>
    </xf>
    <xf numFmtId="0" fontId="7" fillId="0" borderId="14" xfId="56" applyFont="1" applyBorder="1" applyAlignment="1">
      <alignment horizontal="left" vertical="top" wrapText="1"/>
      <protection/>
    </xf>
    <xf numFmtId="0" fontId="25" fillId="0" borderId="14" xfId="59" applyFont="1" applyBorder="1" applyAlignment="1">
      <alignment horizontal="left" vertical="center" wrapText="1"/>
      <protection/>
    </xf>
    <xf numFmtId="0" fontId="20" fillId="0" borderId="24" xfId="59" applyFont="1" applyBorder="1" applyAlignment="1">
      <alignment horizontal="left" vertical="top" wrapText="1"/>
      <protection/>
    </xf>
    <xf numFmtId="0" fontId="20" fillId="0" borderId="12" xfId="59" applyFont="1" applyBorder="1" applyAlignment="1">
      <alignment horizontal="left" vertical="top" wrapText="1"/>
      <protection/>
    </xf>
    <xf numFmtId="0" fontId="0" fillId="0" borderId="0" xfId="56" applyAlignment="1">
      <alignment horizontal="left"/>
      <protection/>
    </xf>
    <xf numFmtId="0" fontId="7" fillId="0" borderId="25" xfId="56" applyFont="1" applyFill="1" applyBorder="1" applyAlignment="1">
      <alignment horizontal="center" vertical="top"/>
      <protection/>
    </xf>
    <xf numFmtId="0" fontId="7" fillId="0" borderId="26" xfId="56" applyFont="1" applyFill="1" applyBorder="1" applyAlignment="1">
      <alignment horizontal="center" vertical="top"/>
      <protection/>
    </xf>
    <xf numFmtId="0" fontId="7" fillId="0" borderId="26" xfId="56" applyFont="1" applyBorder="1" applyAlignment="1">
      <alignment horizontal="center" vertical="top"/>
      <protection/>
    </xf>
    <xf numFmtId="0" fontId="7" fillId="0" borderId="27" xfId="56" applyFont="1" applyBorder="1" applyAlignment="1">
      <alignment horizontal="center" vertical="top"/>
      <protection/>
    </xf>
    <xf numFmtId="0" fontId="7" fillId="0" borderId="28" xfId="56" applyFont="1" applyFill="1" applyBorder="1" applyAlignment="1">
      <alignment horizontal="center" vertical="top"/>
      <protection/>
    </xf>
    <xf numFmtId="0" fontId="7" fillId="0" borderId="29" xfId="56" applyFont="1" applyFill="1" applyBorder="1" applyAlignment="1">
      <alignment horizontal="center" vertical="top"/>
      <protection/>
    </xf>
    <xf numFmtId="0" fontId="7" fillId="0" borderId="30" xfId="56" applyFont="1" applyFill="1" applyBorder="1" applyAlignment="1">
      <alignment horizontal="center" vertical="top"/>
      <protection/>
    </xf>
    <xf numFmtId="0" fontId="7" fillId="0" borderId="27" xfId="56" applyFont="1" applyFill="1" applyBorder="1" applyAlignment="1">
      <alignment horizontal="center" vertical="top"/>
      <protection/>
    </xf>
    <xf numFmtId="0" fontId="14" fillId="0" borderId="15" xfId="59" applyFont="1" applyBorder="1" applyAlignment="1">
      <alignment horizontal="center" vertical="top" wrapText="1"/>
      <protection/>
    </xf>
    <xf numFmtId="0" fontId="14" fillId="0" borderId="19" xfId="59" applyFont="1" applyBorder="1" applyAlignment="1">
      <alignment horizontal="center" vertical="top" wrapText="1"/>
      <protection/>
    </xf>
    <xf numFmtId="0" fontId="14" fillId="0" borderId="31" xfId="59" applyFont="1" applyBorder="1" applyAlignment="1">
      <alignment horizontal="center" vertical="top" wrapText="1"/>
      <protection/>
    </xf>
    <xf numFmtId="0" fontId="3" fillId="0" borderId="0" xfId="56" applyFont="1" applyAlignment="1">
      <alignment horizontal="right" vertical="top"/>
      <protection/>
    </xf>
    <xf numFmtId="0" fontId="8" fillId="0" borderId="0" xfId="56" applyFont="1" applyFill="1" applyAlignment="1">
      <alignment horizontal="left" vertical="center" wrapText="1"/>
      <protection/>
    </xf>
    <xf numFmtId="0" fontId="8" fillId="0" borderId="0" xfId="56" applyFont="1" applyAlignment="1">
      <alignment horizontal="left" vertical="center" wrapText="1"/>
      <protection/>
    </xf>
    <xf numFmtId="0" fontId="10" fillId="0" borderId="20" xfId="56" applyFont="1" applyFill="1" applyBorder="1" applyAlignment="1" applyProtection="1">
      <alignment horizontal="center" wrapText="1"/>
      <protection locked="0"/>
    </xf>
    <xf numFmtId="0" fontId="10" fillId="0" borderId="20" xfId="56" applyFont="1" applyBorder="1" applyAlignment="1" applyProtection="1">
      <alignment horizontal="center" wrapText="1"/>
      <protection locked="0"/>
    </xf>
    <xf numFmtId="0" fontId="7" fillId="33" borderId="12" xfId="59" applyFont="1" applyFill="1" applyBorder="1" applyAlignment="1" applyProtection="1">
      <alignment horizontal="left" vertical="top"/>
      <protection locked="0"/>
    </xf>
    <xf numFmtId="0" fontId="11" fillId="0" borderId="12" xfId="56" applyFont="1" applyFill="1" applyBorder="1" applyAlignment="1">
      <alignment horizontal="center" vertical="center" wrapText="1"/>
      <protection/>
    </xf>
    <xf numFmtId="0" fontId="11" fillId="0" borderId="12" xfId="56" applyFont="1" applyBorder="1" applyAlignment="1">
      <alignment horizontal="center" vertical="center" wrapText="1"/>
      <protection/>
    </xf>
    <xf numFmtId="0" fontId="15" fillId="0" borderId="0" xfId="0" applyFont="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72"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2343150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admin\Desktop\DJAC%2009.08.2023\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E144"/>
  <sheetViews>
    <sheetView showGridLines="0" zoomScale="85" zoomScaleNormal="85" zoomScalePageLayoutView="0" workbookViewId="0" topLeftCell="A1">
      <selection activeCell="B14" sqref="B14"/>
    </sheetView>
  </sheetViews>
  <sheetFormatPr defaultColWidth="9.140625" defaultRowHeight="15"/>
  <cols>
    <col min="1" max="1" width="12.140625" style="1" customWidth="1"/>
    <col min="2" max="2" width="81.421875" style="1" customWidth="1"/>
    <col min="3" max="3" width="16.140625" style="1" hidden="1" customWidth="1"/>
    <col min="4" max="4" width="14.421875" style="1" customWidth="1"/>
    <col min="5" max="5" width="13.7109375" style="1" customWidth="1"/>
    <col min="6" max="6" width="15.57421875" style="1" customWidth="1"/>
    <col min="7" max="13" width="9.140625" style="1" hidden="1" customWidth="1"/>
    <col min="14" max="14" width="9.140625" style="2" hidden="1" customWidth="1"/>
    <col min="15" max="52" width="9.140625" style="1" hidden="1" customWidth="1"/>
    <col min="53" max="53" width="22.140625" style="1" customWidth="1"/>
    <col min="54" max="54" width="24.00390625" style="1" hidden="1" customWidth="1"/>
    <col min="55" max="55" width="50.8515625" style="74" customWidth="1"/>
    <col min="56" max="57" width="9.140625" style="1" customWidth="1"/>
    <col min="58" max="58" width="12.28125" style="1" bestFit="1" customWidth="1"/>
    <col min="59" max="59" width="11.00390625" style="1" bestFit="1" customWidth="1"/>
    <col min="60" max="233" width="9.140625" style="1" customWidth="1"/>
    <col min="234" max="238" width="9.140625" style="3" customWidth="1"/>
    <col min="239" max="16384" width="9.140625" style="1" customWidth="1"/>
  </cols>
  <sheetData>
    <row r="1" spans="1:238" s="4" customFormat="1" ht="27" customHeight="1">
      <c r="A1" s="86" t="str">
        <f>B2&amp;" BoQ"</f>
        <v>Percentage BoQ</v>
      </c>
      <c r="B1" s="86"/>
      <c r="C1" s="86"/>
      <c r="D1" s="86"/>
      <c r="E1" s="86"/>
      <c r="F1" s="86"/>
      <c r="G1" s="86"/>
      <c r="H1" s="86"/>
      <c r="I1" s="86"/>
      <c r="J1" s="86"/>
      <c r="K1" s="86"/>
      <c r="L1" s="86"/>
      <c r="O1" s="5"/>
      <c r="P1" s="5"/>
      <c r="Q1" s="6"/>
      <c r="BC1" s="67"/>
      <c r="HZ1" s="6"/>
      <c r="IA1" s="6"/>
      <c r="IB1" s="6"/>
      <c r="IC1" s="6"/>
      <c r="ID1" s="6"/>
    </row>
    <row r="2" spans="1:55" s="4" customFormat="1" ht="25.5" customHeight="1" hidden="1">
      <c r="A2" s="7" t="s">
        <v>0</v>
      </c>
      <c r="B2" s="7" t="s">
        <v>1</v>
      </c>
      <c r="C2" s="7" t="s">
        <v>2</v>
      </c>
      <c r="D2" s="50" t="s">
        <v>3</v>
      </c>
      <c r="E2" s="7" t="s">
        <v>4</v>
      </c>
      <c r="J2" s="8"/>
      <c r="K2" s="8"/>
      <c r="L2" s="8"/>
      <c r="O2" s="5"/>
      <c r="P2" s="5"/>
      <c r="Q2" s="6"/>
      <c r="BC2" s="67"/>
    </row>
    <row r="3" spans="1:238" s="4" customFormat="1" ht="30" customHeight="1" hidden="1">
      <c r="A3" s="4" t="s">
        <v>5</v>
      </c>
      <c r="C3" s="4" t="s">
        <v>6</v>
      </c>
      <c r="BC3" s="67"/>
      <c r="HZ3" s="6"/>
      <c r="IA3" s="6"/>
      <c r="IB3" s="6"/>
      <c r="IC3" s="6"/>
      <c r="ID3" s="6"/>
    </row>
    <row r="4" spans="1:238" s="9" customFormat="1" ht="30.75" customHeight="1">
      <c r="A4" s="87" t="s">
        <v>112</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HZ4" s="10"/>
      <c r="IA4" s="10"/>
      <c r="IB4" s="10"/>
      <c r="IC4" s="10"/>
      <c r="ID4" s="10"/>
    </row>
    <row r="5" spans="1:238" s="9" customFormat="1" ht="38.25" customHeight="1">
      <c r="A5" s="87" t="s">
        <v>322</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HZ5" s="10"/>
      <c r="IA5" s="10"/>
      <c r="IB5" s="10"/>
      <c r="IC5" s="10"/>
      <c r="ID5" s="10"/>
    </row>
    <row r="6" spans="1:238" s="9" customFormat="1" ht="30.75" customHeight="1">
      <c r="A6" s="87" t="s">
        <v>323</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HZ6" s="10"/>
      <c r="IA6" s="10"/>
      <c r="IB6" s="10"/>
      <c r="IC6" s="10"/>
      <c r="ID6" s="10"/>
    </row>
    <row r="7" spans="1:238" s="9" customFormat="1" ht="29.25" customHeight="1" hidden="1">
      <c r="A7" s="89" t="s">
        <v>7</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HZ7" s="10"/>
      <c r="IA7" s="10"/>
      <c r="IB7" s="10"/>
      <c r="IC7" s="10"/>
      <c r="ID7" s="10"/>
    </row>
    <row r="8" spans="1:238" s="11" customFormat="1" ht="93.75" customHeight="1">
      <c r="A8" s="61" t="s">
        <v>40</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HZ8" s="5"/>
      <c r="IA8" s="5"/>
      <c r="IB8" s="5"/>
      <c r="IC8" s="5"/>
      <c r="ID8" s="5"/>
    </row>
    <row r="9" spans="1:238" s="4" customFormat="1" ht="61.5" customHeight="1">
      <c r="A9" s="92" t="s">
        <v>8</v>
      </c>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HZ9" s="6"/>
      <c r="IA9" s="6"/>
      <c r="IB9" s="6"/>
      <c r="IC9" s="6"/>
      <c r="ID9" s="6"/>
    </row>
    <row r="10" spans="1:238" s="13" customFormat="1" ht="18.75" customHeight="1">
      <c r="A10" s="62" t="s">
        <v>9</v>
      </c>
      <c r="B10" s="12" t="s">
        <v>10</v>
      </c>
      <c r="C10" s="12" t="s">
        <v>10</v>
      </c>
      <c r="D10" s="12" t="s">
        <v>9</v>
      </c>
      <c r="E10" s="12" t="s">
        <v>10</v>
      </c>
      <c r="F10" s="12" t="s">
        <v>11</v>
      </c>
      <c r="G10" s="12" t="s">
        <v>11</v>
      </c>
      <c r="H10" s="12" t="s">
        <v>12</v>
      </c>
      <c r="I10" s="12" t="s">
        <v>10</v>
      </c>
      <c r="J10" s="12" t="s">
        <v>9</v>
      </c>
      <c r="K10" s="12" t="s">
        <v>13</v>
      </c>
      <c r="L10" s="12" t="s">
        <v>10</v>
      </c>
      <c r="M10" s="12" t="s">
        <v>9</v>
      </c>
      <c r="N10" s="12" t="s">
        <v>11</v>
      </c>
      <c r="O10" s="12" t="s">
        <v>11</v>
      </c>
      <c r="P10" s="12" t="s">
        <v>11</v>
      </c>
      <c r="Q10" s="12" t="s">
        <v>11</v>
      </c>
      <c r="R10" s="12" t="s">
        <v>12</v>
      </c>
      <c r="S10" s="12" t="s">
        <v>12</v>
      </c>
      <c r="T10" s="12" t="s">
        <v>11</v>
      </c>
      <c r="U10" s="12" t="s">
        <v>11</v>
      </c>
      <c r="V10" s="12" t="s">
        <v>11</v>
      </c>
      <c r="W10" s="12" t="s">
        <v>11</v>
      </c>
      <c r="X10" s="12" t="s">
        <v>12</v>
      </c>
      <c r="Y10" s="12" t="s">
        <v>12</v>
      </c>
      <c r="Z10" s="12" t="s">
        <v>11</v>
      </c>
      <c r="AA10" s="12" t="s">
        <v>11</v>
      </c>
      <c r="AB10" s="12" t="s">
        <v>11</v>
      </c>
      <c r="AC10" s="12" t="s">
        <v>11</v>
      </c>
      <c r="AD10" s="12" t="s">
        <v>12</v>
      </c>
      <c r="AE10" s="12" t="s">
        <v>12</v>
      </c>
      <c r="AF10" s="12" t="s">
        <v>11</v>
      </c>
      <c r="AG10" s="12" t="s">
        <v>11</v>
      </c>
      <c r="AH10" s="12" t="s">
        <v>11</v>
      </c>
      <c r="AI10" s="12" t="s">
        <v>11</v>
      </c>
      <c r="AJ10" s="12" t="s">
        <v>12</v>
      </c>
      <c r="AK10" s="12" t="s">
        <v>12</v>
      </c>
      <c r="AL10" s="12" t="s">
        <v>11</v>
      </c>
      <c r="AM10" s="12" t="s">
        <v>11</v>
      </c>
      <c r="AN10" s="12" t="s">
        <v>11</v>
      </c>
      <c r="AO10" s="12" t="s">
        <v>11</v>
      </c>
      <c r="AP10" s="12" t="s">
        <v>12</v>
      </c>
      <c r="AQ10" s="12" t="s">
        <v>12</v>
      </c>
      <c r="AR10" s="12" t="s">
        <v>11</v>
      </c>
      <c r="AS10" s="12" t="s">
        <v>11</v>
      </c>
      <c r="AT10" s="12" t="s">
        <v>9</v>
      </c>
      <c r="AU10" s="12" t="s">
        <v>9</v>
      </c>
      <c r="AV10" s="12" t="s">
        <v>12</v>
      </c>
      <c r="AW10" s="12" t="s">
        <v>12</v>
      </c>
      <c r="AX10" s="12" t="s">
        <v>9</v>
      </c>
      <c r="AY10" s="12" t="s">
        <v>9</v>
      </c>
      <c r="AZ10" s="12" t="s">
        <v>14</v>
      </c>
      <c r="BA10" s="12" t="s">
        <v>9</v>
      </c>
      <c r="BB10" s="12" t="s">
        <v>9</v>
      </c>
      <c r="BC10" s="68" t="s">
        <v>10</v>
      </c>
      <c r="HZ10" s="14"/>
      <c r="IA10" s="14"/>
      <c r="IB10" s="14"/>
      <c r="IC10" s="14"/>
      <c r="ID10" s="14"/>
    </row>
    <row r="11" spans="1:238" s="13" customFormat="1" ht="67.5" customHeight="1">
      <c r="A11" s="62" t="s">
        <v>15</v>
      </c>
      <c r="B11" s="12" t="s">
        <v>16</v>
      </c>
      <c r="C11" s="12" t="s">
        <v>17</v>
      </c>
      <c r="D11" s="12" t="s">
        <v>18</v>
      </c>
      <c r="E11" s="12" t="s">
        <v>19</v>
      </c>
      <c r="F11" s="12" t="s">
        <v>41</v>
      </c>
      <c r="G11" s="12"/>
      <c r="H11" s="12"/>
      <c r="I11" s="12" t="s">
        <v>20</v>
      </c>
      <c r="J11" s="12" t="s">
        <v>21</v>
      </c>
      <c r="K11" s="12" t="s">
        <v>22</v>
      </c>
      <c r="L11" s="12" t="s">
        <v>23</v>
      </c>
      <c r="M11" s="15" t="s">
        <v>24</v>
      </c>
      <c r="N11" s="12" t="s">
        <v>25</v>
      </c>
      <c r="O11" s="12" t="s">
        <v>26</v>
      </c>
      <c r="P11" s="12" t="s">
        <v>27</v>
      </c>
      <c r="Q11" s="12" t="s">
        <v>28</v>
      </c>
      <c r="R11" s="12"/>
      <c r="S11" s="12"/>
      <c r="T11" s="12" t="s">
        <v>29</v>
      </c>
      <c r="U11" s="12" t="s">
        <v>30</v>
      </c>
      <c r="V11" s="12" t="s">
        <v>31</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52</v>
      </c>
      <c r="BB11" s="16" t="s">
        <v>32</v>
      </c>
      <c r="BC11" s="69" t="s">
        <v>33</v>
      </c>
      <c r="HZ11" s="14"/>
      <c r="IA11" s="14"/>
      <c r="IB11" s="14"/>
      <c r="IC11" s="14"/>
      <c r="ID11" s="14"/>
    </row>
    <row r="12" spans="1:238" s="13" customFormat="1" ht="15">
      <c r="A12" s="62">
        <v>1</v>
      </c>
      <c r="B12" s="12">
        <v>2</v>
      </c>
      <c r="C12" s="20">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3">
        <v>7</v>
      </c>
      <c r="BB12" s="23">
        <v>54</v>
      </c>
      <c r="BC12" s="70">
        <v>8</v>
      </c>
      <c r="HZ12" s="14"/>
      <c r="IA12" s="14"/>
      <c r="IB12" s="14"/>
      <c r="IC12" s="14"/>
      <c r="ID12" s="14"/>
    </row>
    <row r="13" spans="1:238" s="17" customFormat="1" ht="15.75">
      <c r="A13" s="51">
        <v>1</v>
      </c>
      <c r="B13" s="52" t="s">
        <v>141</v>
      </c>
      <c r="C13" s="53" t="s">
        <v>43</v>
      </c>
      <c r="D13" s="75"/>
      <c r="E13" s="76"/>
      <c r="F13" s="76"/>
      <c r="G13" s="76"/>
      <c r="H13" s="76"/>
      <c r="I13" s="76"/>
      <c r="J13" s="76"/>
      <c r="K13" s="76"/>
      <c r="L13" s="76"/>
      <c r="M13" s="76"/>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8"/>
      <c r="HV13" s="17">
        <v>1.01</v>
      </c>
      <c r="HW13" s="17" t="s">
        <v>85</v>
      </c>
      <c r="HX13" s="17" t="s">
        <v>43</v>
      </c>
      <c r="HZ13" s="18"/>
      <c r="IA13" s="18">
        <v>1</v>
      </c>
      <c r="IB13" s="18" t="s">
        <v>141</v>
      </c>
      <c r="IC13" s="18" t="s">
        <v>43</v>
      </c>
      <c r="ID13" s="18"/>
    </row>
    <row r="14" spans="1:239" s="17" customFormat="1" ht="126">
      <c r="A14" s="51">
        <v>2</v>
      </c>
      <c r="B14" s="52" t="s">
        <v>142</v>
      </c>
      <c r="C14" s="53" t="s">
        <v>44</v>
      </c>
      <c r="D14" s="54">
        <v>4.8</v>
      </c>
      <c r="E14" s="55" t="s">
        <v>148</v>
      </c>
      <c r="F14" s="56">
        <v>932.44</v>
      </c>
      <c r="G14" s="57"/>
      <c r="H14" s="58"/>
      <c r="I14" s="59" t="s">
        <v>34</v>
      </c>
      <c r="J14" s="60">
        <f>IF(I14="Less(-)",-1,1)</f>
        <v>1</v>
      </c>
      <c r="K14" s="58" t="s">
        <v>35</v>
      </c>
      <c r="L14" s="58" t="s">
        <v>4</v>
      </c>
      <c r="M14" s="45"/>
      <c r="N14" s="44"/>
      <c r="O14" s="44"/>
      <c r="P14" s="46"/>
      <c r="Q14" s="44"/>
      <c r="R14" s="44"/>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7"/>
      <c r="BA14" s="48">
        <f>ROUND(total_amount_ba($B$2,$D$2,D14,F14,J14,K14,M14),0)</f>
        <v>4476</v>
      </c>
      <c r="BB14" s="49">
        <f>BA14+SUM(N14:AZ14)</f>
        <v>4476</v>
      </c>
      <c r="BC14" s="71" t="str">
        <f>SpellNumber(L14,BB14)</f>
        <v>INR  Four Thousand Four Hundred &amp; Seventy Six  Only</v>
      </c>
      <c r="HV14" s="17">
        <v>1.02</v>
      </c>
      <c r="HW14" s="17" t="s">
        <v>86</v>
      </c>
      <c r="HX14" s="17" t="s">
        <v>44</v>
      </c>
      <c r="HZ14" s="18"/>
      <c r="IA14" s="18">
        <v>2</v>
      </c>
      <c r="IB14" s="18" t="s">
        <v>142</v>
      </c>
      <c r="IC14" s="18" t="s">
        <v>44</v>
      </c>
      <c r="ID14" s="18">
        <v>4.8</v>
      </c>
      <c r="IE14" s="17" t="s">
        <v>148</v>
      </c>
    </row>
    <row r="15" spans="1:238" s="17" customFormat="1" ht="26.25" customHeight="1">
      <c r="A15" s="51">
        <v>3</v>
      </c>
      <c r="B15" s="52" t="s">
        <v>101</v>
      </c>
      <c r="C15" s="53" t="s">
        <v>45</v>
      </c>
      <c r="D15" s="79"/>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1"/>
      <c r="HV15" s="17">
        <v>1.03</v>
      </c>
      <c r="HW15" s="17" t="s">
        <v>87</v>
      </c>
      <c r="HX15" s="17" t="s">
        <v>45</v>
      </c>
      <c r="HZ15" s="18"/>
      <c r="IA15" s="18">
        <v>3</v>
      </c>
      <c r="IB15" s="18" t="s">
        <v>101</v>
      </c>
      <c r="IC15" s="18" t="s">
        <v>45</v>
      </c>
      <c r="ID15" s="18"/>
    </row>
    <row r="16" spans="1:239" s="17" customFormat="1" ht="46.5" customHeight="1">
      <c r="A16" s="51">
        <v>4</v>
      </c>
      <c r="B16" s="52" t="s">
        <v>257</v>
      </c>
      <c r="C16" s="53" t="s">
        <v>53</v>
      </c>
      <c r="D16" s="54">
        <v>42</v>
      </c>
      <c r="E16" s="55" t="s">
        <v>148</v>
      </c>
      <c r="F16" s="56">
        <v>130.21</v>
      </c>
      <c r="G16" s="57"/>
      <c r="H16" s="58"/>
      <c r="I16" s="59" t="s">
        <v>34</v>
      </c>
      <c r="J16" s="60">
        <f>IF(I16="Less(-)",-1,1)</f>
        <v>1</v>
      </c>
      <c r="K16" s="58" t="s">
        <v>35</v>
      </c>
      <c r="L16" s="58" t="s">
        <v>4</v>
      </c>
      <c r="M16" s="45"/>
      <c r="N16" s="44"/>
      <c r="O16" s="44"/>
      <c r="P16" s="46"/>
      <c r="Q16" s="44"/>
      <c r="R16" s="4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7"/>
      <c r="BA16" s="48">
        <f>ROUND(total_amount_ba($B$2,$D$2,D16,F16,J16,K16,M16),0)</f>
        <v>5469</v>
      </c>
      <c r="BB16" s="49">
        <f>BA16+SUM(N16:AZ16)</f>
        <v>5469</v>
      </c>
      <c r="BC16" s="71" t="str">
        <f>SpellNumber(L16,BB16)</f>
        <v>INR  Five Thousand Four Hundred &amp; Sixty Nine  Only</v>
      </c>
      <c r="HV16" s="17">
        <v>1.04</v>
      </c>
      <c r="HW16" s="17" t="s">
        <v>88</v>
      </c>
      <c r="HX16" s="17" t="s">
        <v>53</v>
      </c>
      <c r="HZ16" s="18"/>
      <c r="IA16" s="18">
        <v>4</v>
      </c>
      <c r="IB16" s="18" t="s">
        <v>257</v>
      </c>
      <c r="IC16" s="18" t="s">
        <v>53</v>
      </c>
      <c r="ID16" s="18">
        <v>42</v>
      </c>
      <c r="IE16" s="17" t="s">
        <v>148</v>
      </c>
    </row>
    <row r="17" spans="1:238" s="17" customFormat="1" ht="78.75">
      <c r="A17" s="51">
        <v>5</v>
      </c>
      <c r="B17" s="52" t="s">
        <v>226</v>
      </c>
      <c r="C17" s="53" t="s">
        <v>46</v>
      </c>
      <c r="D17" s="79"/>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1"/>
      <c r="HV17" s="17">
        <v>1.05</v>
      </c>
      <c r="HW17" s="17" t="s">
        <v>93</v>
      </c>
      <c r="HX17" s="17" t="s">
        <v>46</v>
      </c>
      <c r="HZ17" s="18"/>
      <c r="IA17" s="18">
        <v>5</v>
      </c>
      <c r="IB17" s="18" t="s">
        <v>226</v>
      </c>
      <c r="IC17" s="18" t="s">
        <v>46</v>
      </c>
      <c r="ID17" s="18"/>
    </row>
    <row r="18" spans="1:239" s="17" customFormat="1" ht="57.75" customHeight="1">
      <c r="A18" s="51">
        <v>6</v>
      </c>
      <c r="B18" s="52" t="s">
        <v>258</v>
      </c>
      <c r="C18" s="53" t="s">
        <v>54</v>
      </c>
      <c r="D18" s="54">
        <v>8.4</v>
      </c>
      <c r="E18" s="55" t="s">
        <v>148</v>
      </c>
      <c r="F18" s="56">
        <v>1767.43</v>
      </c>
      <c r="G18" s="57"/>
      <c r="H18" s="58"/>
      <c r="I18" s="59" t="s">
        <v>34</v>
      </c>
      <c r="J18" s="60">
        <f aca="true" t="shared" si="0" ref="J18:J80">IF(I18="Less(-)",-1,1)</f>
        <v>1</v>
      </c>
      <c r="K18" s="58" t="s">
        <v>35</v>
      </c>
      <c r="L18" s="58" t="s">
        <v>4</v>
      </c>
      <c r="M18" s="45"/>
      <c r="N18" s="44"/>
      <c r="O18" s="44"/>
      <c r="P18" s="46"/>
      <c r="Q18" s="44"/>
      <c r="R18" s="4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7"/>
      <c r="BA18" s="48">
        <f aca="true" t="shared" si="1" ref="BA18:BA80">ROUND(total_amount_ba($B$2,$D$2,D18,F18,J18,K18,M18),0)</f>
        <v>14846</v>
      </c>
      <c r="BB18" s="49">
        <f aca="true" t="shared" si="2" ref="BB18:BB80">BA18+SUM(N18:AZ18)</f>
        <v>14846</v>
      </c>
      <c r="BC18" s="71" t="str">
        <f aca="true" t="shared" si="3" ref="BC18:BC80">SpellNumber(L18,BB18)</f>
        <v>INR  Fourteen Thousand Eight Hundred &amp; Forty Six  Only</v>
      </c>
      <c r="HV18" s="17">
        <v>1.06</v>
      </c>
      <c r="HW18" s="17" t="s">
        <v>89</v>
      </c>
      <c r="HX18" s="17" t="s">
        <v>54</v>
      </c>
      <c r="HZ18" s="18"/>
      <c r="IA18" s="18">
        <v>6</v>
      </c>
      <c r="IB18" s="18" t="s">
        <v>258</v>
      </c>
      <c r="IC18" s="18" t="s">
        <v>54</v>
      </c>
      <c r="ID18" s="18">
        <v>8.4</v>
      </c>
      <c r="IE18" s="17" t="s">
        <v>148</v>
      </c>
    </row>
    <row r="19" spans="1:239" s="17" customFormat="1" ht="47.25">
      <c r="A19" s="51">
        <v>7</v>
      </c>
      <c r="B19" s="52" t="s">
        <v>228</v>
      </c>
      <c r="C19" s="53" t="s">
        <v>55</v>
      </c>
      <c r="D19" s="54">
        <v>8.4</v>
      </c>
      <c r="E19" s="55" t="s">
        <v>148</v>
      </c>
      <c r="F19" s="56">
        <v>351.95</v>
      </c>
      <c r="G19" s="57"/>
      <c r="H19" s="58"/>
      <c r="I19" s="59" t="s">
        <v>34</v>
      </c>
      <c r="J19" s="60">
        <f t="shared" si="0"/>
        <v>1</v>
      </c>
      <c r="K19" s="58" t="s">
        <v>35</v>
      </c>
      <c r="L19" s="58" t="s">
        <v>4</v>
      </c>
      <c r="M19" s="45"/>
      <c r="N19" s="44"/>
      <c r="O19" s="44"/>
      <c r="P19" s="46"/>
      <c r="Q19" s="44"/>
      <c r="R19" s="4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7"/>
      <c r="BA19" s="48">
        <f t="shared" si="1"/>
        <v>2956</v>
      </c>
      <c r="BB19" s="49">
        <f t="shared" si="2"/>
        <v>2956</v>
      </c>
      <c r="BC19" s="71" t="str">
        <f t="shared" si="3"/>
        <v>INR  Two Thousand Nine Hundred &amp; Fifty Six  Only</v>
      </c>
      <c r="HV19" s="17">
        <v>1.07</v>
      </c>
      <c r="HW19" s="17" t="s">
        <v>94</v>
      </c>
      <c r="HX19" s="17" t="s">
        <v>55</v>
      </c>
      <c r="HZ19" s="18"/>
      <c r="IA19" s="18">
        <v>7</v>
      </c>
      <c r="IB19" s="18" t="s">
        <v>228</v>
      </c>
      <c r="IC19" s="18" t="s">
        <v>55</v>
      </c>
      <c r="ID19" s="18">
        <v>8.4</v>
      </c>
      <c r="IE19" s="17" t="s">
        <v>148</v>
      </c>
    </row>
    <row r="20" spans="1:238" s="17" customFormat="1" ht="39.75" customHeight="1">
      <c r="A20" s="51">
        <v>8</v>
      </c>
      <c r="B20" s="52" t="s">
        <v>229</v>
      </c>
      <c r="C20" s="53" t="s">
        <v>47</v>
      </c>
      <c r="D20" s="79"/>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1"/>
      <c r="HV20" s="17">
        <v>1.08</v>
      </c>
      <c r="HW20" s="17" t="s">
        <v>90</v>
      </c>
      <c r="HX20" s="17" t="s">
        <v>47</v>
      </c>
      <c r="HZ20" s="18"/>
      <c r="IA20" s="18">
        <v>8</v>
      </c>
      <c r="IB20" s="18" t="s">
        <v>229</v>
      </c>
      <c r="IC20" s="18" t="s">
        <v>47</v>
      </c>
      <c r="ID20" s="18"/>
    </row>
    <row r="21" spans="1:239" s="17" customFormat="1" ht="15.75">
      <c r="A21" s="51">
        <v>9</v>
      </c>
      <c r="B21" s="52" t="s">
        <v>230</v>
      </c>
      <c r="C21" s="53" t="s">
        <v>56</v>
      </c>
      <c r="D21" s="54">
        <v>8.4</v>
      </c>
      <c r="E21" s="55" t="s">
        <v>148</v>
      </c>
      <c r="F21" s="56">
        <v>152.52</v>
      </c>
      <c r="G21" s="57"/>
      <c r="H21" s="58"/>
      <c r="I21" s="59" t="s">
        <v>34</v>
      </c>
      <c r="J21" s="60">
        <f t="shared" si="0"/>
        <v>1</v>
      </c>
      <c r="K21" s="58" t="s">
        <v>35</v>
      </c>
      <c r="L21" s="58" t="s">
        <v>4</v>
      </c>
      <c r="M21" s="45"/>
      <c r="N21" s="44"/>
      <c r="O21" s="44"/>
      <c r="P21" s="46"/>
      <c r="Q21" s="44"/>
      <c r="R21" s="4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7"/>
      <c r="BA21" s="48">
        <f t="shared" si="1"/>
        <v>1281</v>
      </c>
      <c r="BB21" s="49">
        <f t="shared" si="2"/>
        <v>1281</v>
      </c>
      <c r="BC21" s="71" t="str">
        <f t="shared" si="3"/>
        <v>INR  One Thousand Two Hundred &amp; Eighty One  Only</v>
      </c>
      <c r="HV21" s="17">
        <v>1.09</v>
      </c>
      <c r="HW21" s="17" t="s">
        <v>95</v>
      </c>
      <c r="HX21" s="17" t="s">
        <v>56</v>
      </c>
      <c r="HZ21" s="18"/>
      <c r="IA21" s="18">
        <v>9</v>
      </c>
      <c r="IB21" s="18" t="s">
        <v>230</v>
      </c>
      <c r="IC21" s="18" t="s">
        <v>56</v>
      </c>
      <c r="ID21" s="18">
        <v>8.4</v>
      </c>
      <c r="IE21" s="17" t="s">
        <v>148</v>
      </c>
    </row>
    <row r="22" spans="1:239" s="17" customFormat="1" ht="63">
      <c r="A22" s="51">
        <v>10</v>
      </c>
      <c r="B22" s="52" t="s">
        <v>227</v>
      </c>
      <c r="C22" s="53" t="s">
        <v>48</v>
      </c>
      <c r="D22" s="54">
        <v>4</v>
      </c>
      <c r="E22" s="55" t="s">
        <v>151</v>
      </c>
      <c r="F22" s="56">
        <v>899.3</v>
      </c>
      <c r="G22" s="57"/>
      <c r="H22" s="58"/>
      <c r="I22" s="59" t="s">
        <v>34</v>
      </c>
      <c r="J22" s="60">
        <f t="shared" si="0"/>
        <v>1</v>
      </c>
      <c r="K22" s="58" t="s">
        <v>35</v>
      </c>
      <c r="L22" s="58" t="s">
        <v>4</v>
      </c>
      <c r="M22" s="45"/>
      <c r="N22" s="44"/>
      <c r="O22" s="44"/>
      <c r="P22" s="46"/>
      <c r="Q22" s="44"/>
      <c r="R22" s="4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7"/>
      <c r="BA22" s="48">
        <f t="shared" si="1"/>
        <v>3597</v>
      </c>
      <c r="BB22" s="49">
        <f t="shared" si="2"/>
        <v>3597</v>
      </c>
      <c r="BC22" s="71" t="str">
        <f t="shared" si="3"/>
        <v>INR  Three Thousand Five Hundred &amp; Ninety Seven  Only</v>
      </c>
      <c r="HV22" s="17">
        <v>1.1</v>
      </c>
      <c r="HW22" s="17" t="s">
        <v>96</v>
      </c>
      <c r="HX22" s="17" t="s">
        <v>48</v>
      </c>
      <c r="HZ22" s="18"/>
      <c r="IA22" s="18">
        <v>10</v>
      </c>
      <c r="IB22" s="18" t="s">
        <v>227</v>
      </c>
      <c r="IC22" s="18" t="s">
        <v>48</v>
      </c>
      <c r="ID22" s="18">
        <v>4</v>
      </c>
      <c r="IE22" s="17" t="s">
        <v>151</v>
      </c>
    </row>
    <row r="23" spans="1:238" s="17" customFormat="1" ht="63">
      <c r="A23" s="51">
        <v>11</v>
      </c>
      <c r="B23" s="52" t="s">
        <v>144</v>
      </c>
      <c r="C23" s="53" t="s">
        <v>57</v>
      </c>
      <c r="D23" s="79"/>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1"/>
      <c r="HV23" s="17">
        <v>1.11</v>
      </c>
      <c r="HW23" s="17" t="s">
        <v>97</v>
      </c>
      <c r="HX23" s="17" t="s">
        <v>57</v>
      </c>
      <c r="HZ23" s="18"/>
      <c r="IA23" s="18">
        <v>11</v>
      </c>
      <c r="IB23" s="18" t="s">
        <v>144</v>
      </c>
      <c r="IC23" s="18" t="s">
        <v>57</v>
      </c>
      <c r="ID23" s="18"/>
    </row>
    <row r="24" spans="1:239" s="17" customFormat="1" ht="15.75">
      <c r="A24" s="51">
        <v>12</v>
      </c>
      <c r="B24" s="52" t="s">
        <v>259</v>
      </c>
      <c r="C24" s="53" t="s">
        <v>58</v>
      </c>
      <c r="D24" s="54">
        <v>4</v>
      </c>
      <c r="E24" s="55" t="s">
        <v>151</v>
      </c>
      <c r="F24" s="56">
        <v>205.96</v>
      </c>
      <c r="G24" s="57"/>
      <c r="H24" s="58"/>
      <c r="I24" s="59" t="s">
        <v>34</v>
      </c>
      <c r="J24" s="60">
        <f t="shared" si="0"/>
        <v>1</v>
      </c>
      <c r="K24" s="58" t="s">
        <v>35</v>
      </c>
      <c r="L24" s="58" t="s">
        <v>4</v>
      </c>
      <c r="M24" s="45"/>
      <c r="N24" s="44"/>
      <c r="O24" s="44"/>
      <c r="P24" s="46"/>
      <c r="Q24" s="44"/>
      <c r="R24" s="4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7"/>
      <c r="BA24" s="48">
        <f t="shared" si="1"/>
        <v>824</v>
      </c>
      <c r="BB24" s="49">
        <f t="shared" si="2"/>
        <v>824</v>
      </c>
      <c r="BC24" s="71" t="str">
        <f t="shared" si="3"/>
        <v>INR  Eight Hundred &amp; Twenty Four  Only</v>
      </c>
      <c r="HV24" s="17">
        <v>1.12</v>
      </c>
      <c r="HW24" s="17" t="s">
        <v>98</v>
      </c>
      <c r="HX24" s="17" t="s">
        <v>58</v>
      </c>
      <c r="HZ24" s="18"/>
      <c r="IA24" s="18">
        <v>12</v>
      </c>
      <c r="IB24" s="18" t="s">
        <v>259</v>
      </c>
      <c r="IC24" s="18" t="s">
        <v>58</v>
      </c>
      <c r="ID24" s="18">
        <v>4</v>
      </c>
      <c r="IE24" s="17" t="s">
        <v>151</v>
      </c>
    </row>
    <row r="25" spans="1:238" s="17" customFormat="1" ht="63">
      <c r="A25" s="51">
        <v>13</v>
      </c>
      <c r="B25" s="52" t="s">
        <v>102</v>
      </c>
      <c r="C25" s="53" t="s">
        <v>59</v>
      </c>
      <c r="D25" s="79"/>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1"/>
      <c r="HZ25" s="18"/>
      <c r="IA25" s="18">
        <v>13</v>
      </c>
      <c r="IB25" s="18" t="s">
        <v>102</v>
      </c>
      <c r="IC25" s="18" t="s">
        <v>59</v>
      </c>
      <c r="ID25" s="18"/>
    </row>
    <row r="26" spans="1:239" s="17" customFormat="1" ht="15.75">
      <c r="A26" s="51">
        <v>14</v>
      </c>
      <c r="B26" s="52" t="s">
        <v>260</v>
      </c>
      <c r="C26" s="53" t="s">
        <v>60</v>
      </c>
      <c r="D26" s="54">
        <v>8</v>
      </c>
      <c r="E26" s="55" t="s">
        <v>151</v>
      </c>
      <c r="F26" s="56">
        <v>91.54</v>
      </c>
      <c r="G26" s="57"/>
      <c r="H26" s="58"/>
      <c r="I26" s="59" t="s">
        <v>34</v>
      </c>
      <c r="J26" s="60">
        <f t="shared" si="0"/>
        <v>1</v>
      </c>
      <c r="K26" s="58" t="s">
        <v>35</v>
      </c>
      <c r="L26" s="58" t="s">
        <v>4</v>
      </c>
      <c r="M26" s="45"/>
      <c r="N26" s="44"/>
      <c r="O26" s="44"/>
      <c r="P26" s="46"/>
      <c r="Q26" s="44"/>
      <c r="R26" s="4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7"/>
      <c r="BA26" s="48">
        <f t="shared" si="1"/>
        <v>732</v>
      </c>
      <c r="BB26" s="49">
        <f t="shared" si="2"/>
        <v>732</v>
      </c>
      <c r="BC26" s="71" t="str">
        <f t="shared" si="3"/>
        <v>INR  Seven Hundred &amp; Thirty Two  Only</v>
      </c>
      <c r="HZ26" s="18"/>
      <c r="IA26" s="18">
        <v>14</v>
      </c>
      <c r="IB26" s="18" t="s">
        <v>260</v>
      </c>
      <c r="IC26" s="18" t="s">
        <v>60</v>
      </c>
      <c r="ID26" s="18">
        <v>8</v>
      </c>
      <c r="IE26" s="17" t="s">
        <v>151</v>
      </c>
    </row>
    <row r="27" spans="1:238" s="17" customFormat="1" ht="47.25">
      <c r="A27" s="51">
        <v>15</v>
      </c>
      <c r="B27" s="52" t="s">
        <v>103</v>
      </c>
      <c r="C27" s="53" t="s">
        <v>61</v>
      </c>
      <c r="D27" s="79"/>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1"/>
      <c r="HZ27" s="18"/>
      <c r="IA27" s="18">
        <v>15</v>
      </c>
      <c r="IB27" s="18" t="s">
        <v>103</v>
      </c>
      <c r="IC27" s="18" t="s">
        <v>61</v>
      </c>
      <c r="ID27" s="18"/>
    </row>
    <row r="28" spans="1:239" s="17" customFormat="1" ht="15.75">
      <c r="A28" s="51">
        <v>16</v>
      </c>
      <c r="B28" s="52" t="s">
        <v>104</v>
      </c>
      <c r="C28" s="53" t="s">
        <v>62</v>
      </c>
      <c r="D28" s="54">
        <v>50</v>
      </c>
      <c r="E28" s="55" t="s">
        <v>151</v>
      </c>
      <c r="F28" s="56">
        <v>52.65</v>
      </c>
      <c r="G28" s="57"/>
      <c r="H28" s="58"/>
      <c r="I28" s="59" t="s">
        <v>34</v>
      </c>
      <c r="J28" s="60">
        <f t="shared" si="0"/>
        <v>1</v>
      </c>
      <c r="K28" s="58" t="s">
        <v>35</v>
      </c>
      <c r="L28" s="58" t="s">
        <v>4</v>
      </c>
      <c r="M28" s="45"/>
      <c r="N28" s="44"/>
      <c r="O28" s="44"/>
      <c r="P28" s="46"/>
      <c r="Q28" s="44"/>
      <c r="R28" s="4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7"/>
      <c r="BA28" s="48">
        <f t="shared" si="1"/>
        <v>2633</v>
      </c>
      <c r="BB28" s="49">
        <f t="shared" si="2"/>
        <v>2633</v>
      </c>
      <c r="BC28" s="71" t="str">
        <f t="shared" si="3"/>
        <v>INR  Two Thousand Six Hundred &amp; Thirty Three  Only</v>
      </c>
      <c r="HZ28" s="18"/>
      <c r="IA28" s="18">
        <v>16</v>
      </c>
      <c r="IB28" s="18" t="s">
        <v>104</v>
      </c>
      <c r="IC28" s="18" t="s">
        <v>62</v>
      </c>
      <c r="ID28" s="18">
        <v>50</v>
      </c>
      <c r="IE28" s="17" t="s">
        <v>151</v>
      </c>
    </row>
    <row r="29" spans="1:238" s="17" customFormat="1" ht="63">
      <c r="A29" s="51">
        <v>17</v>
      </c>
      <c r="B29" s="52" t="s">
        <v>145</v>
      </c>
      <c r="C29" s="53" t="s">
        <v>63</v>
      </c>
      <c r="D29" s="79"/>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1"/>
      <c r="HZ29" s="18"/>
      <c r="IA29" s="18">
        <v>17</v>
      </c>
      <c r="IB29" s="18" t="s">
        <v>145</v>
      </c>
      <c r="IC29" s="18" t="s">
        <v>63</v>
      </c>
      <c r="ID29" s="18"/>
    </row>
    <row r="30" spans="1:239" s="17" customFormat="1" ht="15.75">
      <c r="A30" s="51">
        <v>18</v>
      </c>
      <c r="B30" s="52" t="s">
        <v>146</v>
      </c>
      <c r="C30" s="53" t="s">
        <v>49</v>
      </c>
      <c r="D30" s="54">
        <v>25</v>
      </c>
      <c r="E30" s="55" t="s">
        <v>151</v>
      </c>
      <c r="F30" s="56">
        <v>54.58</v>
      </c>
      <c r="G30" s="57"/>
      <c r="H30" s="58"/>
      <c r="I30" s="59" t="s">
        <v>34</v>
      </c>
      <c r="J30" s="60">
        <f t="shared" si="0"/>
        <v>1</v>
      </c>
      <c r="K30" s="58" t="s">
        <v>35</v>
      </c>
      <c r="L30" s="58" t="s">
        <v>4</v>
      </c>
      <c r="M30" s="45"/>
      <c r="N30" s="44"/>
      <c r="O30" s="44"/>
      <c r="P30" s="46"/>
      <c r="Q30" s="44"/>
      <c r="R30" s="4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7"/>
      <c r="BA30" s="48">
        <f t="shared" si="1"/>
        <v>1365</v>
      </c>
      <c r="BB30" s="49">
        <f t="shared" si="2"/>
        <v>1365</v>
      </c>
      <c r="BC30" s="71" t="str">
        <f t="shared" si="3"/>
        <v>INR  One Thousand Three Hundred &amp; Sixty Five  Only</v>
      </c>
      <c r="HZ30" s="18"/>
      <c r="IA30" s="18">
        <v>18</v>
      </c>
      <c r="IB30" s="18" t="s">
        <v>146</v>
      </c>
      <c r="IC30" s="18" t="s">
        <v>49</v>
      </c>
      <c r="ID30" s="18">
        <v>25</v>
      </c>
      <c r="IE30" s="17" t="s">
        <v>151</v>
      </c>
    </row>
    <row r="31" spans="1:238" s="17" customFormat="1" ht="347.25" customHeight="1">
      <c r="A31" s="51">
        <v>19</v>
      </c>
      <c r="B31" s="52" t="s">
        <v>261</v>
      </c>
      <c r="C31" s="53" t="s">
        <v>64</v>
      </c>
      <c r="D31" s="79"/>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1"/>
      <c r="HZ31" s="18"/>
      <c r="IA31" s="18">
        <v>19</v>
      </c>
      <c r="IB31" s="18" t="s">
        <v>261</v>
      </c>
      <c r="IC31" s="18" t="s">
        <v>64</v>
      </c>
      <c r="ID31" s="18"/>
    </row>
    <row r="32" spans="1:239" s="17" customFormat="1" ht="47.25">
      <c r="A32" s="51">
        <v>20</v>
      </c>
      <c r="B32" s="52" t="s">
        <v>262</v>
      </c>
      <c r="C32" s="53" t="s">
        <v>65</v>
      </c>
      <c r="D32" s="54">
        <v>396</v>
      </c>
      <c r="E32" s="55" t="s">
        <v>148</v>
      </c>
      <c r="F32" s="56">
        <v>1576.19</v>
      </c>
      <c r="G32" s="57"/>
      <c r="H32" s="58"/>
      <c r="I32" s="59" t="s">
        <v>34</v>
      </c>
      <c r="J32" s="60">
        <f t="shared" si="0"/>
        <v>1</v>
      </c>
      <c r="K32" s="58" t="s">
        <v>35</v>
      </c>
      <c r="L32" s="58" t="s">
        <v>4</v>
      </c>
      <c r="M32" s="45"/>
      <c r="N32" s="44"/>
      <c r="O32" s="44"/>
      <c r="P32" s="46"/>
      <c r="Q32" s="44"/>
      <c r="R32" s="4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7"/>
      <c r="BA32" s="48">
        <f t="shared" si="1"/>
        <v>624171</v>
      </c>
      <c r="BB32" s="49">
        <f t="shared" si="2"/>
        <v>624171</v>
      </c>
      <c r="BC32" s="71" t="str">
        <f t="shared" si="3"/>
        <v>INR  Six Lakh Twenty Four Thousand One Hundred &amp; Seventy One  Only</v>
      </c>
      <c r="HZ32" s="18"/>
      <c r="IA32" s="18">
        <v>20</v>
      </c>
      <c r="IB32" s="18" t="s">
        <v>262</v>
      </c>
      <c r="IC32" s="18" t="s">
        <v>65</v>
      </c>
      <c r="ID32" s="18">
        <v>396</v>
      </c>
      <c r="IE32" s="17" t="s">
        <v>148</v>
      </c>
    </row>
    <row r="33" spans="1:238" s="17" customFormat="1" ht="63">
      <c r="A33" s="51">
        <v>21</v>
      </c>
      <c r="B33" s="52" t="s">
        <v>231</v>
      </c>
      <c r="C33" s="53" t="s">
        <v>66</v>
      </c>
      <c r="D33" s="79"/>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1"/>
      <c r="HZ33" s="18"/>
      <c r="IA33" s="18">
        <v>21</v>
      </c>
      <c r="IB33" s="18" t="s">
        <v>231</v>
      </c>
      <c r="IC33" s="18" t="s">
        <v>66</v>
      </c>
      <c r="ID33" s="18"/>
    </row>
    <row r="34" spans="1:239" s="17" customFormat="1" ht="31.5">
      <c r="A34" s="51">
        <v>22</v>
      </c>
      <c r="B34" s="52" t="s">
        <v>232</v>
      </c>
      <c r="C34" s="53" t="s">
        <v>67</v>
      </c>
      <c r="D34" s="54">
        <v>16.8</v>
      </c>
      <c r="E34" s="55" t="s">
        <v>148</v>
      </c>
      <c r="F34" s="56">
        <v>669.88</v>
      </c>
      <c r="G34" s="57"/>
      <c r="H34" s="58"/>
      <c r="I34" s="59" t="s">
        <v>34</v>
      </c>
      <c r="J34" s="60">
        <f t="shared" si="0"/>
        <v>1</v>
      </c>
      <c r="K34" s="58" t="s">
        <v>35</v>
      </c>
      <c r="L34" s="58" t="s">
        <v>4</v>
      </c>
      <c r="M34" s="45"/>
      <c r="N34" s="44"/>
      <c r="O34" s="44"/>
      <c r="P34" s="46"/>
      <c r="Q34" s="44"/>
      <c r="R34" s="4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7"/>
      <c r="BA34" s="48">
        <f t="shared" si="1"/>
        <v>11254</v>
      </c>
      <c r="BB34" s="49">
        <f t="shared" si="2"/>
        <v>11254</v>
      </c>
      <c r="BC34" s="71" t="str">
        <f t="shared" si="3"/>
        <v>INR  Eleven Thousand Two Hundred &amp; Fifty Four  Only</v>
      </c>
      <c r="HZ34" s="18"/>
      <c r="IA34" s="18">
        <v>22</v>
      </c>
      <c r="IB34" s="18" t="s">
        <v>232</v>
      </c>
      <c r="IC34" s="18" t="s">
        <v>67</v>
      </c>
      <c r="ID34" s="18">
        <v>16.8</v>
      </c>
      <c r="IE34" s="22" t="s">
        <v>148</v>
      </c>
    </row>
    <row r="35" spans="1:239" s="17" customFormat="1" ht="141.75">
      <c r="A35" s="51">
        <v>23</v>
      </c>
      <c r="B35" s="52" t="s">
        <v>263</v>
      </c>
      <c r="C35" s="53" t="s">
        <v>68</v>
      </c>
      <c r="D35" s="54">
        <v>1025</v>
      </c>
      <c r="E35" s="55" t="s">
        <v>150</v>
      </c>
      <c r="F35" s="56">
        <v>116.92</v>
      </c>
      <c r="G35" s="57"/>
      <c r="H35" s="58"/>
      <c r="I35" s="59" t="s">
        <v>34</v>
      </c>
      <c r="J35" s="60">
        <f t="shared" si="0"/>
        <v>1</v>
      </c>
      <c r="K35" s="58" t="s">
        <v>35</v>
      </c>
      <c r="L35" s="58" t="s">
        <v>4</v>
      </c>
      <c r="M35" s="45"/>
      <c r="N35" s="44"/>
      <c r="O35" s="44"/>
      <c r="P35" s="46"/>
      <c r="Q35" s="44"/>
      <c r="R35" s="4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7"/>
      <c r="BA35" s="48">
        <f t="shared" si="1"/>
        <v>119843</v>
      </c>
      <c r="BB35" s="49">
        <f t="shared" si="2"/>
        <v>119843</v>
      </c>
      <c r="BC35" s="71" t="str">
        <f t="shared" si="3"/>
        <v>INR  One Lakh Nineteen Thousand Eight Hundred &amp; Forty Three  Only</v>
      </c>
      <c r="HZ35" s="18"/>
      <c r="IA35" s="18">
        <v>23</v>
      </c>
      <c r="IB35" s="18" t="s">
        <v>263</v>
      </c>
      <c r="IC35" s="18" t="s">
        <v>68</v>
      </c>
      <c r="ID35" s="18">
        <v>1025</v>
      </c>
      <c r="IE35" s="17" t="s">
        <v>150</v>
      </c>
    </row>
    <row r="36" spans="1:238" s="17" customFormat="1" ht="15.75">
      <c r="A36" s="51">
        <v>24</v>
      </c>
      <c r="B36" s="52" t="s">
        <v>105</v>
      </c>
      <c r="C36" s="53" t="s">
        <v>69</v>
      </c>
      <c r="D36" s="75"/>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82"/>
      <c r="HZ36" s="18"/>
      <c r="IA36" s="18">
        <v>24</v>
      </c>
      <c r="IB36" s="18" t="s">
        <v>105</v>
      </c>
      <c r="IC36" s="18" t="s">
        <v>69</v>
      </c>
      <c r="ID36" s="18"/>
    </row>
    <row r="37" spans="1:238" s="17" customFormat="1" ht="47.25">
      <c r="A37" s="51">
        <v>25</v>
      </c>
      <c r="B37" s="52" t="s">
        <v>264</v>
      </c>
      <c r="C37" s="53" t="s">
        <v>50</v>
      </c>
      <c r="D37" s="79"/>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1"/>
      <c r="HZ37" s="18"/>
      <c r="IA37" s="18">
        <v>25</v>
      </c>
      <c r="IB37" s="18" t="s">
        <v>264</v>
      </c>
      <c r="IC37" s="18" t="s">
        <v>50</v>
      </c>
      <c r="ID37" s="18"/>
    </row>
    <row r="38" spans="1:239" s="17" customFormat="1" ht="31.5">
      <c r="A38" s="51">
        <v>26</v>
      </c>
      <c r="B38" s="52" t="s">
        <v>265</v>
      </c>
      <c r="C38" s="53" t="s">
        <v>51</v>
      </c>
      <c r="D38" s="54">
        <v>122.5</v>
      </c>
      <c r="E38" s="55" t="s">
        <v>150</v>
      </c>
      <c r="F38" s="56">
        <v>124.77</v>
      </c>
      <c r="G38" s="57"/>
      <c r="H38" s="58"/>
      <c r="I38" s="59" t="s">
        <v>34</v>
      </c>
      <c r="J38" s="60">
        <f t="shared" si="0"/>
        <v>1</v>
      </c>
      <c r="K38" s="58" t="s">
        <v>35</v>
      </c>
      <c r="L38" s="58" t="s">
        <v>4</v>
      </c>
      <c r="M38" s="45"/>
      <c r="N38" s="44"/>
      <c r="O38" s="44"/>
      <c r="P38" s="46"/>
      <c r="Q38" s="44"/>
      <c r="R38" s="4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7"/>
      <c r="BA38" s="48">
        <f t="shared" si="1"/>
        <v>15284</v>
      </c>
      <c r="BB38" s="49">
        <f t="shared" si="2"/>
        <v>15284</v>
      </c>
      <c r="BC38" s="71" t="str">
        <f t="shared" si="3"/>
        <v>INR  Fifteen Thousand Two Hundred &amp; Eighty Four  Only</v>
      </c>
      <c r="HZ38" s="18"/>
      <c r="IA38" s="18">
        <v>26</v>
      </c>
      <c r="IB38" s="18" t="s">
        <v>265</v>
      </c>
      <c r="IC38" s="18" t="s">
        <v>51</v>
      </c>
      <c r="ID38" s="18">
        <v>122.5</v>
      </c>
      <c r="IE38" s="17" t="s">
        <v>150</v>
      </c>
    </row>
    <row r="39" spans="1:238" s="17" customFormat="1" ht="78.75">
      <c r="A39" s="51">
        <v>27</v>
      </c>
      <c r="B39" s="52" t="s">
        <v>266</v>
      </c>
      <c r="C39" s="53" t="s">
        <v>70</v>
      </c>
      <c r="D39" s="79"/>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1"/>
      <c r="HZ39" s="18"/>
      <c r="IA39" s="18">
        <v>27</v>
      </c>
      <c r="IB39" s="18" t="s">
        <v>266</v>
      </c>
      <c r="IC39" s="18" t="s">
        <v>70</v>
      </c>
      <c r="ID39" s="18"/>
    </row>
    <row r="40" spans="1:239" s="17" customFormat="1" ht="31.5">
      <c r="A40" s="51">
        <v>28</v>
      </c>
      <c r="B40" s="52" t="s">
        <v>267</v>
      </c>
      <c r="C40" s="53" t="s">
        <v>71</v>
      </c>
      <c r="D40" s="54">
        <v>284</v>
      </c>
      <c r="E40" s="55" t="s">
        <v>151</v>
      </c>
      <c r="F40" s="56">
        <v>97.94</v>
      </c>
      <c r="G40" s="57"/>
      <c r="H40" s="58"/>
      <c r="I40" s="59" t="s">
        <v>34</v>
      </c>
      <c r="J40" s="60">
        <f t="shared" si="0"/>
        <v>1</v>
      </c>
      <c r="K40" s="58" t="s">
        <v>35</v>
      </c>
      <c r="L40" s="58" t="s">
        <v>4</v>
      </c>
      <c r="M40" s="45"/>
      <c r="N40" s="44"/>
      <c r="O40" s="44"/>
      <c r="P40" s="46"/>
      <c r="Q40" s="44"/>
      <c r="R40" s="4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7"/>
      <c r="BA40" s="48">
        <f t="shared" si="1"/>
        <v>27815</v>
      </c>
      <c r="BB40" s="49">
        <f t="shared" si="2"/>
        <v>27815</v>
      </c>
      <c r="BC40" s="71" t="str">
        <f t="shared" si="3"/>
        <v>INR  Twenty Seven Thousand Eight Hundred &amp; Fifteen  Only</v>
      </c>
      <c r="HZ40" s="18"/>
      <c r="IA40" s="18">
        <v>28</v>
      </c>
      <c r="IB40" s="18" t="s">
        <v>267</v>
      </c>
      <c r="IC40" s="18" t="s">
        <v>71</v>
      </c>
      <c r="ID40" s="18">
        <v>284</v>
      </c>
      <c r="IE40" s="17" t="s">
        <v>151</v>
      </c>
    </row>
    <row r="41" spans="1:238" s="17" customFormat="1" ht="15.75">
      <c r="A41" s="51">
        <v>29</v>
      </c>
      <c r="B41" s="52" t="s">
        <v>147</v>
      </c>
      <c r="C41" s="53" t="s">
        <v>72</v>
      </c>
      <c r="D41" s="75"/>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82"/>
      <c r="HZ41" s="18"/>
      <c r="IA41" s="18">
        <v>29</v>
      </c>
      <c r="IB41" s="18" t="s">
        <v>147</v>
      </c>
      <c r="IC41" s="18" t="s">
        <v>72</v>
      </c>
      <c r="ID41" s="18"/>
    </row>
    <row r="42" spans="1:238" s="17" customFormat="1" ht="409.5">
      <c r="A42" s="51">
        <v>30</v>
      </c>
      <c r="B42" s="52" t="s">
        <v>268</v>
      </c>
      <c r="C42" s="53" t="s">
        <v>73</v>
      </c>
      <c r="D42" s="79"/>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1"/>
      <c r="HZ42" s="18"/>
      <c r="IA42" s="18">
        <v>30</v>
      </c>
      <c r="IB42" s="18" t="s">
        <v>268</v>
      </c>
      <c r="IC42" s="18" t="s">
        <v>73</v>
      </c>
      <c r="ID42" s="18"/>
    </row>
    <row r="43" spans="1:239" s="17" customFormat="1" ht="15.75">
      <c r="A43" s="51">
        <v>31</v>
      </c>
      <c r="B43" s="52" t="s">
        <v>269</v>
      </c>
      <c r="C43" s="53" t="s">
        <v>74</v>
      </c>
      <c r="D43" s="54">
        <v>6</v>
      </c>
      <c r="E43" s="55" t="s">
        <v>148</v>
      </c>
      <c r="F43" s="56">
        <v>1140.29</v>
      </c>
      <c r="G43" s="57"/>
      <c r="H43" s="58"/>
      <c r="I43" s="59" t="s">
        <v>34</v>
      </c>
      <c r="J43" s="60">
        <f t="shared" si="0"/>
        <v>1</v>
      </c>
      <c r="K43" s="58" t="s">
        <v>35</v>
      </c>
      <c r="L43" s="58" t="s">
        <v>4</v>
      </c>
      <c r="M43" s="45"/>
      <c r="N43" s="44"/>
      <c r="O43" s="44"/>
      <c r="P43" s="46"/>
      <c r="Q43" s="44"/>
      <c r="R43" s="4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7"/>
      <c r="BA43" s="48">
        <f t="shared" si="1"/>
        <v>6842</v>
      </c>
      <c r="BB43" s="49">
        <f t="shared" si="2"/>
        <v>6842</v>
      </c>
      <c r="BC43" s="71" t="str">
        <f t="shared" si="3"/>
        <v>INR  Six Thousand Eight Hundred &amp; Forty Two  Only</v>
      </c>
      <c r="HZ43" s="18"/>
      <c r="IA43" s="18">
        <v>31</v>
      </c>
      <c r="IB43" s="18" t="s">
        <v>269</v>
      </c>
      <c r="IC43" s="18" t="s">
        <v>74</v>
      </c>
      <c r="ID43" s="18">
        <v>6</v>
      </c>
      <c r="IE43" s="17" t="s">
        <v>148</v>
      </c>
    </row>
    <row r="44" spans="1:239" s="17" customFormat="1" ht="78.75">
      <c r="A44" s="51">
        <v>32</v>
      </c>
      <c r="B44" s="52" t="s">
        <v>270</v>
      </c>
      <c r="C44" s="53" t="s">
        <v>75</v>
      </c>
      <c r="D44" s="54">
        <v>396</v>
      </c>
      <c r="E44" s="55" t="s">
        <v>148</v>
      </c>
      <c r="F44" s="56">
        <v>269.49</v>
      </c>
      <c r="G44" s="57"/>
      <c r="H44" s="58"/>
      <c r="I44" s="59" t="s">
        <v>34</v>
      </c>
      <c r="J44" s="60">
        <f t="shared" si="0"/>
        <v>1</v>
      </c>
      <c r="K44" s="58" t="s">
        <v>35</v>
      </c>
      <c r="L44" s="58" t="s">
        <v>4</v>
      </c>
      <c r="M44" s="45"/>
      <c r="N44" s="44"/>
      <c r="O44" s="44"/>
      <c r="P44" s="46"/>
      <c r="Q44" s="44"/>
      <c r="R44" s="4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7"/>
      <c r="BA44" s="48">
        <f t="shared" si="1"/>
        <v>106718</v>
      </c>
      <c r="BB44" s="49">
        <f t="shared" si="2"/>
        <v>106718</v>
      </c>
      <c r="BC44" s="71" t="str">
        <f t="shared" si="3"/>
        <v>INR  One Lakh Six Thousand Seven Hundred &amp; Eighteen  Only</v>
      </c>
      <c r="HZ44" s="18"/>
      <c r="IA44" s="18">
        <v>32</v>
      </c>
      <c r="IB44" s="18" t="s">
        <v>270</v>
      </c>
      <c r="IC44" s="18" t="s">
        <v>75</v>
      </c>
      <c r="ID44" s="18">
        <v>396</v>
      </c>
      <c r="IE44" s="17" t="s">
        <v>148</v>
      </c>
    </row>
    <row r="45" spans="1:238" s="17" customFormat="1" ht="15.75">
      <c r="A45" s="51">
        <v>33</v>
      </c>
      <c r="B45" s="52" t="s">
        <v>106</v>
      </c>
      <c r="C45" s="53" t="s">
        <v>76</v>
      </c>
      <c r="D45" s="75"/>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82"/>
      <c r="HZ45" s="18"/>
      <c r="IA45" s="18">
        <v>33</v>
      </c>
      <c r="IB45" s="18" t="s">
        <v>106</v>
      </c>
      <c r="IC45" s="18" t="s">
        <v>76</v>
      </c>
      <c r="ID45" s="18"/>
    </row>
    <row r="46" spans="1:238" s="17" customFormat="1" ht="63">
      <c r="A46" s="51">
        <v>34</v>
      </c>
      <c r="B46" s="52" t="s">
        <v>107</v>
      </c>
      <c r="C46" s="53" t="s">
        <v>77</v>
      </c>
      <c r="D46" s="79"/>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1"/>
      <c r="HZ46" s="18"/>
      <c r="IA46" s="18">
        <v>34</v>
      </c>
      <c r="IB46" s="18" t="s">
        <v>107</v>
      </c>
      <c r="IC46" s="18" t="s">
        <v>77</v>
      </c>
      <c r="ID46" s="18"/>
    </row>
    <row r="47" spans="1:239" s="17" customFormat="1" ht="15.75">
      <c r="A47" s="51">
        <v>35</v>
      </c>
      <c r="B47" s="52" t="s">
        <v>108</v>
      </c>
      <c r="C47" s="53" t="s">
        <v>78</v>
      </c>
      <c r="D47" s="54">
        <v>800</v>
      </c>
      <c r="E47" s="55" t="s">
        <v>148</v>
      </c>
      <c r="F47" s="56">
        <v>81.32</v>
      </c>
      <c r="G47" s="57"/>
      <c r="H47" s="58"/>
      <c r="I47" s="59" t="s">
        <v>34</v>
      </c>
      <c r="J47" s="60">
        <f t="shared" si="0"/>
        <v>1</v>
      </c>
      <c r="K47" s="58" t="s">
        <v>35</v>
      </c>
      <c r="L47" s="58" t="s">
        <v>4</v>
      </c>
      <c r="M47" s="45"/>
      <c r="N47" s="44"/>
      <c r="O47" s="44"/>
      <c r="P47" s="46"/>
      <c r="Q47" s="44"/>
      <c r="R47" s="4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7"/>
      <c r="BA47" s="48">
        <f t="shared" si="1"/>
        <v>65056</v>
      </c>
      <c r="BB47" s="49">
        <f t="shared" si="2"/>
        <v>65056</v>
      </c>
      <c r="BC47" s="71" t="str">
        <f t="shared" si="3"/>
        <v>INR  Sixty Five Thousand  &amp;Fifty Six  Only</v>
      </c>
      <c r="HZ47" s="18"/>
      <c r="IA47" s="18">
        <v>35</v>
      </c>
      <c r="IB47" s="18" t="s">
        <v>108</v>
      </c>
      <c r="IC47" s="18" t="s">
        <v>78</v>
      </c>
      <c r="ID47" s="18">
        <v>800</v>
      </c>
      <c r="IE47" s="17" t="s">
        <v>148</v>
      </c>
    </row>
    <row r="48" spans="1:238" s="17" customFormat="1" ht="31.5">
      <c r="A48" s="51">
        <v>36</v>
      </c>
      <c r="B48" s="52" t="s">
        <v>233</v>
      </c>
      <c r="C48" s="53" t="s">
        <v>79</v>
      </c>
      <c r="D48" s="79"/>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1"/>
      <c r="HZ48" s="18"/>
      <c r="IA48" s="18">
        <v>36</v>
      </c>
      <c r="IB48" s="18" t="s">
        <v>233</v>
      </c>
      <c r="IC48" s="18" t="s">
        <v>79</v>
      </c>
      <c r="ID48" s="18"/>
    </row>
    <row r="49" spans="1:239" s="17" customFormat="1" ht="15.75">
      <c r="A49" s="51">
        <v>37</v>
      </c>
      <c r="B49" s="52" t="s">
        <v>108</v>
      </c>
      <c r="C49" s="53" t="s">
        <v>80</v>
      </c>
      <c r="D49" s="54">
        <v>20</v>
      </c>
      <c r="E49" s="55" t="s">
        <v>148</v>
      </c>
      <c r="F49" s="56">
        <v>115.26</v>
      </c>
      <c r="G49" s="57"/>
      <c r="H49" s="58"/>
      <c r="I49" s="59" t="s">
        <v>34</v>
      </c>
      <c r="J49" s="60">
        <f t="shared" si="0"/>
        <v>1</v>
      </c>
      <c r="K49" s="58" t="s">
        <v>35</v>
      </c>
      <c r="L49" s="58" t="s">
        <v>4</v>
      </c>
      <c r="M49" s="45"/>
      <c r="N49" s="44"/>
      <c r="O49" s="44"/>
      <c r="P49" s="46"/>
      <c r="Q49" s="44"/>
      <c r="R49" s="4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7"/>
      <c r="BA49" s="48">
        <f t="shared" si="1"/>
        <v>2305</v>
      </c>
      <c r="BB49" s="49">
        <f t="shared" si="2"/>
        <v>2305</v>
      </c>
      <c r="BC49" s="71" t="str">
        <f t="shared" si="3"/>
        <v>INR  Two Thousand Three Hundred &amp; Five  Only</v>
      </c>
      <c r="HZ49" s="18"/>
      <c r="IA49" s="18">
        <v>37</v>
      </c>
      <c r="IB49" s="18" t="s">
        <v>108</v>
      </c>
      <c r="IC49" s="18" t="s">
        <v>80</v>
      </c>
      <c r="ID49" s="18">
        <v>20</v>
      </c>
      <c r="IE49" s="17" t="s">
        <v>148</v>
      </c>
    </row>
    <row r="50" spans="1:238" s="17" customFormat="1" ht="31.5">
      <c r="A50" s="51">
        <v>38</v>
      </c>
      <c r="B50" s="52" t="s">
        <v>271</v>
      </c>
      <c r="C50" s="53" t="s">
        <v>91</v>
      </c>
      <c r="D50" s="79"/>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1"/>
      <c r="HZ50" s="18"/>
      <c r="IA50" s="18">
        <v>38</v>
      </c>
      <c r="IB50" s="18" t="s">
        <v>271</v>
      </c>
      <c r="IC50" s="18" t="s">
        <v>91</v>
      </c>
      <c r="ID50" s="18"/>
    </row>
    <row r="51" spans="1:239" s="17" customFormat="1" ht="31.5">
      <c r="A51" s="51">
        <v>39</v>
      </c>
      <c r="B51" s="52" t="s">
        <v>272</v>
      </c>
      <c r="C51" s="53" t="s">
        <v>92</v>
      </c>
      <c r="D51" s="54">
        <v>8.4</v>
      </c>
      <c r="E51" s="55" t="s">
        <v>148</v>
      </c>
      <c r="F51" s="56">
        <v>167.82</v>
      </c>
      <c r="G51" s="57"/>
      <c r="H51" s="58"/>
      <c r="I51" s="59" t="s">
        <v>34</v>
      </c>
      <c r="J51" s="60">
        <f t="shared" si="0"/>
        <v>1</v>
      </c>
      <c r="K51" s="58" t="s">
        <v>35</v>
      </c>
      <c r="L51" s="58" t="s">
        <v>4</v>
      </c>
      <c r="M51" s="45"/>
      <c r="N51" s="44"/>
      <c r="O51" s="44"/>
      <c r="P51" s="46"/>
      <c r="Q51" s="44"/>
      <c r="R51" s="4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7"/>
      <c r="BA51" s="48">
        <f t="shared" si="1"/>
        <v>1410</v>
      </c>
      <c r="BB51" s="49">
        <f t="shared" si="2"/>
        <v>1410</v>
      </c>
      <c r="BC51" s="71" t="str">
        <f t="shared" si="3"/>
        <v>INR  One Thousand Four Hundred &amp; Ten  Only</v>
      </c>
      <c r="HZ51" s="18"/>
      <c r="IA51" s="18">
        <v>39</v>
      </c>
      <c r="IB51" s="18" t="s">
        <v>272</v>
      </c>
      <c r="IC51" s="18" t="s">
        <v>92</v>
      </c>
      <c r="ID51" s="18">
        <v>8.4</v>
      </c>
      <c r="IE51" s="17" t="s">
        <v>148</v>
      </c>
    </row>
    <row r="52" spans="1:239" s="17" customFormat="1" ht="294" customHeight="1">
      <c r="A52" s="51">
        <v>40</v>
      </c>
      <c r="B52" s="52" t="s">
        <v>109</v>
      </c>
      <c r="C52" s="53" t="s">
        <v>81</v>
      </c>
      <c r="D52" s="54">
        <v>800</v>
      </c>
      <c r="E52" s="55" t="s">
        <v>148</v>
      </c>
      <c r="F52" s="56">
        <v>108.59</v>
      </c>
      <c r="G52" s="57"/>
      <c r="H52" s="58"/>
      <c r="I52" s="59" t="s">
        <v>34</v>
      </c>
      <c r="J52" s="60">
        <f t="shared" si="0"/>
        <v>1</v>
      </c>
      <c r="K52" s="58" t="s">
        <v>35</v>
      </c>
      <c r="L52" s="58" t="s">
        <v>4</v>
      </c>
      <c r="M52" s="45"/>
      <c r="N52" s="44"/>
      <c r="O52" s="44"/>
      <c r="P52" s="46"/>
      <c r="Q52" s="44"/>
      <c r="R52" s="4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7"/>
      <c r="BA52" s="48">
        <f t="shared" si="1"/>
        <v>86872</v>
      </c>
      <c r="BB52" s="49">
        <f t="shared" si="2"/>
        <v>86872</v>
      </c>
      <c r="BC52" s="71" t="str">
        <f t="shared" si="3"/>
        <v>INR  Eighty Six Thousand Eight Hundred &amp; Seventy Two  Only</v>
      </c>
      <c r="HZ52" s="18"/>
      <c r="IA52" s="18">
        <v>40</v>
      </c>
      <c r="IB52" s="24" t="s">
        <v>109</v>
      </c>
      <c r="IC52" s="18" t="s">
        <v>81</v>
      </c>
      <c r="ID52" s="18">
        <v>800</v>
      </c>
      <c r="IE52" s="17" t="s">
        <v>148</v>
      </c>
    </row>
    <row r="53" spans="1:238" s="17" customFormat="1" ht="47.25">
      <c r="A53" s="51">
        <v>41</v>
      </c>
      <c r="B53" s="52" t="s">
        <v>273</v>
      </c>
      <c r="C53" s="53" t="s">
        <v>82</v>
      </c>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1"/>
      <c r="HZ53" s="18"/>
      <c r="IA53" s="18">
        <v>41</v>
      </c>
      <c r="IB53" s="18" t="s">
        <v>273</v>
      </c>
      <c r="IC53" s="18" t="s">
        <v>82</v>
      </c>
      <c r="ID53" s="18"/>
    </row>
    <row r="54" spans="1:239" s="17" customFormat="1" ht="15.75">
      <c r="A54" s="51">
        <v>42</v>
      </c>
      <c r="B54" s="52" t="s">
        <v>274</v>
      </c>
      <c r="C54" s="53" t="s">
        <v>113</v>
      </c>
      <c r="D54" s="54">
        <v>175</v>
      </c>
      <c r="E54" s="55" t="s">
        <v>148</v>
      </c>
      <c r="F54" s="56">
        <v>49.8</v>
      </c>
      <c r="G54" s="57"/>
      <c r="H54" s="58"/>
      <c r="I54" s="59" t="s">
        <v>34</v>
      </c>
      <c r="J54" s="60">
        <f t="shared" si="0"/>
        <v>1</v>
      </c>
      <c r="K54" s="58" t="s">
        <v>35</v>
      </c>
      <c r="L54" s="58" t="s">
        <v>4</v>
      </c>
      <c r="M54" s="45"/>
      <c r="N54" s="44"/>
      <c r="O54" s="44"/>
      <c r="P54" s="46"/>
      <c r="Q54" s="44"/>
      <c r="R54" s="4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7"/>
      <c r="BA54" s="48">
        <f t="shared" si="1"/>
        <v>8715</v>
      </c>
      <c r="BB54" s="49">
        <f t="shared" si="2"/>
        <v>8715</v>
      </c>
      <c r="BC54" s="71" t="str">
        <f t="shared" si="3"/>
        <v>INR  Eight Thousand Seven Hundred &amp; Fifteen  Only</v>
      </c>
      <c r="HZ54" s="18"/>
      <c r="IA54" s="18">
        <v>42</v>
      </c>
      <c r="IB54" s="18" t="s">
        <v>274</v>
      </c>
      <c r="IC54" s="18" t="s">
        <v>113</v>
      </c>
      <c r="ID54" s="18">
        <v>175</v>
      </c>
      <c r="IE54" s="17" t="s">
        <v>148</v>
      </c>
    </row>
    <row r="55" spans="1:238" s="17" customFormat="1" ht="15.75">
      <c r="A55" s="51">
        <v>43</v>
      </c>
      <c r="B55" s="52" t="s">
        <v>110</v>
      </c>
      <c r="C55" s="53" t="s">
        <v>114</v>
      </c>
      <c r="D55" s="79"/>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1"/>
      <c r="HZ55" s="18"/>
      <c r="IA55" s="18">
        <v>43</v>
      </c>
      <c r="IB55" s="18" t="s">
        <v>110</v>
      </c>
      <c r="IC55" s="18" t="s">
        <v>114</v>
      </c>
      <c r="ID55" s="18"/>
    </row>
    <row r="56" spans="1:239" s="17" customFormat="1" ht="47.25">
      <c r="A56" s="51">
        <v>44</v>
      </c>
      <c r="B56" s="52" t="s">
        <v>275</v>
      </c>
      <c r="C56" s="53" t="s">
        <v>115</v>
      </c>
      <c r="D56" s="54">
        <v>4.8</v>
      </c>
      <c r="E56" s="55" t="s">
        <v>148</v>
      </c>
      <c r="F56" s="56">
        <v>39.5</v>
      </c>
      <c r="G56" s="57"/>
      <c r="H56" s="58"/>
      <c r="I56" s="59" t="s">
        <v>34</v>
      </c>
      <c r="J56" s="60">
        <f t="shared" si="0"/>
        <v>1</v>
      </c>
      <c r="K56" s="58" t="s">
        <v>35</v>
      </c>
      <c r="L56" s="58" t="s">
        <v>4</v>
      </c>
      <c r="M56" s="45"/>
      <c r="N56" s="44"/>
      <c r="O56" s="44"/>
      <c r="P56" s="46"/>
      <c r="Q56" s="44"/>
      <c r="R56" s="4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7"/>
      <c r="BA56" s="48">
        <f t="shared" si="1"/>
        <v>190</v>
      </c>
      <c r="BB56" s="49">
        <f t="shared" si="2"/>
        <v>190</v>
      </c>
      <c r="BC56" s="71" t="str">
        <f t="shared" si="3"/>
        <v>INR  One Hundred &amp; Ninety  Only</v>
      </c>
      <c r="HZ56" s="18"/>
      <c r="IA56" s="18">
        <v>44</v>
      </c>
      <c r="IB56" s="18" t="s">
        <v>275</v>
      </c>
      <c r="IC56" s="18" t="s">
        <v>115</v>
      </c>
      <c r="ID56" s="18">
        <v>4.8</v>
      </c>
      <c r="IE56" s="17" t="s">
        <v>148</v>
      </c>
    </row>
    <row r="57" spans="1:239" s="17" customFormat="1" ht="63">
      <c r="A57" s="51">
        <v>45</v>
      </c>
      <c r="B57" s="52" t="s">
        <v>276</v>
      </c>
      <c r="C57" s="53" t="s">
        <v>116</v>
      </c>
      <c r="D57" s="54">
        <v>6</v>
      </c>
      <c r="E57" s="55" t="s">
        <v>148</v>
      </c>
      <c r="F57" s="56">
        <v>40.77</v>
      </c>
      <c r="G57" s="57"/>
      <c r="H57" s="58"/>
      <c r="I57" s="59" t="s">
        <v>34</v>
      </c>
      <c r="J57" s="60">
        <f t="shared" si="0"/>
        <v>1</v>
      </c>
      <c r="K57" s="58" t="s">
        <v>35</v>
      </c>
      <c r="L57" s="58" t="s">
        <v>4</v>
      </c>
      <c r="M57" s="45"/>
      <c r="N57" s="44"/>
      <c r="O57" s="44"/>
      <c r="P57" s="46"/>
      <c r="Q57" s="44"/>
      <c r="R57" s="4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7"/>
      <c r="BA57" s="48">
        <f t="shared" si="1"/>
        <v>245</v>
      </c>
      <c r="BB57" s="49">
        <f t="shared" si="2"/>
        <v>245</v>
      </c>
      <c r="BC57" s="71" t="str">
        <f t="shared" si="3"/>
        <v>INR  Two Hundred &amp; Forty Five  Only</v>
      </c>
      <c r="HZ57" s="18"/>
      <c r="IA57" s="18">
        <v>45</v>
      </c>
      <c r="IB57" s="18" t="s">
        <v>276</v>
      </c>
      <c r="IC57" s="18" t="s">
        <v>116</v>
      </c>
      <c r="ID57" s="18">
        <v>6</v>
      </c>
      <c r="IE57" s="17" t="s">
        <v>148</v>
      </c>
    </row>
    <row r="58" spans="1:238" s="17" customFormat="1" ht="15.75">
      <c r="A58" s="51">
        <v>46</v>
      </c>
      <c r="B58" s="52" t="s">
        <v>212</v>
      </c>
      <c r="C58" s="53" t="s">
        <v>117</v>
      </c>
      <c r="D58" s="75"/>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82"/>
      <c r="HZ58" s="18"/>
      <c r="IA58" s="18">
        <v>46</v>
      </c>
      <c r="IB58" s="18" t="s">
        <v>212</v>
      </c>
      <c r="IC58" s="18" t="s">
        <v>117</v>
      </c>
      <c r="ID58" s="18"/>
    </row>
    <row r="59" spans="1:238" s="17" customFormat="1" ht="78.75">
      <c r="A59" s="51">
        <v>47</v>
      </c>
      <c r="B59" s="52" t="s">
        <v>277</v>
      </c>
      <c r="C59" s="53" t="s">
        <v>118</v>
      </c>
      <c r="D59" s="79"/>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1"/>
      <c r="HZ59" s="18"/>
      <c r="IA59" s="18">
        <v>47</v>
      </c>
      <c r="IB59" s="18" t="s">
        <v>277</v>
      </c>
      <c r="IC59" s="18" t="s">
        <v>118</v>
      </c>
      <c r="ID59" s="18"/>
    </row>
    <row r="60" spans="1:239" s="17" customFormat="1" ht="31.5">
      <c r="A60" s="51">
        <v>48</v>
      </c>
      <c r="B60" s="52" t="s">
        <v>278</v>
      </c>
      <c r="C60" s="53" t="s">
        <v>119</v>
      </c>
      <c r="D60" s="54">
        <v>2</v>
      </c>
      <c r="E60" s="55" t="s">
        <v>151</v>
      </c>
      <c r="F60" s="56">
        <v>4919.64</v>
      </c>
      <c r="G60" s="57"/>
      <c r="H60" s="58"/>
      <c r="I60" s="59" t="s">
        <v>34</v>
      </c>
      <c r="J60" s="60">
        <f t="shared" si="0"/>
        <v>1</v>
      </c>
      <c r="K60" s="58" t="s">
        <v>35</v>
      </c>
      <c r="L60" s="58" t="s">
        <v>4</v>
      </c>
      <c r="M60" s="45"/>
      <c r="N60" s="44"/>
      <c r="O60" s="44"/>
      <c r="P60" s="46"/>
      <c r="Q60" s="44"/>
      <c r="R60" s="4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7"/>
      <c r="BA60" s="48">
        <f t="shared" si="1"/>
        <v>9839</v>
      </c>
      <c r="BB60" s="49">
        <f t="shared" si="2"/>
        <v>9839</v>
      </c>
      <c r="BC60" s="71" t="str">
        <f t="shared" si="3"/>
        <v>INR  Nine Thousand Eight Hundred &amp; Thirty Nine  Only</v>
      </c>
      <c r="HZ60" s="18"/>
      <c r="IA60" s="18">
        <v>48</v>
      </c>
      <c r="IB60" s="18" t="s">
        <v>278</v>
      </c>
      <c r="IC60" s="18" t="s">
        <v>119</v>
      </c>
      <c r="ID60" s="18">
        <v>2</v>
      </c>
      <c r="IE60" s="17" t="s">
        <v>151</v>
      </c>
    </row>
    <row r="61" spans="1:238" s="17" customFormat="1" ht="31.5">
      <c r="A61" s="51">
        <v>49</v>
      </c>
      <c r="B61" s="52" t="s">
        <v>234</v>
      </c>
      <c r="C61" s="53" t="s">
        <v>120</v>
      </c>
      <c r="D61" s="75"/>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82"/>
      <c r="HZ61" s="18"/>
      <c r="IA61" s="18">
        <v>49</v>
      </c>
      <c r="IB61" s="18" t="s">
        <v>234</v>
      </c>
      <c r="IC61" s="18" t="s">
        <v>120</v>
      </c>
      <c r="ID61" s="18"/>
    </row>
    <row r="62" spans="1:238" s="17" customFormat="1" ht="15.75">
      <c r="A62" s="51">
        <v>50</v>
      </c>
      <c r="B62" s="52" t="s">
        <v>235</v>
      </c>
      <c r="C62" s="53" t="s">
        <v>121</v>
      </c>
      <c r="D62" s="79"/>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1"/>
      <c r="HZ62" s="18"/>
      <c r="IA62" s="18">
        <v>50</v>
      </c>
      <c r="IB62" s="18" t="s">
        <v>235</v>
      </c>
      <c r="IC62" s="18" t="s">
        <v>121</v>
      </c>
      <c r="ID62" s="18"/>
    </row>
    <row r="63" spans="1:239" s="17" customFormat="1" ht="15.75">
      <c r="A63" s="51">
        <v>51</v>
      </c>
      <c r="B63" s="52" t="s">
        <v>236</v>
      </c>
      <c r="C63" s="53" t="s">
        <v>122</v>
      </c>
      <c r="D63" s="54">
        <v>2</v>
      </c>
      <c r="E63" s="55" t="s">
        <v>151</v>
      </c>
      <c r="F63" s="56">
        <v>91.49</v>
      </c>
      <c r="G63" s="57"/>
      <c r="H63" s="58"/>
      <c r="I63" s="59" t="s">
        <v>34</v>
      </c>
      <c r="J63" s="60">
        <f t="shared" si="0"/>
        <v>1</v>
      </c>
      <c r="K63" s="58" t="s">
        <v>35</v>
      </c>
      <c r="L63" s="58" t="s">
        <v>4</v>
      </c>
      <c r="M63" s="45"/>
      <c r="N63" s="44"/>
      <c r="O63" s="44"/>
      <c r="P63" s="46"/>
      <c r="Q63" s="44"/>
      <c r="R63" s="4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7"/>
      <c r="BA63" s="48">
        <f t="shared" si="1"/>
        <v>183</v>
      </c>
      <c r="BB63" s="49">
        <f t="shared" si="2"/>
        <v>183</v>
      </c>
      <c r="BC63" s="71" t="str">
        <f t="shared" si="3"/>
        <v>INR  One Hundred &amp; Eighty Three  Only</v>
      </c>
      <c r="HZ63" s="18"/>
      <c r="IA63" s="18">
        <v>51</v>
      </c>
      <c r="IB63" s="18" t="s">
        <v>236</v>
      </c>
      <c r="IC63" s="18" t="s">
        <v>122</v>
      </c>
      <c r="ID63" s="18">
        <v>2</v>
      </c>
      <c r="IE63" s="17" t="s">
        <v>151</v>
      </c>
    </row>
    <row r="64" spans="1:238" s="17" customFormat="1" ht="15.75">
      <c r="A64" s="51">
        <v>52</v>
      </c>
      <c r="B64" s="52" t="s">
        <v>213</v>
      </c>
      <c r="C64" s="53" t="s">
        <v>123</v>
      </c>
      <c r="D64" s="75"/>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82"/>
      <c r="HZ64" s="18"/>
      <c r="IA64" s="18">
        <v>52</v>
      </c>
      <c r="IB64" s="18" t="s">
        <v>213</v>
      </c>
      <c r="IC64" s="18" t="s">
        <v>123</v>
      </c>
      <c r="ID64" s="18"/>
    </row>
    <row r="65" spans="1:238" s="17" customFormat="1" ht="47.25">
      <c r="A65" s="51">
        <v>53</v>
      </c>
      <c r="B65" s="52" t="s">
        <v>214</v>
      </c>
      <c r="C65" s="53" t="s">
        <v>124</v>
      </c>
      <c r="D65" s="79"/>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1"/>
      <c r="HZ65" s="18"/>
      <c r="IA65" s="18">
        <v>53</v>
      </c>
      <c r="IB65" s="18" t="s">
        <v>214</v>
      </c>
      <c r="IC65" s="18" t="s">
        <v>124</v>
      </c>
      <c r="ID65" s="18"/>
    </row>
    <row r="66" spans="1:239" s="17" customFormat="1" ht="15.75">
      <c r="A66" s="51">
        <v>54</v>
      </c>
      <c r="B66" s="52" t="s">
        <v>215</v>
      </c>
      <c r="C66" s="53" t="s">
        <v>125</v>
      </c>
      <c r="D66" s="54">
        <v>3</v>
      </c>
      <c r="E66" s="55" t="s">
        <v>149</v>
      </c>
      <c r="F66" s="56">
        <v>266.68</v>
      </c>
      <c r="G66" s="57"/>
      <c r="H66" s="58"/>
      <c r="I66" s="59" t="s">
        <v>34</v>
      </c>
      <c r="J66" s="60">
        <f t="shared" si="0"/>
        <v>1</v>
      </c>
      <c r="K66" s="58" t="s">
        <v>35</v>
      </c>
      <c r="L66" s="58" t="s">
        <v>4</v>
      </c>
      <c r="M66" s="45"/>
      <c r="N66" s="44"/>
      <c r="O66" s="44"/>
      <c r="P66" s="46"/>
      <c r="Q66" s="44"/>
      <c r="R66" s="4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7"/>
      <c r="BA66" s="48">
        <f t="shared" si="1"/>
        <v>800</v>
      </c>
      <c r="BB66" s="49">
        <f t="shared" si="2"/>
        <v>800</v>
      </c>
      <c r="BC66" s="71" t="str">
        <f t="shared" si="3"/>
        <v>INR  Eight Hundred    Only</v>
      </c>
      <c r="HZ66" s="18"/>
      <c r="IA66" s="18">
        <v>54</v>
      </c>
      <c r="IB66" s="18" t="s">
        <v>215</v>
      </c>
      <c r="IC66" s="18" t="s">
        <v>125</v>
      </c>
      <c r="ID66" s="18">
        <v>3</v>
      </c>
      <c r="IE66" s="17" t="s">
        <v>149</v>
      </c>
    </row>
    <row r="67" spans="1:239" s="17" customFormat="1" ht="31.5">
      <c r="A67" s="51">
        <v>55</v>
      </c>
      <c r="B67" s="52" t="s">
        <v>216</v>
      </c>
      <c r="C67" s="53" t="s">
        <v>126</v>
      </c>
      <c r="D67" s="54">
        <v>18</v>
      </c>
      <c r="E67" s="55" t="s">
        <v>149</v>
      </c>
      <c r="F67" s="56">
        <v>327.36</v>
      </c>
      <c r="G67" s="57"/>
      <c r="H67" s="58"/>
      <c r="I67" s="59" t="s">
        <v>34</v>
      </c>
      <c r="J67" s="60">
        <f t="shared" si="0"/>
        <v>1</v>
      </c>
      <c r="K67" s="58" t="s">
        <v>35</v>
      </c>
      <c r="L67" s="58" t="s">
        <v>4</v>
      </c>
      <c r="M67" s="45"/>
      <c r="N67" s="44"/>
      <c r="O67" s="44"/>
      <c r="P67" s="46"/>
      <c r="Q67" s="44"/>
      <c r="R67" s="4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7"/>
      <c r="BA67" s="48">
        <f t="shared" si="1"/>
        <v>5892</v>
      </c>
      <c r="BB67" s="49">
        <f t="shared" si="2"/>
        <v>5892</v>
      </c>
      <c r="BC67" s="71" t="str">
        <f t="shared" si="3"/>
        <v>INR  Five Thousand Eight Hundred &amp; Ninety Two  Only</v>
      </c>
      <c r="HZ67" s="18"/>
      <c r="IA67" s="18">
        <v>55</v>
      </c>
      <c r="IB67" s="18" t="s">
        <v>216</v>
      </c>
      <c r="IC67" s="18" t="s">
        <v>126</v>
      </c>
      <c r="ID67" s="18">
        <v>18</v>
      </c>
      <c r="IE67" s="17" t="s">
        <v>149</v>
      </c>
    </row>
    <row r="68" spans="1:239" s="17" customFormat="1" ht="31.5">
      <c r="A68" s="51">
        <v>56</v>
      </c>
      <c r="B68" s="52" t="s">
        <v>279</v>
      </c>
      <c r="C68" s="53" t="s">
        <v>127</v>
      </c>
      <c r="D68" s="54">
        <v>19.8</v>
      </c>
      <c r="E68" s="55" t="s">
        <v>149</v>
      </c>
      <c r="F68" s="56">
        <v>635.82</v>
      </c>
      <c r="G68" s="57"/>
      <c r="H68" s="58"/>
      <c r="I68" s="59" t="s">
        <v>34</v>
      </c>
      <c r="J68" s="60">
        <f t="shared" si="0"/>
        <v>1</v>
      </c>
      <c r="K68" s="58" t="s">
        <v>35</v>
      </c>
      <c r="L68" s="58" t="s">
        <v>4</v>
      </c>
      <c r="M68" s="45"/>
      <c r="N68" s="44"/>
      <c r="O68" s="44"/>
      <c r="P68" s="46"/>
      <c r="Q68" s="44"/>
      <c r="R68" s="4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7"/>
      <c r="BA68" s="48">
        <f t="shared" si="1"/>
        <v>12589</v>
      </c>
      <c r="BB68" s="49">
        <f t="shared" si="2"/>
        <v>12589</v>
      </c>
      <c r="BC68" s="71" t="str">
        <f t="shared" si="3"/>
        <v>INR  Twelve Thousand Five Hundred &amp; Eighty Nine  Only</v>
      </c>
      <c r="HZ68" s="18"/>
      <c r="IA68" s="18">
        <v>56</v>
      </c>
      <c r="IB68" s="18" t="s">
        <v>279</v>
      </c>
      <c r="IC68" s="18" t="s">
        <v>127</v>
      </c>
      <c r="ID68" s="18">
        <v>19.8</v>
      </c>
      <c r="IE68" s="17" t="s">
        <v>149</v>
      </c>
    </row>
    <row r="69" spans="1:238" s="17" customFormat="1" ht="47.25">
      <c r="A69" s="51">
        <v>57</v>
      </c>
      <c r="B69" s="52" t="s">
        <v>217</v>
      </c>
      <c r="C69" s="53" t="s">
        <v>128</v>
      </c>
      <c r="D69" s="79"/>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1"/>
      <c r="HZ69" s="18"/>
      <c r="IA69" s="18">
        <v>57</v>
      </c>
      <c r="IB69" s="18" t="s">
        <v>217</v>
      </c>
      <c r="IC69" s="18" t="s">
        <v>128</v>
      </c>
      <c r="ID69" s="18"/>
    </row>
    <row r="70" spans="1:239" s="17" customFormat="1" ht="15.75">
      <c r="A70" s="51">
        <v>58</v>
      </c>
      <c r="B70" s="52" t="s">
        <v>218</v>
      </c>
      <c r="C70" s="53" t="s">
        <v>129</v>
      </c>
      <c r="D70" s="54">
        <v>1</v>
      </c>
      <c r="E70" s="55" t="s">
        <v>151</v>
      </c>
      <c r="F70" s="56">
        <v>663.83</v>
      </c>
      <c r="G70" s="57"/>
      <c r="H70" s="58"/>
      <c r="I70" s="59" t="s">
        <v>34</v>
      </c>
      <c r="J70" s="60">
        <f t="shared" si="0"/>
        <v>1</v>
      </c>
      <c r="K70" s="58" t="s">
        <v>35</v>
      </c>
      <c r="L70" s="58" t="s">
        <v>4</v>
      </c>
      <c r="M70" s="45"/>
      <c r="N70" s="44"/>
      <c r="O70" s="44"/>
      <c r="P70" s="46"/>
      <c r="Q70" s="44"/>
      <c r="R70" s="4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7"/>
      <c r="BA70" s="48">
        <f t="shared" si="1"/>
        <v>664</v>
      </c>
      <c r="BB70" s="49">
        <f t="shared" si="2"/>
        <v>664</v>
      </c>
      <c r="BC70" s="71" t="str">
        <f t="shared" si="3"/>
        <v>INR  Six Hundred &amp; Sixty Four  Only</v>
      </c>
      <c r="HZ70" s="18"/>
      <c r="IA70" s="18">
        <v>58</v>
      </c>
      <c r="IB70" s="18" t="s">
        <v>218</v>
      </c>
      <c r="IC70" s="18" t="s">
        <v>129</v>
      </c>
      <c r="ID70" s="18">
        <v>1</v>
      </c>
      <c r="IE70" s="17" t="s">
        <v>151</v>
      </c>
    </row>
    <row r="71" spans="1:238" s="17" customFormat="1" ht="15.75">
      <c r="A71" s="51">
        <v>59</v>
      </c>
      <c r="B71" s="52" t="s">
        <v>280</v>
      </c>
      <c r="C71" s="53" t="s">
        <v>130</v>
      </c>
      <c r="D71" s="79"/>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1"/>
      <c r="HZ71" s="18"/>
      <c r="IA71" s="18">
        <v>59</v>
      </c>
      <c r="IB71" s="18" t="s">
        <v>280</v>
      </c>
      <c r="IC71" s="18" t="s">
        <v>130</v>
      </c>
      <c r="ID71" s="18"/>
    </row>
    <row r="72" spans="1:239" s="17" customFormat="1" ht="15.75">
      <c r="A72" s="51">
        <v>60</v>
      </c>
      <c r="B72" s="52" t="s">
        <v>221</v>
      </c>
      <c r="C72" s="53" t="s">
        <v>131</v>
      </c>
      <c r="D72" s="54">
        <v>2</v>
      </c>
      <c r="E72" s="55" t="s">
        <v>151</v>
      </c>
      <c r="F72" s="56">
        <v>266.42</v>
      </c>
      <c r="G72" s="57"/>
      <c r="H72" s="58"/>
      <c r="I72" s="59" t="s">
        <v>34</v>
      </c>
      <c r="J72" s="60">
        <f t="shared" si="0"/>
        <v>1</v>
      </c>
      <c r="K72" s="58" t="s">
        <v>35</v>
      </c>
      <c r="L72" s="58" t="s">
        <v>4</v>
      </c>
      <c r="M72" s="45"/>
      <c r="N72" s="44"/>
      <c r="O72" s="44"/>
      <c r="P72" s="46"/>
      <c r="Q72" s="44"/>
      <c r="R72" s="4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7"/>
      <c r="BA72" s="48">
        <f t="shared" si="1"/>
        <v>533</v>
      </c>
      <c r="BB72" s="49">
        <f t="shared" si="2"/>
        <v>533</v>
      </c>
      <c r="BC72" s="71" t="str">
        <f t="shared" si="3"/>
        <v>INR  Five Hundred &amp; Thirty Three  Only</v>
      </c>
      <c r="HZ72" s="18"/>
      <c r="IA72" s="18">
        <v>60</v>
      </c>
      <c r="IB72" s="18" t="s">
        <v>221</v>
      </c>
      <c r="IC72" s="18" t="s">
        <v>131</v>
      </c>
      <c r="ID72" s="18">
        <v>2</v>
      </c>
      <c r="IE72" s="17" t="s">
        <v>151</v>
      </c>
    </row>
    <row r="73" spans="1:238" s="17" customFormat="1" ht="31.5">
      <c r="A73" s="51">
        <v>61</v>
      </c>
      <c r="B73" s="52" t="s">
        <v>219</v>
      </c>
      <c r="C73" s="53" t="s">
        <v>132</v>
      </c>
      <c r="D73" s="75"/>
      <c r="E73" s="76"/>
      <c r="F73" s="76"/>
      <c r="G73" s="76"/>
      <c r="H73" s="76"/>
      <c r="I73" s="76"/>
      <c r="J73" s="76"/>
      <c r="K73" s="76"/>
      <c r="L73" s="76"/>
      <c r="M73" s="76"/>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8"/>
      <c r="HZ73" s="18"/>
      <c r="IA73" s="18">
        <v>61</v>
      </c>
      <c r="IB73" s="18" t="s">
        <v>219</v>
      </c>
      <c r="IC73" s="18" t="s">
        <v>132</v>
      </c>
      <c r="ID73" s="18"/>
    </row>
    <row r="74" spans="1:239" s="17" customFormat="1" ht="15.75">
      <c r="A74" s="51">
        <v>62</v>
      </c>
      <c r="B74" s="52" t="s">
        <v>220</v>
      </c>
      <c r="C74" s="53" t="s">
        <v>133</v>
      </c>
      <c r="D74" s="54">
        <v>1</v>
      </c>
      <c r="E74" s="55" t="s">
        <v>151</v>
      </c>
      <c r="F74" s="56">
        <v>404.87</v>
      </c>
      <c r="G74" s="57"/>
      <c r="H74" s="58"/>
      <c r="I74" s="59" t="s">
        <v>34</v>
      </c>
      <c r="J74" s="60">
        <f t="shared" si="0"/>
        <v>1</v>
      </c>
      <c r="K74" s="58" t="s">
        <v>35</v>
      </c>
      <c r="L74" s="58" t="s">
        <v>4</v>
      </c>
      <c r="M74" s="45"/>
      <c r="N74" s="44"/>
      <c r="O74" s="44"/>
      <c r="P74" s="46"/>
      <c r="Q74" s="44"/>
      <c r="R74" s="4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7"/>
      <c r="BA74" s="48">
        <f t="shared" si="1"/>
        <v>405</v>
      </c>
      <c r="BB74" s="49">
        <f t="shared" si="2"/>
        <v>405</v>
      </c>
      <c r="BC74" s="71" t="str">
        <f t="shared" si="3"/>
        <v>INR  Four Hundred &amp; Five  Only</v>
      </c>
      <c r="HZ74" s="18"/>
      <c r="IA74" s="18">
        <v>62</v>
      </c>
      <c r="IB74" s="18" t="s">
        <v>220</v>
      </c>
      <c r="IC74" s="18" t="s">
        <v>133</v>
      </c>
      <c r="ID74" s="18">
        <v>1</v>
      </c>
      <c r="IE74" s="17" t="s">
        <v>151</v>
      </c>
    </row>
    <row r="75" spans="1:238" s="17" customFormat="1" ht="31.5">
      <c r="A75" s="51">
        <v>63</v>
      </c>
      <c r="B75" s="52" t="s">
        <v>222</v>
      </c>
      <c r="C75" s="53" t="s">
        <v>134</v>
      </c>
      <c r="D75" s="75"/>
      <c r="E75" s="76"/>
      <c r="F75" s="76"/>
      <c r="G75" s="76"/>
      <c r="H75" s="76"/>
      <c r="I75" s="76"/>
      <c r="J75" s="76"/>
      <c r="K75" s="76"/>
      <c r="L75" s="76"/>
      <c r="M75" s="76"/>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8"/>
      <c r="HZ75" s="18"/>
      <c r="IA75" s="18">
        <v>63</v>
      </c>
      <c r="IB75" s="18" t="s">
        <v>222</v>
      </c>
      <c r="IC75" s="18" t="s">
        <v>134</v>
      </c>
      <c r="ID75" s="18"/>
    </row>
    <row r="76" spans="1:239" s="17" customFormat="1" ht="15.75">
      <c r="A76" s="51">
        <v>64</v>
      </c>
      <c r="B76" s="52" t="s">
        <v>220</v>
      </c>
      <c r="C76" s="53" t="s">
        <v>135</v>
      </c>
      <c r="D76" s="54">
        <v>2</v>
      </c>
      <c r="E76" s="55" t="s">
        <v>151</v>
      </c>
      <c r="F76" s="56">
        <v>253.44</v>
      </c>
      <c r="G76" s="57"/>
      <c r="H76" s="58"/>
      <c r="I76" s="59" t="s">
        <v>34</v>
      </c>
      <c r="J76" s="60">
        <f t="shared" si="0"/>
        <v>1</v>
      </c>
      <c r="K76" s="58" t="s">
        <v>35</v>
      </c>
      <c r="L76" s="58" t="s">
        <v>4</v>
      </c>
      <c r="M76" s="45"/>
      <c r="N76" s="44"/>
      <c r="O76" s="44"/>
      <c r="P76" s="46"/>
      <c r="Q76" s="44"/>
      <c r="R76" s="4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7"/>
      <c r="BA76" s="48">
        <f t="shared" si="1"/>
        <v>507</v>
      </c>
      <c r="BB76" s="49">
        <f t="shared" si="2"/>
        <v>507</v>
      </c>
      <c r="BC76" s="71" t="str">
        <f t="shared" si="3"/>
        <v>INR  Five Hundred &amp; Seven  Only</v>
      </c>
      <c r="HZ76" s="18"/>
      <c r="IA76" s="18">
        <v>64</v>
      </c>
      <c r="IB76" s="18" t="s">
        <v>220</v>
      </c>
      <c r="IC76" s="18" t="s">
        <v>135</v>
      </c>
      <c r="ID76" s="18">
        <v>2</v>
      </c>
      <c r="IE76" s="17" t="s">
        <v>151</v>
      </c>
    </row>
    <row r="77" spans="1:238" s="17" customFormat="1" ht="31.5">
      <c r="A77" s="51">
        <v>65</v>
      </c>
      <c r="B77" s="52" t="s">
        <v>237</v>
      </c>
      <c r="C77" s="53" t="s">
        <v>136</v>
      </c>
      <c r="D77" s="75"/>
      <c r="E77" s="76"/>
      <c r="F77" s="76"/>
      <c r="G77" s="76"/>
      <c r="H77" s="76"/>
      <c r="I77" s="76"/>
      <c r="J77" s="76"/>
      <c r="K77" s="76"/>
      <c r="L77" s="76"/>
      <c r="M77" s="76"/>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8"/>
      <c r="HZ77" s="18"/>
      <c r="IA77" s="18">
        <v>65</v>
      </c>
      <c r="IB77" s="18" t="s">
        <v>237</v>
      </c>
      <c r="IC77" s="18" t="s">
        <v>136</v>
      </c>
      <c r="ID77" s="18"/>
    </row>
    <row r="78" spans="1:239" s="17" customFormat="1" ht="15.75">
      <c r="A78" s="51">
        <v>66</v>
      </c>
      <c r="B78" s="52" t="s">
        <v>221</v>
      </c>
      <c r="C78" s="53" t="s">
        <v>137</v>
      </c>
      <c r="D78" s="54">
        <v>2</v>
      </c>
      <c r="E78" s="55" t="s">
        <v>151</v>
      </c>
      <c r="F78" s="56">
        <v>621.13</v>
      </c>
      <c r="G78" s="57"/>
      <c r="H78" s="58"/>
      <c r="I78" s="59" t="s">
        <v>34</v>
      </c>
      <c r="J78" s="60">
        <f t="shared" si="0"/>
        <v>1</v>
      </c>
      <c r="K78" s="58" t="s">
        <v>35</v>
      </c>
      <c r="L78" s="58" t="s">
        <v>4</v>
      </c>
      <c r="M78" s="45"/>
      <c r="N78" s="44"/>
      <c r="O78" s="44"/>
      <c r="P78" s="46"/>
      <c r="Q78" s="44"/>
      <c r="R78" s="4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7"/>
      <c r="BA78" s="48">
        <f t="shared" si="1"/>
        <v>1242</v>
      </c>
      <c r="BB78" s="49">
        <f t="shared" si="2"/>
        <v>1242</v>
      </c>
      <c r="BC78" s="71" t="str">
        <f t="shared" si="3"/>
        <v>INR  One Thousand Two Hundred &amp; Forty Two  Only</v>
      </c>
      <c r="HZ78" s="18"/>
      <c r="IA78" s="18">
        <v>66</v>
      </c>
      <c r="IB78" s="18" t="s">
        <v>221</v>
      </c>
      <c r="IC78" s="18" t="s">
        <v>137</v>
      </c>
      <c r="ID78" s="18">
        <v>2</v>
      </c>
      <c r="IE78" s="17" t="s">
        <v>151</v>
      </c>
    </row>
    <row r="79" spans="1:238" s="17" customFormat="1" ht="15.75">
      <c r="A79" s="51">
        <v>67</v>
      </c>
      <c r="B79" s="52" t="s">
        <v>238</v>
      </c>
      <c r="C79" s="53" t="s">
        <v>138</v>
      </c>
      <c r="D79" s="75"/>
      <c r="E79" s="76"/>
      <c r="F79" s="76"/>
      <c r="G79" s="76"/>
      <c r="H79" s="76"/>
      <c r="I79" s="76"/>
      <c r="J79" s="76"/>
      <c r="K79" s="76"/>
      <c r="L79" s="76"/>
      <c r="M79" s="76"/>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8"/>
      <c r="HZ79" s="18"/>
      <c r="IA79" s="18">
        <v>67</v>
      </c>
      <c r="IB79" s="18" t="s">
        <v>238</v>
      </c>
      <c r="IC79" s="18" t="s">
        <v>138</v>
      </c>
      <c r="ID79" s="18"/>
    </row>
    <row r="80" spans="1:239" s="17" customFormat="1" ht="15.75">
      <c r="A80" s="51">
        <v>68</v>
      </c>
      <c r="B80" s="52" t="s">
        <v>239</v>
      </c>
      <c r="C80" s="53" t="s">
        <v>139</v>
      </c>
      <c r="D80" s="54">
        <v>2</v>
      </c>
      <c r="E80" s="55" t="s">
        <v>151</v>
      </c>
      <c r="F80" s="56">
        <v>317.76</v>
      </c>
      <c r="G80" s="57"/>
      <c r="H80" s="58"/>
      <c r="I80" s="59" t="s">
        <v>34</v>
      </c>
      <c r="J80" s="60">
        <f t="shared" si="0"/>
        <v>1</v>
      </c>
      <c r="K80" s="58" t="s">
        <v>35</v>
      </c>
      <c r="L80" s="58" t="s">
        <v>4</v>
      </c>
      <c r="M80" s="45"/>
      <c r="N80" s="44"/>
      <c r="O80" s="44"/>
      <c r="P80" s="46"/>
      <c r="Q80" s="44"/>
      <c r="R80" s="4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7"/>
      <c r="BA80" s="48">
        <f t="shared" si="1"/>
        <v>636</v>
      </c>
      <c r="BB80" s="49">
        <f t="shared" si="2"/>
        <v>636</v>
      </c>
      <c r="BC80" s="71" t="str">
        <f t="shared" si="3"/>
        <v>INR  Six Hundred &amp; Thirty Six  Only</v>
      </c>
      <c r="HZ80" s="18"/>
      <c r="IA80" s="18">
        <v>68</v>
      </c>
      <c r="IB80" s="18" t="s">
        <v>239</v>
      </c>
      <c r="IC80" s="18" t="s">
        <v>139</v>
      </c>
      <c r="ID80" s="18">
        <v>2</v>
      </c>
      <c r="IE80" s="17" t="s">
        <v>151</v>
      </c>
    </row>
    <row r="81" spans="1:238" s="17" customFormat="1" ht="15.75">
      <c r="A81" s="51">
        <v>69</v>
      </c>
      <c r="B81" s="52" t="s">
        <v>111</v>
      </c>
      <c r="C81" s="53" t="s">
        <v>140</v>
      </c>
      <c r="D81" s="75"/>
      <c r="E81" s="76"/>
      <c r="F81" s="76"/>
      <c r="G81" s="76"/>
      <c r="H81" s="76"/>
      <c r="I81" s="76"/>
      <c r="J81" s="76"/>
      <c r="K81" s="76"/>
      <c r="L81" s="76"/>
      <c r="M81" s="76"/>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8"/>
      <c r="HZ81" s="18"/>
      <c r="IA81" s="18">
        <v>69</v>
      </c>
      <c r="IB81" s="18" t="s">
        <v>111</v>
      </c>
      <c r="IC81" s="18" t="s">
        <v>140</v>
      </c>
      <c r="ID81" s="18"/>
    </row>
    <row r="82" spans="1:238" s="17" customFormat="1" ht="170.25" customHeight="1">
      <c r="A82" s="51">
        <v>70</v>
      </c>
      <c r="B82" s="52" t="s">
        <v>223</v>
      </c>
      <c r="C82" s="53" t="s">
        <v>152</v>
      </c>
      <c r="D82" s="75"/>
      <c r="E82" s="76"/>
      <c r="F82" s="76"/>
      <c r="G82" s="76"/>
      <c r="H82" s="76"/>
      <c r="I82" s="76"/>
      <c r="J82" s="76"/>
      <c r="K82" s="76"/>
      <c r="L82" s="76"/>
      <c r="M82" s="76"/>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8"/>
      <c r="HZ82" s="18"/>
      <c r="IA82" s="18">
        <v>70</v>
      </c>
      <c r="IB82" s="18" t="s">
        <v>223</v>
      </c>
      <c r="IC82" s="18" t="s">
        <v>152</v>
      </c>
      <c r="ID82" s="18"/>
    </row>
    <row r="83" spans="1:238" s="17" customFormat="1" ht="15.75">
      <c r="A83" s="51">
        <v>71</v>
      </c>
      <c r="B83" s="52" t="s">
        <v>224</v>
      </c>
      <c r="C83" s="53" t="s">
        <v>153</v>
      </c>
      <c r="D83" s="75"/>
      <c r="E83" s="76"/>
      <c r="F83" s="76"/>
      <c r="G83" s="76"/>
      <c r="H83" s="76"/>
      <c r="I83" s="76"/>
      <c r="J83" s="76"/>
      <c r="K83" s="76"/>
      <c r="L83" s="76"/>
      <c r="M83" s="76"/>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8"/>
      <c r="HZ83" s="18"/>
      <c r="IA83" s="18">
        <v>71</v>
      </c>
      <c r="IB83" s="18" t="s">
        <v>224</v>
      </c>
      <c r="IC83" s="18" t="s">
        <v>153</v>
      </c>
      <c r="ID83" s="18"/>
    </row>
    <row r="84" spans="1:239" s="17" customFormat="1" ht="31.5">
      <c r="A84" s="51">
        <v>72</v>
      </c>
      <c r="B84" s="52" t="s">
        <v>281</v>
      </c>
      <c r="C84" s="53" t="s">
        <v>154</v>
      </c>
      <c r="D84" s="54">
        <v>305</v>
      </c>
      <c r="E84" s="55" t="s">
        <v>150</v>
      </c>
      <c r="F84" s="56">
        <v>380.49</v>
      </c>
      <c r="G84" s="57"/>
      <c r="H84" s="58"/>
      <c r="I84" s="59" t="s">
        <v>34</v>
      </c>
      <c r="J84" s="60">
        <f aca="true" t="shared" si="4" ref="J84:J141">IF(I84="Less(-)",-1,1)</f>
        <v>1</v>
      </c>
      <c r="K84" s="58" t="s">
        <v>35</v>
      </c>
      <c r="L84" s="58" t="s">
        <v>4</v>
      </c>
      <c r="M84" s="45"/>
      <c r="N84" s="44"/>
      <c r="O84" s="44"/>
      <c r="P84" s="46"/>
      <c r="Q84" s="44"/>
      <c r="R84" s="4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7"/>
      <c r="BA84" s="48">
        <f aca="true" t="shared" si="5" ref="BA84:BA141">ROUND(total_amount_ba($B$2,$D$2,D84,F84,J84,K84,M84),0)</f>
        <v>116049</v>
      </c>
      <c r="BB84" s="49">
        <f aca="true" t="shared" si="6" ref="BB84:BB141">BA84+SUM(N84:AZ84)</f>
        <v>116049</v>
      </c>
      <c r="BC84" s="71" t="str">
        <f aca="true" t="shared" si="7" ref="BC84:BC141">SpellNumber(L84,BB84)</f>
        <v>INR  One Lakh Sixteen Thousand  &amp;Forty Nine  Only</v>
      </c>
      <c r="HZ84" s="18"/>
      <c r="IA84" s="18">
        <v>72</v>
      </c>
      <c r="IB84" s="18" t="s">
        <v>281</v>
      </c>
      <c r="IC84" s="18" t="s">
        <v>154</v>
      </c>
      <c r="ID84" s="18">
        <v>305</v>
      </c>
      <c r="IE84" s="17" t="s">
        <v>150</v>
      </c>
    </row>
    <row r="85" spans="1:238" s="17" customFormat="1" ht="63">
      <c r="A85" s="51">
        <v>73</v>
      </c>
      <c r="B85" s="52" t="s">
        <v>225</v>
      </c>
      <c r="C85" s="53" t="s">
        <v>155</v>
      </c>
      <c r="D85" s="75"/>
      <c r="E85" s="76"/>
      <c r="F85" s="76"/>
      <c r="G85" s="76"/>
      <c r="H85" s="76"/>
      <c r="I85" s="76"/>
      <c r="J85" s="76"/>
      <c r="K85" s="76"/>
      <c r="L85" s="76"/>
      <c r="M85" s="76"/>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8"/>
      <c r="HZ85" s="18"/>
      <c r="IA85" s="18">
        <v>73</v>
      </c>
      <c r="IB85" s="18" t="s">
        <v>225</v>
      </c>
      <c r="IC85" s="18" t="s">
        <v>155</v>
      </c>
      <c r="ID85" s="18"/>
    </row>
    <row r="86" spans="1:239" s="17" customFormat="1" ht="31.5">
      <c r="A86" s="51">
        <v>74</v>
      </c>
      <c r="B86" s="52" t="s">
        <v>281</v>
      </c>
      <c r="C86" s="53" t="s">
        <v>156</v>
      </c>
      <c r="D86" s="54">
        <v>252</v>
      </c>
      <c r="E86" s="55" t="s">
        <v>150</v>
      </c>
      <c r="F86" s="56">
        <v>466.29</v>
      </c>
      <c r="G86" s="57"/>
      <c r="H86" s="58"/>
      <c r="I86" s="59" t="s">
        <v>34</v>
      </c>
      <c r="J86" s="60">
        <f t="shared" si="4"/>
        <v>1</v>
      </c>
      <c r="K86" s="58" t="s">
        <v>35</v>
      </c>
      <c r="L86" s="58" t="s">
        <v>4</v>
      </c>
      <c r="M86" s="45"/>
      <c r="N86" s="44"/>
      <c r="O86" s="44"/>
      <c r="P86" s="46"/>
      <c r="Q86" s="44"/>
      <c r="R86" s="4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7"/>
      <c r="BA86" s="48">
        <f t="shared" si="5"/>
        <v>117505</v>
      </c>
      <c r="BB86" s="49">
        <f t="shared" si="6"/>
        <v>117505</v>
      </c>
      <c r="BC86" s="71" t="str">
        <f t="shared" si="7"/>
        <v>INR  One Lakh Seventeen Thousand Five Hundred &amp; Five  Only</v>
      </c>
      <c r="HZ86" s="18"/>
      <c r="IA86" s="18">
        <v>74</v>
      </c>
      <c r="IB86" s="18" t="s">
        <v>281</v>
      </c>
      <c r="IC86" s="18" t="s">
        <v>156</v>
      </c>
      <c r="ID86" s="18">
        <v>252</v>
      </c>
      <c r="IE86" s="17" t="s">
        <v>150</v>
      </c>
    </row>
    <row r="87" spans="1:238" s="17" customFormat="1" ht="94.5">
      <c r="A87" s="51">
        <v>75</v>
      </c>
      <c r="B87" s="52" t="s">
        <v>282</v>
      </c>
      <c r="C87" s="53" t="s">
        <v>157</v>
      </c>
      <c r="D87" s="75"/>
      <c r="E87" s="76"/>
      <c r="F87" s="76"/>
      <c r="G87" s="76"/>
      <c r="H87" s="76"/>
      <c r="I87" s="76"/>
      <c r="J87" s="76"/>
      <c r="K87" s="76"/>
      <c r="L87" s="76"/>
      <c r="M87" s="76"/>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8"/>
      <c r="HZ87" s="18"/>
      <c r="IA87" s="18">
        <v>75</v>
      </c>
      <c r="IB87" s="18" t="s">
        <v>282</v>
      </c>
      <c r="IC87" s="18" t="s">
        <v>157</v>
      </c>
      <c r="ID87" s="18"/>
    </row>
    <row r="88" spans="1:239" s="17" customFormat="1" ht="31.5">
      <c r="A88" s="51">
        <v>76</v>
      </c>
      <c r="B88" s="52" t="s">
        <v>283</v>
      </c>
      <c r="C88" s="53" t="s">
        <v>158</v>
      </c>
      <c r="D88" s="54">
        <v>20.8</v>
      </c>
      <c r="E88" s="55" t="s">
        <v>148</v>
      </c>
      <c r="F88" s="56">
        <v>833.89</v>
      </c>
      <c r="G88" s="57"/>
      <c r="H88" s="58"/>
      <c r="I88" s="59" t="s">
        <v>34</v>
      </c>
      <c r="J88" s="60">
        <f t="shared" si="4"/>
        <v>1</v>
      </c>
      <c r="K88" s="58" t="s">
        <v>35</v>
      </c>
      <c r="L88" s="58" t="s">
        <v>4</v>
      </c>
      <c r="M88" s="45"/>
      <c r="N88" s="44"/>
      <c r="O88" s="44"/>
      <c r="P88" s="46"/>
      <c r="Q88" s="44"/>
      <c r="R88" s="4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7"/>
      <c r="BA88" s="48">
        <f t="shared" si="5"/>
        <v>17345</v>
      </c>
      <c r="BB88" s="49">
        <f t="shared" si="6"/>
        <v>17345</v>
      </c>
      <c r="BC88" s="71" t="str">
        <f t="shared" si="7"/>
        <v>INR  Seventeen Thousand Three Hundred &amp; Forty Five  Only</v>
      </c>
      <c r="HZ88" s="18"/>
      <c r="IA88" s="18">
        <v>76</v>
      </c>
      <c r="IB88" s="18" t="s">
        <v>283</v>
      </c>
      <c r="IC88" s="18" t="s">
        <v>158</v>
      </c>
      <c r="ID88" s="18">
        <v>20.8</v>
      </c>
      <c r="IE88" s="17" t="s">
        <v>148</v>
      </c>
    </row>
    <row r="89" spans="1:238" s="17" customFormat="1" ht="78.75">
      <c r="A89" s="51">
        <v>77</v>
      </c>
      <c r="B89" s="52" t="s">
        <v>143</v>
      </c>
      <c r="C89" s="53" t="s">
        <v>159</v>
      </c>
      <c r="D89" s="75"/>
      <c r="E89" s="76"/>
      <c r="F89" s="76"/>
      <c r="G89" s="76"/>
      <c r="H89" s="76"/>
      <c r="I89" s="76"/>
      <c r="J89" s="76"/>
      <c r="K89" s="76"/>
      <c r="L89" s="76"/>
      <c r="M89" s="76"/>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8"/>
      <c r="HZ89" s="18"/>
      <c r="IA89" s="18">
        <v>77</v>
      </c>
      <c r="IB89" s="18" t="s">
        <v>143</v>
      </c>
      <c r="IC89" s="18" t="s">
        <v>159</v>
      </c>
      <c r="ID89" s="18"/>
    </row>
    <row r="90" spans="1:239" s="17" customFormat="1" ht="31.5">
      <c r="A90" s="51">
        <v>78</v>
      </c>
      <c r="B90" s="52" t="s">
        <v>284</v>
      </c>
      <c r="C90" s="53" t="s">
        <v>160</v>
      </c>
      <c r="D90" s="54">
        <v>39.5</v>
      </c>
      <c r="E90" s="55" t="s">
        <v>148</v>
      </c>
      <c r="F90" s="56">
        <v>1162.25</v>
      </c>
      <c r="G90" s="57"/>
      <c r="H90" s="58"/>
      <c r="I90" s="59" t="s">
        <v>34</v>
      </c>
      <c r="J90" s="60">
        <f t="shared" si="4"/>
        <v>1</v>
      </c>
      <c r="K90" s="58" t="s">
        <v>35</v>
      </c>
      <c r="L90" s="58" t="s">
        <v>4</v>
      </c>
      <c r="M90" s="45"/>
      <c r="N90" s="44"/>
      <c r="O90" s="44"/>
      <c r="P90" s="46"/>
      <c r="Q90" s="44"/>
      <c r="R90" s="4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7"/>
      <c r="BA90" s="48">
        <f t="shared" si="5"/>
        <v>45909</v>
      </c>
      <c r="BB90" s="49">
        <f t="shared" si="6"/>
        <v>45909</v>
      </c>
      <c r="BC90" s="71" t="str">
        <f t="shared" si="7"/>
        <v>INR  Forty Five Thousand Nine Hundred &amp; Nine  Only</v>
      </c>
      <c r="HZ90" s="18"/>
      <c r="IA90" s="18">
        <v>78</v>
      </c>
      <c r="IB90" s="18" t="s">
        <v>284</v>
      </c>
      <c r="IC90" s="18" t="s">
        <v>160</v>
      </c>
      <c r="ID90" s="18">
        <v>39.5</v>
      </c>
      <c r="IE90" s="17" t="s">
        <v>148</v>
      </c>
    </row>
    <row r="91" spans="1:239" s="17" customFormat="1" ht="47.25">
      <c r="A91" s="51">
        <v>79</v>
      </c>
      <c r="B91" s="52" t="s">
        <v>285</v>
      </c>
      <c r="C91" s="53" t="s">
        <v>161</v>
      </c>
      <c r="D91" s="54">
        <v>18</v>
      </c>
      <c r="E91" s="55" t="s">
        <v>151</v>
      </c>
      <c r="F91" s="56">
        <v>394.17</v>
      </c>
      <c r="G91" s="57"/>
      <c r="H91" s="58"/>
      <c r="I91" s="59" t="s">
        <v>34</v>
      </c>
      <c r="J91" s="60">
        <f t="shared" si="4"/>
        <v>1</v>
      </c>
      <c r="K91" s="58" t="s">
        <v>35</v>
      </c>
      <c r="L91" s="58" t="s">
        <v>4</v>
      </c>
      <c r="M91" s="45"/>
      <c r="N91" s="44"/>
      <c r="O91" s="44"/>
      <c r="P91" s="46"/>
      <c r="Q91" s="44"/>
      <c r="R91" s="4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7"/>
      <c r="BA91" s="48">
        <f t="shared" si="5"/>
        <v>7095</v>
      </c>
      <c r="BB91" s="49">
        <f t="shared" si="6"/>
        <v>7095</v>
      </c>
      <c r="BC91" s="71" t="str">
        <f t="shared" si="7"/>
        <v>INR  Seven Thousand  &amp;Ninety Five  Only</v>
      </c>
      <c r="HZ91" s="18"/>
      <c r="IA91" s="18">
        <v>79</v>
      </c>
      <c r="IB91" s="18" t="s">
        <v>285</v>
      </c>
      <c r="IC91" s="18" t="s">
        <v>161</v>
      </c>
      <c r="ID91" s="18">
        <v>18</v>
      </c>
      <c r="IE91" s="17" t="s">
        <v>151</v>
      </c>
    </row>
    <row r="92" spans="1:238" s="17" customFormat="1" ht="47.25">
      <c r="A92" s="51">
        <v>80</v>
      </c>
      <c r="B92" s="52" t="s">
        <v>286</v>
      </c>
      <c r="C92" s="53" t="s">
        <v>162</v>
      </c>
      <c r="D92" s="75"/>
      <c r="E92" s="76"/>
      <c r="F92" s="76"/>
      <c r="G92" s="76"/>
      <c r="H92" s="76"/>
      <c r="I92" s="76"/>
      <c r="J92" s="76"/>
      <c r="K92" s="76"/>
      <c r="L92" s="76"/>
      <c r="M92" s="76"/>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8"/>
      <c r="HZ92" s="18"/>
      <c r="IA92" s="18">
        <v>80</v>
      </c>
      <c r="IB92" s="18" t="s">
        <v>286</v>
      </c>
      <c r="IC92" s="18" t="s">
        <v>162</v>
      </c>
      <c r="ID92" s="18"/>
    </row>
    <row r="93" spans="1:239" s="17" customFormat="1" ht="15.75">
      <c r="A93" s="51">
        <v>81</v>
      </c>
      <c r="B93" s="52" t="s">
        <v>287</v>
      </c>
      <c r="C93" s="53" t="s">
        <v>163</v>
      </c>
      <c r="D93" s="54">
        <v>200</v>
      </c>
      <c r="E93" s="55" t="s">
        <v>254</v>
      </c>
      <c r="F93" s="56">
        <v>120.12</v>
      </c>
      <c r="G93" s="57"/>
      <c r="H93" s="58"/>
      <c r="I93" s="59" t="s">
        <v>34</v>
      </c>
      <c r="J93" s="60">
        <f t="shared" si="4"/>
        <v>1</v>
      </c>
      <c r="K93" s="58" t="s">
        <v>35</v>
      </c>
      <c r="L93" s="58" t="s">
        <v>4</v>
      </c>
      <c r="M93" s="45"/>
      <c r="N93" s="44"/>
      <c r="O93" s="44"/>
      <c r="P93" s="46"/>
      <c r="Q93" s="44"/>
      <c r="R93" s="44"/>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7"/>
      <c r="BA93" s="48">
        <f t="shared" si="5"/>
        <v>24024</v>
      </c>
      <c r="BB93" s="49">
        <f t="shared" si="6"/>
        <v>24024</v>
      </c>
      <c r="BC93" s="71" t="str">
        <f t="shared" si="7"/>
        <v>INR  Twenty Four Thousand  &amp;Twenty Four  Only</v>
      </c>
      <c r="HZ93" s="18"/>
      <c r="IA93" s="18">
        <v>81</v>
      </c>
      <c r="IB93" s="18" t="s">
        <v>287</v>
      </c>
      <c r="IC93" s="18" t="s">
        <v>163</v>
      </c>
      <c r="ID93" s="18">
        <v>200</v>
      </c>
      <c r="IE93" s="17" t="s">
        <v>254</v>
      </c>
    </row>
    <row r="94" spans="1:239" s="17" customFormat="1" ht="15.75">
      <c r="A94" s="51">
        <v>82</v>
      </c>
      <c r="B94" s="52" t="s">
        <v>288</v>
      </c>
      <c r="C94" s="53" t="s">
        <v>164</v>
      </c>
      <c r="D94" s="54">
        <v>500</v>
      </c>
      <c r="E94" s="55" t="s">
        <v>254</v>
      </c>
      <c r="F94" s="56">
        <v>180.62</v>
      </c>
      <c r="G94" s="57"/>
      <c r="H94" s="58"/>
      <c r="I94" s="59" t="s">
        <v>34</v>
      </c>
      <c r="J94" s="60">
        <f t="shared" si="4"/>
        <v>1</v>
      </c>
      <c r="K94" s="58" t="s">
        <v>35</v>
      </c>
      <c r="L94" s="58" t="s">
        <v>4</v>
      </c>
      <c r="M94" s="45"/>
      <c r="N94" s="44"/>
      <c r="O94" s="44"/>
      <c r="P94" s="46"/>
      <c r="Q94" s="44"/>
      <c r="R94" s="4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7"/>
      <c r="BA94" s="48">
        <f t="shared" si="5"/>
        <v>90310</v>
      </c>
      <c r="BB94" s="49">
        <f t="shared" si="6"/>
        <v>90310</v>
      </c>
      <c r="BC94" s="71" t="str">
        <f t="shared" si="7"/>
        <v>INR  Ninety Thousand Three Hundred &amp; Ten  Only</v>
      </c>
      <c r="HZ94" s="18"/>
      <c r="IA94" s="18">
        <v>82</v>
      </c>
      <c r="IB94" s="18" t="s">
        <v>288</v>
      </c>
      <c r="IC94" s="18" t="s">
        <v>164</v>
      </c>
      <c r="ID94" s="18">
        <v>500</v>
      </c>
      <c r="IE94" s="17" t="s">
        <v>254</v>
      </c>
    </row>
    <row r="95" spans="1:239" s="17" customFormat="1" ht="31.5">
      <c r="A95" s="51">
        <v>83</v>
      </c>
      <c r="B95" s="52" t="s">
        <v>289</v>
      </c>
      <c r="C95" s="53" t="s">
        <v>165</v>
      </c>
      <c r="D95" s="54">
        <v>60</v>
      </c>
      <c r="E95" s="55" t="s">
        <v>254</v>
      </c>
      <c r="F95" s="56">
        <v>524.33</v>
      </c>
      <c r="G95" s="57"/>
      <c r="H95" s="58"/>
      <c r="I95" s="59" t="s">
        <v>34</v>
      </c>
      <c r="J95" s="60">
        <f t="shared" si="4"/>
        <v>1</v>
      </c>
      <c r="K95" s="58" t="s">
        <v>35</v>
      </c>
      <c r="L95" s="58" t="s">
        <v>4</v>
      </c>
      <c r="M95" s="45"/>
      <c r="N95" s="44"/>
      <c r="O95" s="44"/>
      <c r="P95" s="46"/>
      <c r="Q95" s="44"/>
      <c r="R95" s="4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7"/>
      <c r="BA95" s="48">
        <f t="shared" si="5"/>
        <v>31460</v>
      </c>
      <c r="BB95" s="49">
        <f t="shared" si="6"/>
        <v>31460</v>
      </c>
      <c r="BC95" s="71" t="str">
        <f t="shared" si="7"/>
        <v>INR  Thirty One Thousand Four Hundred &amp; Sixty  Only</v>
      </c>
      <c r="HZ95" s="18"/>
      <c r="IA95" s="18">
        <v>83</v>
      </c>
      <c r="IB95" s="18" t="s">
        <v>289</v>
      </c>
      <c r="IC95" s="18" t="s">
        <v>165</v>
      </c>
      <c r="ID95" s="18">
        <v>60</v>
      </c>
      <c r="IE95" s="17" t="s">
        <v>254</v>
      </c>
    </row>
    <row r="96" spans="1:239" s="17" customFormat="1" ht="31.5">
      <c r="A96" s="51">
        <v>84</v>
      </c>
      <c r="B96" s="52" t="s">
        <v>290</v>
      </c>
      <c r="C96" s="53" t="s">
        <v>166</v>
      </c>
      <c r="D96" s="54">
        <v>20</v>
      </c>
      <c r="E96" s="55" t="s">
        <v>256</v>
      </c>
      <c r="F96" s="56">
        <v>979.4</v>
      </c>
      <c r="G96" s="57"/>
      <c r="H96" s="58"/>
      <c r="I96" s="59" t="s">
        <v>34</v>
      </c>
      <c r="J96" s="60">
        <f t="shared" si="4"/>
        <v>1</v>
      </c>
      <c r="K96" s="58" t="s">
        <v>35</v>
      </c>
      <c r="L96" s="58" t="s">
        <v>4</v>
      </c>
      <c r="M96" s="45"/>
      <c r="N96" s="44"/>
      <c r="O96" s="44"/>
      <c r="P96" s="46"/>
      <c r="Q96" s="44"/>
      <c r="R96" s="44"/>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7"/>
      <c r="BA96" s="48">
        <f t="shared" si="5"/>
        <v>19588</v>
      </c>
      <c r="BB96" s="49">
        <f t="shared" si="6"/>
        <v>19588</v>
      </c>
      <c r="BC96" s="71" t="str">
        <f t="shared" si="7"/>
        <v>INR  Nineteen Thousand Five Hundred &amp; Eighty Eight  Only</v>
      </c>
      <c r="HZ96" s="18"/>
      <c r="IA96" s="18">
        <v>84</v>
      </c>
      <c r="IB96" s="18" t="s">
        <v>290</v>
      </c>
      <c r="IC96" s="18" t="s">
        <v>166</v>
      </c>
      <c r="ID96" s="18">
        <v>20</v>
      </c>
      <c r="IE96" s="17" t="s">
        <v>256</v>
      </c>
    </row>
    <row r="97" spans="1:239" s="17" customFormat="1" ht="31.5">
      <c r="A97" s="51">
        <v>85</v>
      </c>
      <c r="B97" s="52" t="s">
        <v>291</v>
      </c>
      <c r="C97" s="53" t="s">
        <v>167</v>
      </c>
      <c r="D97" s="54">
        <v>15</v>
      </c>
      <c r="E97" s="55" t="s">
        <v>256</v>
      </c>
      <c r="F97" s="56">
        <v>1523.89</v>
      </c>
      <c r="G97" s="57"/>
      <c r="H97" s="58"/>
      <c r="I97" s="59" t="s">
        <v>34</v>
      </c>
      <c r="J97" s="60">
        <f t="shared" si="4"/>
        <v>1</v>
      </c>
      <c r="K97" s="58" t="s">
        <v>35</v>
      </c>
      <c r="L97" s="58" t="s">
        <v>4</v>
      </c>
      <c r="M97" s="45"/>
      <c r="N97" s="44"/>
      <c r="O97" s="44"/>
      <c r="P97" s="46"/>
      <c r="Q97" s="44"/>
      <c r="R97" s="4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7"/>
      <c r="BA97" s="48">
        <f t="shared" si="5"/>
        <v>22858</v>
      </c>
      <c r="BB97" s="49">
        <f t="shared" si="6"/>
        <v>22858</v>
      </c>
      <c r="BC97" s="71" t="str">
        <f t="shared" si="7"/>
        <v>INR  Twenty Two Thousand Eight Hundred &amp; Fifty Eight  Only</v>
      </c>
      <c r="HZ97" s="18"/>
      <c r="IA97" s="18">
        <v>85</v>
      </c>
      <c r="IB97" s="18" t="s">
        <v>291</v>
      </c>
      <c r="IC97" s="18" t="s">
        <v>167</v>
      </c>
      <c r="ID97" s="18">
        <v>15</v>
      </c>
      <c r="IE97" s="17" t="s">
        <v>256</v>
      </c>
    </row>
    <row r="98" spans="1:238" s="17" customFormat="1" ht="63">
      <c r="A98" s="51">
        <v>86</v>
      </c>
      <c r="B98" s="52" t="s">
        <v>240</v>
      </c>
      <c r="C98" s="53" t="s">
        <v>168</v>
      </c>
      <c r="D98" s="75"/>
      <c r="E98" s="76"/>
      <c r="F98" s="76"/>
      <c r="G98" s="76"/>
      <c r="H98" s="76"/>
      <c r="I98" s="76"/>
      <c r="J98" s="76"/>
      <c r="K98" s="76"/>
      <c r="L98" s="76"/>
      <c r="M98" s="76"/>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8"/>
      <c r="HZ98" s="18"/>
      <c r="IA98" s="18">
        <v>86</v>
      </c>
      <c r="IB98" s="18" t="s">
        <v>240</v>
      </c>
      <c r="IC98" s="18" t="s">
        <v>168</v>
      </c>
      <c r="ID98" s="18"/>
    </row>
    <row r="99" spans="1:239" s="17" customFormat="1" ht="31.5">
      <c r="A99" s="51">
        <v>87</v>
      </c>
      <c r="B99" s="52" t="s">
        <v>241</v>
      </c>
      <c r="C99" s="53" t="s">
        <v>169</v>
      </c>
      <c r="D99" s="54">
        <v>30</v>
      </c>
      <c r="E99" s="55" t="s">
        <v>254</v>
      </c>
      <c r="F99" s="56">
        <v>224.46</v>
      </c>
      <c r="G99" s="57"/>
      <c r="H99" s="58"/>
      <c r="I99" s="59" t="s">
        <v>34</v>
      </c>
      <c r="J99" s="60">
        <f t="shared" si="4"/>
        <v>1</v>
      </c>
      <c r="K99" s="58" t="s">
        <v>35</v>
      </c>
      <c r="L99" s="58" t="s">
        <v>4</v>
      </c>
      <c r="M99" s="45"/>
      <c r="N99" s="44"/>
      <c r="O99" s="44"/>
      <c r="P99" s="46"/>
      <c r="Q99" s="44"/>
      <c r="R99" s="4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7"/>
      <c r="BA99" s="48">
        <f t="shared" si="5"/>
        <v>6734</v>
      </c>
      <c r="BB99" s="49">
        <f t="shared" si="6"/>
        <v>6734</v>
      </c>
      <c r="BC99" s="71" t="str">
        <f t="shared" si="7"/>
        <v>INR  Six Thousand Seven Hundred &amp; Thirty Four  Only</v>
      </c>
      <c r="HZ99" s="18"/>
      <c r="IA99" s="18">
        <v>87</v>
      </c>
      <c r="IB99" s="18" t="s">
        <v>241</v>
      </c>
      <c r="IC99" s="18" t="s">
        <v>169</v>
      </c>
      <c r="ID99" s="18">
        <v>30</v>
      </c>
      <c r="IE99" s="17" t="s">
        <v>254</v>
      </c>
    </row>
    <row r="100" spans="1:239" s="17" customFormat="1" ht="31.5">
      <c r="A100" s="51">
        <v>88</v>
      </c>
      <c r="B100" s="52" t="s">
        <v>242</v>
      </c>
      <c r="C100" s="53" t="s">
        <v>170</v>
      </c>
      <c r="D100" s="54">
        <v>40</v>
      </c>
      <c r="E100" s="55" t="s">
        <v>254</v>
      </c>
      <c r="F100" s="56">
        <v>285.84</v>
      </c>
      <c r="G100" s="57"/>
      <c r="H100" s="58"/>
      <c r="I100" s="59" t="s">
        <v>34</v>
      </c>
      <c r="J100" s="60">
        <f t="shared" si="4"/>
        <v>1</v>
      </c>
      <c r="K100" s="58" t="s">
        <v>35</v>
      </c>
      <c r="L100" s="58" t="s">
        <v>4</v>
      </c>
      <c r="M100" s="45"/>
      <c r="N100" s="44"/>
      <c r="O100" s="44"/>
      <c r="P100" s="46"/>
      <c r="Q100" s="44"/>
      <c r="R100" s="44"/>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7"/>
      <c r="BA100" s="48">
        <f t="shared" si="5"/>
        <v>11434</v>
      </c>
      <c r="BB100" s="49">
        <f t="shared" si="6"/>
        <v>11434</v>
      </c>
      <c r="BC100" s="71" t="str">
        <f t="shared" si="7"/>
        <v>INR  Eleven Thousand Four Hundred &amp; Thirty Four  Only</v>
      </c>
      <c r="HZ100" s="18"/>
      <c r="IA100" s="18">
        <v>88</v>
      </c>
      <c r="IB100" s="18" t="s">
        <v>242</v>
      </c>
      <c r="IC100" s="18" t="s">
        <v>170</v>
      </c>
      <c r="ID100" s="18">
        <v>40</v>
      </c>
      <c r="IE100" s="17" t="s">
        <v>254</v>
      </c>
    </row>
    <row r="101" spans="1:238" s="17" customFormat="1" ht="31.5">
      <c r="A101" s="51">
        <v>89</v>
      </c>
      <c r="B101" s="52" t="s">
        <v>253</v>
      </c>
      <c r="C101" s="53" t="s">
        <v>171</v>
      </c>
      <c r="D101" s="75"/>
      <c r="E101" s="76"/>
      <c r="F101" s="76"/>
      <c r="G101" s="76"/>
      <c r="H101" s="76"/>
      <c r="I101" s="76"/>
      <c r="J101" s="76"/>
      <c r="K101" s="76"/>
      <c r="L101" s="76"/>
      <c r="M101" s="76"/>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8"/>
      <c r="HZ101" s="18"/>
      <c r="IA101" s="18">
        <v>89</v>
      </c>
      <c r="IB101" s="18" t="s">
        <v>253</v>
      </c>
      <c r="IC101" s="18" t="s">
        <v>171</v>
      </c>
      <c r="ID101" s="18"/>
    </row>
    <row r="102" spans="1:239" s="17" customFormat="1" ht="15.75">
      <c r="A102" s="51">
        <v>90</v>
      </c>
      <c r="B102" s="52" t="s">
        <v>252</v>
      </c>
      <c r="C102" s="53" t="s">
        <v>172</v>
      </c>
      <c r="D102" s="54">
        <v>45</v>
      </c>
      <c r="E102" s="55" t="s">
        <v>256</v>
      </c>
      <c r="F102" s="56">
        <v>264.8</v>
      </c>
      <c r="G102" s="57"/>
      <c r="H102" s="58"/>
      <c r="I102" s="59" t="s">
        <v>34</v>
      </c>
      <c r="J102" s="60">
        <f t="shared" si="4"/>
        <v>1</v>
      </c>
      <c r="K102" s="58" t="s">
        <v>35</v>
      </c>
      <c r="L102" s="58" t="s">
        <v>4</v>
      </c>
      <c r="M102" s="45"/>
      <c r="N102" s="44"/>
      <c r="O102" s="44"/>
      <c r="P102" s="46"/>
      <c r="Q102" s="44"/>
      <c r="R102" s="4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7"/>
      <c r="BA102" s="48">
        <f t="shared" si="5"/>
        <v>11916</v>
      </c>
      <c r="BB102" s="49">
        <f t="shared" si="6"/>
        <v>11916</v>
      </c>
      <c r="BC102" s="71" t="str">
        <f t="shared" si="7"/>
        <v>INR  Eleven Thousand Nine Hundred &amp; Sixteen  Only</v>
      </c>
      <c r="HZ102" s="18"/>
      <c r="IA102" s="18">
        <v>90</v>
      </c>
      <c r="IB102" s="18" t="s">
        <v>252</v>
      </c>
      <c r="IC102" s="18" t="s">
        <v>172</v>
      </c>
      <c r="ID102" s="18">
        <v>45</v>
      </c>
      <c r="IE102" s="17" t="s">
        <v>256</v>
      </c>
    </row>
    <row r="103" spans="1:239" s="17" customFormat="1" ht="31.5">
      <c r="A103" s="51">
        <v>91</v>
      </c>
      <c r="B103" s="52" t="s">
        <v>292</v>
      </c>
      <c r="C103" s="53" t="s">
        <v>173</v>
      </c>
      <c r="D103" s="54">
        <v>170</v>
      </c>
      <c r="E103" s="55" t="s">
        <v>256</v>
      </c>
      <c r="F103" s="56">
        <v>979.4</v>
      </c>
      <c r="G103" s="57"/>
      <c r="H103" s="58"/>
      <c r="I103" s="59" t="s">
        <v>34</v>
      </c>
      <c r="J103" s="60">
        <f t="shared" si="4"/>
        <v>1</v>
      </c>
      <c r="K103" s="58" t="s">
        <v>35</v>
      </c>
      <c r="L103" s="58" t="s">
        <v>4</v>
      </c>
      <c r="M103" s="45"/>
      <c r="N103" s="44"/>
      <c r="O103" s="44"/>
      <c r="P103" s="46"/>
      <c r="Q103" s="44"/>
      <c r="R103" s="44"/>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7"/>
      <c r="BA103" s="48">
        <f t="shared" si="5"/>
        <v>166498</v>
      </c>
      <c r="BB103" s="49">
        <f t="shared" si="6"/>
        <v>166498</v>
      </c>
      <c r="BC103" s="71" t="str">
        <f t="shared" si="7"/>
        <v>INR  One Lakh Sixty Six Thousand Four Hundred &amp; Ninety Eight  Only</v>
      </c>
      <c r="HZ103" s="18"/>
      <c r="IA103" s="18">
        <v>91</v>
      </c>
      <c r="IB103" s="18" t="s">
        <v>292</v>
      </c>
      <c r="IC103" s="18" t="s">
        <v>173</v>
      </c>
      <c r="ID103" s="18">
        <v>170</v>
      </c>
      <c r="IE103" s="17" t="s">
        <v>256</v>
      </c>
    </row>
    <row r="104" spans="1:238" s="17" customFormat="1" ht="31.5">
      <c r="A104" s="51">
        <v>92</v>
      </c>
      <c r="B104" s="52" t="s">
        <v>293</v>
      </c>
      <c r="C104" s="53" t="s">
        <v>174</v>
      </c>
      <c r="D104" s="75"/>
      <c r="E104" s="76"/>
      <c r="F104" s="76"/>
      <c r="G104" s="76"/>
      <c r="H104" s="76"/>
      <c r="I104" s="76"/>
      <c r="J104" s="76"/>
      <c r="K104" s="76"/>
      <c r="L104" s="76"/>
      <c r="M104" s="76"/>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8"/>
      <c r="HZ104" s="18"/>
      <c r="IA104" s="18">
        <v>92</v>
      </c>
      <c r="IB104" s="18" t="s">
        <v>293</v>
      </c>
      <c r="IC104" s="18" t="s">
        <v>174</v>
      </c>
      <c r="ID104" s="18"/>
    </row>
    <row r="105" spans="1:239" s="17" customFormat="1" ht="31.5">
      <c r="A105" s="51">
        <v>93</v>
      </c>
      <c r="B105" s="52" t="s">
        <v>294</v>
      </c>
      <c r="C105" s="53" t="s">
        <v>175</v>
      </c>
      <c r="D105" s="54">
        <v>165</v>
      </c>
      <c r="E105" s="55" t="s">
        <v>256</v>
      </c>
      <c r="F105" s="56">
        <v>432.27</v>
      </c>
      <c r="G105" s="57"/>
      <c r="H105" s="58"/>
      <c r="I105" s="59" t="s">
        <v>34</v>
      </c>
      <c r="J105" s="60">
        <f t="shared" si="4"/>
        <v>1</v>
      </c>
      <c r="K105" s="58" t="s">
        <v>35</v>
      </c>
      <c r="L105" s="58" t="s">
        <v>4</v>
      </c>
      <c r="M105" s="45"/>
      <c r="N105" s="44"/>
      <c r="O105" s="44"/>
      <c r="P105" s="46"/>
      <c r="Q105" s="44"/>
      <c r="R105" s="4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7"/>
      <c r="BA105" s="48">
        <f t="shared" si="5"/>
        <v>71325</v>
      </c>
      <c r="BB105" s="49">
        <f t="shared" si="6"/>
        <v>71325</v>
      </c>
      <c r="BC105" s="71" t="str">
        <f t="shared" si="7"/>
        <v>INR  Seventy One Thousand Three Hundred &amp; Twenty Five  Only</v>
      </c>
      <c r="HZ105" s="18"/>
      <c r="IA105" s="18">
        <v>93</v>
      </c>
      <c r="IB105" s="18" t="s">
        <v>294</v>
      </c>
      <c r="IC105" s="18" t="s">
        <v>175</v>
      </c>
      <c r="ID105" s="18">
        <v>165</v>
      </c>
      <c r="IE105" s="17" t="s">
        <v>256</v>
      </c>
    </row>
    <row r="106" spans="1:239" s="17" customFormat="1" ht="15.75">
      <c r="A106" s="51">
        <v>94</v>
      </c>
      <c r="B106" s="52" t="s">
        <v>295</v>
      </c>
      <c r="C106" s="53" t="s">
        <v>176</v>
      </c>
      <c r="D106" s="54">
        <v>15</v>
      </c>
      <c r="E106" s="55" t="s">
        <v>84</v>
      </c>
      <c r="F106" s="56">
        <v>194.65</v>
      </c>
      <c r="G106" s="57"/>
      <c r="H106" s="58"/>
      <c r="I106" s="59" t="s">
        <v>34</v>
      </c>
      <c r="J106" s="60">
        <f t="shared" si="4"/>
        <v>1</v>
      </c>
      <c r="K106" s="58" t="s">
        <v>35</v>
      </c>
      <c r="L106" s="58" t="s">
        <v>4</v>
      </c>
      <c r="M106" s="45"/>
      <c r="N106" s="44"/>
      <c r="O106" s="44"/>
      <c r="P106" s="46"/>
      <c r="Q106" s="44"/>
      <c r="R106" s="44"/>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7"/>
      <c r="BA106" s="48">
        <f t="shared" si="5"/>
        <v>2920</v>
      </c>
      <c r="BB106" s="49">
        <f t="shared" si="6"/>
        <v>2920</v>
      </c>
      <c r="BC106" s="71" t="str">
        <f t="shared" si="7"/>
        <v>INR  Two Thousand Nine Hundred &amp; Twenty  Only</v>
      </c>
      <c r="HZ106" s="18"/>
      <c r="IA106" s="18">
        <v>94</v>
      </c>
      <c r="IB106" s="18" t="s">
        <v>295</v>
      </c>
      <c r="IC106" s="18" t="s">
        <v>176</v>
      </c>
      <c r="ID106" s="18">
        <v>15</v>
      </c>
      <c r="IE106" s="17" t="s">
        <v>84</v>
      </c>
    </row>
    <row r="107" spans="1:239" s="17" customFormat="1" ht="31.5">
      <c r="A107" s="51">
        <v>95</v>
      </c>
      <c r="B107" s="52" t="s">
        <v>296</v>
      </c>
      <c r="C107" s="53" t="s">
        <v>177</v>
      </c>
      <c r="D107" s="54">
        <v>35</v>
      </c>
      <c r="E107" s="55" t="s">
        <v>84</v>
      </c>
      <c r="F107" s="56">
        <v>539.24</v>
      </c>
      <c r="G107" s="57"/>
      <c r="H107" s="58"/>
      <c r="I107" s="59" t="s">
        <v>34</v>
      </c>
      <c r="J107" s="60">
        <f t="shared" si="4"/>
        <v>1</v>
      </c>
      <c r="K107" s="58" t="s">
        <v>35</v>
      </c>
      <c r="L107" s="58" t="s">
        <v>4</v>
      </c>
      <c r="M107" s="45"/>
      <c r="N107" s="44"/>
      <c r="O107" s="44"/>
      <c r="P107" s="46"/>
      <c r="Q107" s="44"/>
      <c r="R107" s="44"/>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7"/>
      <c r="BA107" s="48">
        <f t="shared" si="5"/>
        <v>18873</v>
      </c>
      <c r="BB107" s="49">
        <f t="shared" si="6"/>
        <v>18873</v>
      </c>
      <c r="BC107" s="71" t="str">
        <f t="shared" si="7"/>
        <v>INR  Eighteen Thousand Eight Hundred &amp; Seventy Three  Only</v>
      </c>
      <c r="HZ107" s="18"/>
      <c r="IA107" s="18">
        <v>95</v>
      </c>
      <c r="IB107" s="18" t="s">
        <v>296</v>
      </c>
      <c r="IC107" s="18" t="s">
        <v>177</v>
      </c>
      <c r="ID107" s="18">
        <v>35</v>
      </c>
      <c r="IE107" s="17" t="s">
        <v>84</v>
      </c>
    </row>
    <row r="108" spans="1:239" s="17" customFormat="1" ht="31.5">
      <c r="A108" s="51">
        <v>96</v>
      </c>
      <c r="B108" s="52" t="s">
        <v>297</v>
      </c>
      <c r="C108" s="53" t="s">
        <v>178</v>
      </c>
      <c r="D108" s="54">
        <v>30</v>
      </c>
      <c r="E108" s="55" t="s">
        <v>84</v>
      </c>
      <c r="F108" s="56">
        <v>550.64</v>
      </c>
      <c r="G108" s="57"/>
      <c r="H108" s="58"/>
      <c r="I108" s="59" t="s">
        <v>34</v>
      </c>
      <c r="J108" s="60">
        <f t="shared" si="4"/>
        <v>1</v>
      </c>
      <c r="K108" s="58" t="s">
        <v>35</v>
      </c>
      <c r="L108" s="58" t="s">
        <v>4</v>
      </c>
      <c r="M108" s="45"/>
      <c r="N108" s="44"/>
      <c r="O108" s="44"/>
      <c r="P108" s="46"/>
      <c r="Q108" s="44"/>
      <c r="R108" s="4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7"/>
      <c r="BA108" s="48">
        <f t="shared" si="5"/>
        <v>16519</v>
      </c>
      <c r="BB108" s="49">
        <f t="shared" si="6"/>
        <v>16519</v>
      </c>
      <c r="BC108" s="71" t="str">
        <f t="shared" si="7"/>
        <v>INR  Sixteen Thousand Five Hundred &amp; Nineteen  Only</v>
      </c>
      <c r="HZ108" s="18"/>
      <c r="IA108" s="18">
        <v>96</v>
      </c>
      <c r="IB108" s="18" t="s">
        <v>297</v>
      </c>
      <c r="IC108" s="18" t="s">
        <v>178</v>
      </c>
      <c r="ID108" s="18">
        <v>30</v>
      </c>
      <c r="IE108" s="17" t="s">
        <v>84</v>
      </c>
    </row>
    <row r="109" spans="1:239" s="17" customFormat="1" ht="31.5">
      <c r="A109" s="51">
        <v>97</v>
      </c>
      <c r="B109" s="52" t="s">
        <v>298</v>
      </c>
      <c r="C109" s="53" t="s">
        <v>179</v>
      </c>
      <c r="D109" s="54">
        <v>10</v>
      </c>
      <c r="E109" s="55" t="s">
        <v>84</v>
      </c>
      <c r="F109" s="56">
        <v>938.19</v>
      </c>
      <c r="G109" s="57"/>
      <c r="H109" s="58"/>
      <c r="I109" s="59" t="s">
        <v>34</v>
      </c>
      <c r="J109" s="60">
        <f t="shared" si="4"/>
        <v>1</v>
      </c>
      <c r="K109" s="58" t="s">
        <v>35</v>
      </c>
      <c r="L109" s="58" t="s">
        <v>4</v>
      </c>
      <c r="M109" s="45"/>
      <c r="N109" s="44"/>
      <c r="O109" s="44"/>
      <c r="P109" s="46"/>
      <c r="Q109" s="44"/>
      <c r="R109" s="44"/>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7"/>
      <c r="BA109" s="48">
        <f t="shared" si="5"/>
        <v>9382</v>
      </c>
      <c r="BB109" s="49">
        <f t="shared" si="6"/>
        <v>9382</v>
      </c>
      <c r="BC109" s="71" t="str">
        <f t="shared" si="7"/>
        <v>INR  Nine Thousand Three Hundred &amp; Eighty Two  Only</v>
      </c>
      <c r="HZ109" s="18"/>
      <c r="IA109" s="18">
        <v>97</v>
      </c>
      <c r="IB109" s="18" t="s">
        <v>298</v>
      </c>
      <c r="IC109" s="18" t="s">
        <v>179</v>
      </c>
      <c r="ID109" s="18">
        <v>10</v>
      </c>
      <c r="IE109" s="17" t="s">
        <v>84</v>
      </c>
    </row>
    <row r="110" spans="1:239" s="17" customFormat="1" ht="31.5">
      <c r="A110" s="51">
        <v>98</v>
      </c>
      <c r="B110" s="52" t="s">
        <v>299</v>
      </c>
      <c r="C110" s="53" t="s">
        <v>180</v>
      </c>
      <c r="D110" s="54">
        <v>10</v>
      </c>
      <c r="E110" s="55" t="s">
        <v>84</v>
      </c>
      <c r="F110" s="56">
        <v>762.82</v>
      </c>
      <c r="G110" s="57"/>
      <c r="H110" s="58"/>
      <c r="I110" s="59" t="s">
        <v>34</v>
      </c>
      <c r="J110" s="60">
        <f t="shared" si="4"/>
        <v>1</v>
      </c>
      <c r="K110" s="58" t="s">
        <v>35</v>
      </c>
      <c r="L110" s="58" t="s">
        <v>4</v>
      </c>
      <c r="M110" s="45"/>
      <c r="N110" s="44"/>
      <c r="O110" s="44"/>
      <c r="P110" s="46"/>
      <c r="Q110" s="44"/>
      <c r="R110" s="44"/>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7"/>
      <c r="BA110" s="48">
        <f t="shared" si="5"/>
        <v>7628</v>
      </c>
      <c r="BB110" s="49">
        <f t="shared" si="6"/>
        <v>7628</v>
      </c>
      <c r="BC110" s="71" t="str">
        <f t="shared" si="7"/>
        <v>INR  Seven Thousand Six Hundred &amp; Twenty Eight  Only</v>
      </c>
      <c r="HZ110" s="18"/>
      <c r="IA110" s="18">
        <v>98</v>
      </c>
      <c r="IB110" s="18" t="s">
        <v>299</v>
      </c>
      <c r="IC110" s="18" t="s">
        <v>180</v>
      </c>
      <c r="ID110" s="18">
        <v>10</v>
      </c>
      <c r="IE110" s="17" t="s">
        <v>84</v>
      </c>
    </row>
    <row r="111" spans="1:239" s="17" customFormat="1" ht="15.75">
      <c r="A111" s="51">
        <v>99</v>
      </c>
      <c r="B111" s="52" t="s">
        <v>300</v>
      </c>
      <c r="C111" s="53" t="s">
        <v>181</v>
      </c>
      <c r="D111" s="54">
        <v>150</v>
      </c>
      <c r="E111" s="55" t="s">
        <v>256</v>
      </c>
      <c r="F111" s="56">
        <v>260.41</v>
      </c>
      <c r="G111" s="57"/>
      <c r="H111" s="58"/>
      <c r="I111" s="59" t="s">
        <v>34</v>
      </c>
      <c r="J111" s="60">
        <f t="shared" si="4"/>
        <v>1</v>
      </c>
      <c r="K111" s="58" t="s">
        <v>35</v>
      </c>
      <c r="L111" s="58" t="s">
        <v>4</v>
      </c>
      <c r="M111" s="45"/>
      <c r="N111" s="44"/>
      <c r="O111" s="44"/>
      <c r="P111" s="46"/>
      <c r="Q111" s="44"/>
      <c r="R111" s="44"/>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7"/>
      <c r="BA111" s="48">
        <f t="shared" si="5"/>
        <v>39062</v>
      </c>
      <c r="BB111" s="49">
        <f t="shared" si="6"/>
        <v>39062</v>
      </c>
      <c r="BC111" s="71" t="str">
        <f t="shared" si="7"/>
        <v>INR  Thirty Nine Thousand  &amp;Sixty Two  Only</v>
      </c>
      <c r="HZ111" s="18"/>
      <c r="IA111" s="18">
        <v>99</v>
      </c>
      <c r="IB111" s="18" t="s">
        <v>300</v>
      </c>
      <c r="IC111" s="18" t="s">
        <v>181</v>
      </c>
      <c r="ID111" s="18">
        <v>150</v>
      </c>
      <c r="IE111" s="17" t="s">
        <v>256</v>
      </c>
    </row>
    <row r="112" spans="1:239" s="17" customFormat="1" ht="15.75">
      <c r="A112" s="51">
        <v>100</v>
      </c>
      <c r="B112" s="52" t="s">
        <v>301</v>
      </c>
      <c r="C112" s="53" t="s">
        <v>182</v>
      </c>
      <c r="D112" s="54">
        <v>65</v>
      </c>
      <c r="E112" s="55" t="s">
        <v>84</v>
      </c>
      <c r="F112" s="56">
        <v>224.46</v>
      </c>
      <c r="G112" s="57"/>
      <c r="H112" s="58"/>
      <c r="I112" s="59" t="s">
        <v>34</v>
      </c>
      <c r="J112" s="60">
        <f t="shared" si="4"/>
        <v>1</v>
      </c>
      <c r="K112" s="58" t="s">
        <v>35</v>
      </c>
      <c r="L112" s="58" t="s">
        <v>4</v>
      </c>
      <c r="M112" s="45"/>
      <c r="N112" s="44"/>
      <c r="O112" s="44"/>
      <c r="P112" s="46"/>
      <c r="Q112" s="44"/>
      <c r="R112" s="44"/>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7"/>
      <c r="BA112" s="48">
        <f t="shared" si="5"/>
        <v>14590</v>
      </c>
      <c r="BB112" s="49">
        <f t="shared" si="6"/>
        <v>14590</v>
      </c>
      <c r="BC112" s="71" t="str">
        <f t="shared" si="7"/>
        <v>INR  Fourteen Thousand Five Hundred &amp; Ninety  Only</v>
      </c>
      <c r="HZ112" s="18"/>
      <c r="IA112" s="18">
        <v>100</v>
      </c>
      <c r="IB112" s="18" t="s">
        <v>301</v>
      </c>
      <c r="IC112" s="18" t="s">
        <v>182</v>
      </c>
      <c r="ID112" s="18">
        <v>65</v>
      </c>
      <c r="IE112" s="17" t="s">
        <v>84</v>
      </c>
    </row>
    <row r="113" spans="1:239" s="17" customFormat="1" ht="15.75">
      <c r="A113" s="51">
        <v>101</v>
      </c>
      <c r="B113" s="52" t="s">
        <v>302</v>
      </c>
      <c r="C113" s="53" t="s">
        <v>183</v>
      </c>
      <c r="D113" s="54">
        <v>130</v>
      </c>
      <c r="E113" s="55" t="s">
        <v>84</v>
      </c>
      <c r="F113" s="56">
        <v>90.31</v>
      </c>
      <c r="G113" s="57"/>
      <c r="H113" s="58"/>
      <c r="I113" s="59" t="s">
        <v>34</v>
      </c>
      <c r="J113" s="60">
        <f t="shared" si="4"/>
        <v>1</v>
      </c>
      <c r="K113" s="58" t="s">
        <v>35</v>
      </c>
      <c r="L113" s="58" t="s">
        <v>4</v>
      </c>
      <c r="M113" s="45"/>
      <c r="N113" s="44"/>
      <c r="O113" s="44"/>
      <c r="P113" s="46"/>
      <c r="Q113" s="44"/>
      <c r="R113" s="44"/>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7"/>
      <c r="BA113" s="48">
        <f t="shared" si="5"/>
        <v>11740</v>
      </c>
      <c r="BB113" s="49">
        <f t="shared" si="6"/>
        <v>11740</v>
      </c>
      <c r="BC113" s="71" t="str">
        <f t="shared" si="7"/>
        <v>INR  Eleven Thousand Seven Hundred &amp; Forty  Only</v>
      </c>
      <c r="HZ113" s="18"/>
      <c r="IA113" s="18">
        <v>101</v>
      </c>
      <c r="IB113" s="18" t="s">
        <v>302</v>
      </c>
      <c r="IC113" s="18" t="s">
        <v>183</v>
      </c>
      <c r="ID113" s="18">
        <v>130</v>
      </c>
      <c r="IE113" s="17" t="s">
        <v>84</v>
      </c>
    </row>
    <row r="114" spans="1:238" s="17" customFormat="1" ht="31.5">
      <c r="A114" s="51">
        <v>102</v>
      </c>
      <c r="B114" s="52" t="s">
        <v>303</v>
      </c>
      <c r="C114" s="53" t="s">
        <v>184</v>
      </c>
      <c r="D114" s="75"/>
      <c r="E114" s="76"/>
      <c r="F114" s="76"/>
      <c r="G114" s="76"/>
      <c r="H114" s="76"/>
      <c r="I114" s="76"/>
      <c r="J114" s="76"/>
      <c r="K114" s="76"/>
      <c r="L114" s="76"/>
      <c r="M114" s="76"/>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8"/>
      <c r="HZ114" s="18"/>
      <c r="IA114" s="18">
        <v>102</v>
      </c>
      <c r="IB114" s="18" t="s">
        <v>303</v>
      </c>
      <c r="IC114" s="18" t="s">
        <v>184</v>
      </c>
      <c r="ID114" s="18"/>
    </row>
    <row r="115" spans="1:239" s="17" customFormat="1" ht="15.75">
      <c r="A115" s="51">
        <v>103</v>
      </c>
      <c r="B115" s="52" t="s">
        <v>304</v>
      </c>
      <c r="C115" s="53" t="s">
        <v>185</v>
      </c>
      <c r="D115" s="54">
        <v>40</v>
      </c>
      <c r="E115" s="55" t="s">
        <v>84</v>
      </c>
      <c r="F115" s="56">
        <v>300.75</v>
      </c>
      <c r="G115" s="57"/>
      <c r="H115" s="58"/>
      <c r="I115" s="59" t="s">
        <v>34</v>
      </c>
      <c r="J115" s="60">
        <f t="shared" si="4"/>
        <v>1</v>
      </c>
      <c r="K115" s="58" t="s">
        <v>35</v>
      </c>
      <c r="L115" s="58" t="s">
        <v>4</v>
      </c>
      <c r="M115" s="45"/>
      <c r="N115" s="44"/>
      <c r="O115" s="44"/>
      <c r="P115" s="46"/>
      <c r="Q115" s="44"/>
      <c r="R115" s="44"/>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7"/>
      <c r="BA115" s="48">
        <f t="shared" si="5"/>
        <v>12030</v>
      </c>
      <c r="BB115" s="49">
        <f t="shared" si="6"/>
        <v>12030</v>
      </c>
      <c r="BC115" s="71" t="str">
        <f t="shared" si="7"/>
        <v>INR  Twelve Thousand  &amp;Thirty  Only</v>
      </c>
      <c r="HZ115" s="18"/>
      <c r="IA115" s="18">
        <v>103</v>
      </c>
      <c r="IB115" s="18" t="s">
        <v>304</v>
      </c>
      <c r="IC115" s="18" t="s">
        <v>185</v>
      </c>
      <c r="ID115" s="18">
        <v>40</v>
      </c>
      <c r="IE115" s="17" t="s">
        <v>84</v>
      </c>
    </row>
    <row r="116" spans="1:239" s="17" customFormat="1" ht="31.5">
      <c r="A116" s="51">
        <v>104</v>
      </c>
      <c r="B116" s="52" t="s">
        <v>305</v>
      </c>
      <c r="C116" s="53" t="s">
        <v>186</v>
      </c>
      <c r="D116" s="54">
        <v>80</v>
      </c>
      <c r="E116" s="55" t="s">
        <v>84</v>
      </c>
      <c r="F116" s="56">
        <v>403.33</v>
      </c>
      <c r="G116" s="57"/>
      <c r="H116" s="58"/>
      <c r="I116" s="59" t="s">
        <v>34</v>
      </c>
      <c r="J116" s="60">
        <f t="shared" si="4"/>
        <v>1</v>
      </c>
      <c r="K116" s="58" t="s">
        <v>35</v>
      </c>
      <c r="L116" s="58" t="s">
        <v>4</v>
      </c>
      <c r="M116" s="45"/>
      <c r="N116" s="44"/>
      <c r="O116" s="44"/>
      <c r="P116" s="46"/>
      <c r="Q116" s="44"/>
      <c r="R116" s="44"/>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7"/>
      <c r="BA116" s="48">
        <f t="shared" si="5"/>
        <v>32266</v>
      </c>
      <c r="BB116" s="49">
        <f t="shared" si="6"/>
        <v>32266</v>
      </c>
      <c r="BC116" s="71" t="str">
        <f t="shared" si="7"/>
        <v>INR  Thirty Two Thousand Two Hundred &amp; Sixty Six  Only</v>
      </c>
      <c r="HZ116" s="18"/>
      <c r="IA116" s="18">
        <v>104</v>
      </c>
      <c r="IB116" s="18" t="s">
        <v>305</v>
      </c>
      <c r="IC116" s="18" t="s">
        <v>186</v>
      </c>
      <c r="ID116" s="18">
        <v>80</v>
      </c>
      <c r="IE116" s="17" t="s">
        <v>84</v>
      </c>
    </row>
    <row r="117" spans="1:239" s="17" customFormat="1" ht="31.5">
      <c r="A117" s="51">
        <v>105</v>
      </c>
      <c r="B117" s="52" t="s">
        <v>306</v>
      </c>
      <c r="C117" s="53" t="s">
        <v>187</v>
      </c>
      <c r="D117" s="54">
        <v>12</v>
      </c>
      <c r="E117" s="55" t="s">
        <v>84</v>
      </c>
      <c r="F117" s="56">
        <v>906.62</v>
      </c>
      <c r="G117" s="57"/>
      <c r="H117" s="58"/>
      <c r="I117" s="59" t="s">
        <v>34</v>
      </c>
      <c r="J117" s="60">
        <f t="shared" si="4"/>
        <v>1</v>
      </c>
      <c r="K117" s="58" t="s">
        <v>35</v>
      </c>
      <c r="L117" s="58" t="s">
        <v>4</v>
      </c>
      <c r="M117" s="45"/>
      <c r="N117" s="44"/>
      <c r="O117" s="44"/>
      <c r="P117" s="46"/>
      <c r="Q117" s="44"/>
      <c r="R117" s="44"/>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7"/>
      <c r="BA117" s="48">
        <f t="shared" si="5"/>
        <v>10879</v>
      </c>
      <c r="BB117" s="49">
        <f t="shared" si="6"/>
        <v>10879</v>
      </c>
      <c r="BC117" s="71" t="str">
        <f t="shared" si="7"/>
        <v>INR  Ten Thousand Eight Hundred &amp; Seventy Nine  Only</v>
      </c>
      <c r="HZ117" s="18"/>
      <c r="IA117" s="18">
        <v>105</v>
      </c>
      <c r="IB117" s="18" t="s">
        <v>306</v>
      </c>
      <c r="IC117" s="18" t="s">
        <v>187</v>
      </c>
      <c r="ID117" s="18">
        <v>12</v>
      </c>
      <c r="IE117" s="17" t="s">
        <v>84</v>
      </c>
    </row>
    <row r="118" spans="1:238" s="17" customFormat="1" ht="94.5">
      <c r="A118" s="51">
        <v>106</v>
      </c>
      <c r="B118" s="52" t="s">
        <v>243</v>
      </c>
      <c r="C118" s="53" t="s">
        <v>188</v>
      </c>
      <c r="D118" s="75"/>
      <c r="E118" s="76"/>
      <c r="F118" s="76"/>
      <c r="G118" s="76"/>
      <c r="H118" s="76"/>
      <c r="I118" s="76"/>
      <c r="J118" s="76"/>
      <c r="K118" s="76"/>
      <c r="L118" s="76"/>
      <c r="M118" s="76"/>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8"/>
      <c r="HZ118" s="18"/>
      <c r="IA118" s="18">
        <v>106</v>
      </c>
      <c r="IB118" s="18" t="s">
        <v>243</v>
      </c>
      <c r="IC118" s="18" t="s">
        <v>188</v>
      </c>
      <c r="ID118" s="18"/>
    </row>
    <row r="119" spans="1:239" s="17" customFormat="1" ht="15.75">
      <c r="A119" s="51">
        <v>107</v>
      </c>
      <c r="B119" s="52" t="s">
        <v>244</v>
      </c>
      <c r="C119" s="53" t="s">
        <v>189</v>
      </c>
      <c r="D119" s="54">
        <v>1</v>
      </c>
      <c r="E119" s="55" t="s">
        <v>255</v>
      </c>
      <c r="F119" s="56">
        <v>8912.76</v>
      </c>
      <c r="G119" s="57"/>
      <c r="H119" s="58"/>
      <c r="I119" s="59" t="s">
        <v>34</v>
      </c>
      <c r="J119" s="60">
        <f t="shared" si="4"/>
        <v>1</v>
      </c>
      <c r="K119" s="58" t="s">
        <v>35</v>
      </c>
      <c r="L119" s="58" t="s">
        <v>4</v>
      </c>
      <c r="M119" s="45"/>
      <c r="N119" s="44"/>
      <c r="O119" s="44"/>
      <c r="P119" s="46"/>
      <c r="Q119" s="44"/>
      <c r="R119" s="44"/>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7"/>
      <c r="BA119" s="48">
        <f t="shared" si="5"/>
        <v>8913</v>
      </c>
      <c r="BB119" s="49">
        <f t="shared" si="6"/>
        <v>8913</v>
      </c>
      <c r="BC119" s="71" t="str">
        <f t="shared" si="7"/>
        <v>INR  Eight Thousand Nine Hundred &amp; Thirteen  Only</v>
      </c>
      <c r="HZ119" s="18"/>
      <c r="IA119" s="18">
        <v>107</v>
      </c>
      <c r="IB119" s="18" t="s">
        <v>244</v>
      </c>
      <c r="IC119" s="18" t="s">
        <v>189</v>
      </c>
      <c r="ID119" s="18">
        <v>1</v>
      </c>
      <c r="IE119" s="17" t="s">
        <v>255</v>
      </c>
    </row>
    <row r="120" spans="1:239" s="17" customFormat="1" ht="31.5">
      <c r="A120" s="51">
        <v>108</v>
      </c>
      <c r="B120" s="52" t="s">
        <v>245</v>
      </c>
      <c r="C120" s="53" t="s">
        <v>190</v>
      </c>
      <c r="D120" s="54">
        <v>2</v>
      </c>
      <c r="E120" s="55" t="s">
        <v>255</v>
      </c>
      <c r="F120" s="56">
        <v>11252.08</v>
      </c>
      <c r="G120" s="57"/>
      <c r="H120" s="58"/>
      <c r="I120" s="59" t="s">
        <v>34</v>
      </c>
      <c r="J120" s="60">
        <f t="shared" si="4"/>
        <v>1</v>
      </c>
      <c r="K120" s="58" t="s">
        <v>35</v>
      </c>
      <c r="L120" s="58" t="s">
        <v>4</v>
      </c>
      <c r="M120" s="45"/>
      <c r="N120" s="44"/>
      <c r="O120" s="44"/>
      <c r="P120" s="46"/>
      <c r="Q120" s="44"/>
      <c r="R120" s="44"/>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7"/>
      <c r="BA120" s="48">
        <f t="shared" si="5"/>
        <v>22504</v>
      </c>
      <c r="BB120" s="49">
        <f t="shared" si="6"/>
        <v>22504</v>
      </c>
      <c r="BC120" s="71" t="str">
        <f t="shared" si="7"/>
        <v>INR  Twenty Two Thousand Five Hundred &amp; Four  Only</v>
      </c>
      <c r="HZ120" s="18"/>
      <c r="IA120" s="18">
        <v>108</v>
      </c>
      <c r="IB120" s="18" t="s">
        <v>245</v>
      </c>
      <c r="IC120" s="18" t="s">
        <v>190</v>
      </c>
      <c r="ID120" s="18">
        <v>2</v>
      </c>
      <c r="IE120" s="17" t="s">
        <v>255</v>
      </c>
    </row>
    <row r="121" spans="1:238" s="17" customFormat="1" ht="63">
      <c r="A121" s="51">
        <v>109</v>
      </c>
      <c r="B121" s="52" t="s">
        <v>246</v>
      </c>
      <c r="C121" s="53" t="s">
        <v>191</v>
      </c>
      <c r="D121" s="75"/>
      <c r="E121" s="76"/>
      <c r="F121" s="76"/>
      <c r="G121" s="76"/>
      <c r="H121" s="76"/>
      <c r="I121" s="76"/>
      <c r="J121" s="76"/>
      <c r="K121" s="76"/>
      <c r="L121" s="76"/>
      <c r="M121" s="76"/>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8"/>
      <c r="HZ121" s="18"/>
      <c r="IA121" s="18">
        <v>109</v>
      </c>
      <c r="IB121" s="18" t="s">
        <v>246</v>
      </c>
      <c r="IC121" s="18" t="s">
        <v>191</v>
      </c>
      <c r="ID121" s="18"/>
    </row>
    <row r="122" spans="1:239" s="17" customFormat="1" ht="31.5">
      <c r="A122" s="51">
        <v>110</v>
      </c>
      <c r="B122" s="52" t="s">
        <v>247</v>
      </c>
      <c r="C122" s="53" t="s">
        <v>192</v>
      </c>
      <c r="D122" s="54">
        <v>60</v>
      </c>
      <c r="E122" s="55" t="s">
        <v>255</v>
      </c>
      <c r="F122" s="56">
        <v>224.46</v>
      </c>
      <c r="G122" s="57"/>
      <c r="H122" s="58"/>
      <c r="I122" s="59" t="s">
        <v>34</v>
      </c>
      <c r="J122" s="60">
        <f t="shared" si="4"/>
        <v>1</v>
      </c>
      <c r="K122" s="58" t="s">
        <v>35</v>
      </c>
      <c r="L122" s="58" t="s">
        <v>4</v>
      </c>
      <c r="M122" s="45"/>
      <c r="N122" s="44"/>
      <c r="O122" s="44"/>
      <c r="P122" s="46"/>
      <c r="Q122" s="44"/>
      <c r="R122" s="44"/>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7"/>
      <c r="BA122" s="48">
        <f t="shared" si="5"/>
        <v>13468</v>
      </c>
      <c r="BB122" s="49">
        <f t="shared" si="6"/>
        <v>13468</v>
      </c>
      <c r="BC122" s="71" t="str">
        <f t="shared" si="7"/>
        <v>INR  Thirteen Thousand Four Hundred &amp; Sixty Eight  Only</v>
      </c>
      <c r="HZ122" s="18"/>
      <c r="IA122" s="18">
        <v>110</v>
      </c>
      <c r="IB122" s="18" t="s">
        <v>247</v>
      </c>
      <c r="IC122" s="18" t="s">
        <v>192</v>
      </c>
      <c r="ID122" s="18">
        <v>60</v>
      </c>
      <c r="IE122" s="17" t="s">
        <v>255</v>
      </c>
    </row>
    <row r="123" spans="1:239" s="17" customFormat="1" ht="15.75">
      <c r="A123" s="51">
        <v>111</v>
      </c>
      <c r="B123" s="52" t="s">
        <v>248</v>
      </c>
      <c r="C123" s="53" t="s">
        <v>193</v>
      </c>
      <c r="D123" s="54">
        <v>10</v>
      </c>
      <c r="E123" s="55" t="s">
        <v>255</v>
      </c>
      <c r="F123" s="56">
        <v>575.19</v>
      </c>
      <c r="G123" s="57"/>
      <c r="H123" s="58"/>
      <c r="I123" s="59" t="s">
        <v>34</v>
      </c>
      <c r="J123" s="60">
        <f t="shared" si="4"/>
        <v>1</v>
      </c>
      <c r="K123" s="58" t="s">
        <v>35</v>
      </c>
      <c r="L123" s="58" t="s">
        <v>4</v>
      </c>
      <c r="M123" s="45"/>
      <c r="N123" s="44"/>
      <c r="O123" s="44"/>
      <c r="P123" s="46"/>
      <c r="Q123" s="44"/>
      <c r="R123" s="44"/>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7"/>
      <c r="BA123" s="48">
        <f t="shared" si="5"/>
        <v>5752</v>
      </c>
      <c r="BB123" s="49">
        <f t="shared" si="6"/>
        <v>5752</v>
      </c>
      <c r="BC123" s="71" t="str">
        <f t="shared" si="7"/>
        <v>INR  Five Thousand Seven Hundred &amp; Fifty Two  Only</v>
      </c>
      <c r="HZ123" s="18"/>
      <c r="IA123" s="18">
        <v>111</v>
      </c>
      <c r="IB123" s="18" t="s">
        <v>248</v>
      </c>
      <c r="IC123" s="18" t="s">
        <v>193</v>
      </c>
      <c r="ID123" s="18">
        <v>10</v>
      </c>
      <c r="IE123" s="17" t="s">
        <v>255</v>
      </c>
    </row>
    <row r="124" spans="1:239" s="17" customFormat="1" ht="15.75">
      <c r="A124" s="51">
        <v>112</v>
      </c>
      <c r="B124" s="52" t="s">
        <v>307</v>
      </c>
      <c r="C124" s="53" t="s">
        <v>194</v>
      </c>
      <c r="D124" s="54">
        <v>3</v>
      </c>
      <c r="E124" s="55" t="s">
        <v>255</v>
      </c>
      <c r="F124" s="56">
        <v>882.95</v>
      </c>
      <c r="G124" s="57"/>
      <c r="H124" s="58"/>
      <c r="I124" s="59" t="s">
        <v>34</v>
      </c>
      <c r="J124" s="60">
        <f t="shared" si="4"/>
        <v>1</v>
      </c>
      <c r="K124" s="58" t="s">
        <v>35</v>
      </c>
      <c r="L124" s="58" t="s">
        <v>4</v>
      </c>
      <c r="M124" s="45"/>
      <c r="N124" s="44"/>
      <c r="O124" s="44"/>
      <c r="P124" s="46"/>
      <c r="Q124" s="44"/>
      <c r="R124" s="44"/>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7"/>
      <c r="BA124" s="48">
        <f t="shared" si="5"/>
        <v>2649</v>
      </c>
      <c r="BB124" s="49">
        <f t="shared" si="6"/>
        <v>2649</v>
      </c>
      <c r="BC124" s="71" t="str">
        <f t="shared" si="7"/>
        <v>INR  Two Thousand Six Hundred &amp; Forty Nine  Only</v>
      </c>
      <c r="HZ124" s="18"/>
      <c r="IA124" s="18">
        <v>112</v>
      </c>
      <c r="IB124" s="18" t="s">
        <v>307</v>
      </c>
      <c r="IC124" s="18" t="s">
        <v>194</v>
      </c>
      <c r="ID124" s="18">
        <v>3</v>
      </c>
      <c r="IE124" s="17" t="s">
        <v>255</v>
      </c>
    </row>
    <row r="125" spans="1:239" s="17" customFormat="1" ht="15.75">
      <c r="A125" s="51">
        <v>113</v>
      </c>
      <c r="B125" s="52" t="s">
        <v>308</v>
      </c>
      <c r="C125" s="53" t="s">
        <v>195</v>
      </c>
      <c r="D125" s="54">
        <v>4</v>
      </c>
      <c r="E125" s="55" t="s">
        <v>255</v>
      </c>
      <c r="F125" s="56">
        <v>1076.72</v>
      </c>
      <c r="G125" s="57"/>
      <c r="H125" s="58"/>
      <c r="I125" s="59" t="s">
        <v>34</v>
      </c>
      <c r="J125" s="60">
        <f t="shared" si="4"/>
        <v>1</v>
      </c>
      <c r="K125" s="58" t="s">
        <v>35</v>
      </c>
      <c r="L125" s="58" t="s">
        <v>4</v>
      </c>
      <c r="M125" s="45"/>
      <c r="N125" s="44"/>
      <c r="O125" s="44"/>
      <c r="P125" s="46"/>
      <c r="Q125" s="44"/>
      <c r="R125" s="44"/>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7"/>
      <c r="BA125" s="48">
        <f t="shared" si="5"/>
        <v>4307</v>
      </c>
      <c r="BB125" s="49">
        <f t="shared" si="6"/>
        <v>4307</v>
      </c>
      <c r="BC125" s="71" t="str">
        <f t="shared" si="7"/>
        <v>INR  Four Thousand Three Hundred &amp; Seven  Only</v>
      </c>
      <c r="HZ125" s="18"/>
      <c r="IA125" s="18">
        <v>113</v>
      </c>
      <c r="IB125" s="18" t="s">
        <v>308</v>
      </c>
      <c r="IC125" s="18" t="s">
        <v>195</v>
      </c>
      <c r="ID125" s="18">
        <v>4</v>
      </c>
      <c r="IE125" s="17" t="s">
        <v>255</v>
      </c>
    </row>
    <row r="126" spans="1:239" s="17" customFormat="1" ht="15.75">
      <c r="A126" s="51">
        <v>114</v>
      </c>
      <c r="B126" s="52" t="s">
        <v>249</v>
      </c>
      <c r="C126" s="53" t="s">
        <v>196</v>
      </c>
      <c r="D126" s="54">
        <v>7</v>
      </c>
      <c r="E126" s="55" t="s">
        <v>84</v>
      </c>
      <c r="F126" s="56">
        <v>719.86</v>
      </c>
      <c r="G126" s="57"/>
      <c r="H126" s="58"/>
      <c r="I126" s="59" t="s">
        <v>34</v>
      </c>
      <c r="J126" s="60">
        <f t="shared" si="4"/>
        <v>1</v>
      </c>
      <c r="K126" s="58" t="s">
        <v>35</v>
      </c>
      <c r="L126" s="58" t="s">
        <v>4</v>
      </c>
      <c r="M126" s="45"/>
      <c r="N126" s="44"/>
      <c r="O126" s="44"/>
      <c r="P126" s="46"/>
      <c r="Q126" s="44"/>
      <c r="R126" s="44"/>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7"/>
      <c r="BA126" s="48">
        <f t="shared" si="5"/>
        <v>5039</v>
      </c>
      <c r="BB126" s="49">
        <f t="shared" si="6"/>
        <v>5039</v>
      </c>
      <c r="BC126" s="71" t="str">
        <f t="shared" si="7"/>
        <v>INR  Five Thousand  &amp;Thirty Nine  Only</v>
      </c>
      <c r="HZ126" s="18"/>
      <c r="IA126" s="18">
        <v>114</v>
      </c>
      <c r="IB126" s="18" t="s">
        <v>249</v>
      </c>
      <c r="IC126" s="18" t="s">
        <v>196</v>
      </c>
      <c r="ID126" s="18">
        <v>7</v>
      </c>
      <c r="IE126" s="17" t="s">
        <v>84</v>
      </c>
    </row>
    <row r="127" spans="1:239" s="17" customFormat="1" ht="31.5">
      <c r="A127" s="51">
        <v>115</v>
      </c>
      <c r="B127" s="52" t="s">
        <v>250</v>
      </c>
      <c r="C127" s="53" t="s">
        <v>197</v>
      </c>
      <c r="D127" s="54">
        <v>3</v>
      </c>
      <c r="E127" s="55" t="s">
        <v>84</v>
      </c>
      <c r="F127" s="56">
        <v>2427.01</v>
      </c>
      <c r="G127" s="57"/>
      <c r="H127" s="58"/>
      <c r="I127" s="59" t="s">
        <v>34</v>
      </c>
      <c r="J127" s="60">
        <f t="shared" si="4"/>
        <v>1</v>
      </c>
      <c r="K127" s="58" t="s">
        <v>35</v>
      </c>
      <c r="L127" s="58" t="s">
        <v>4</v>
      </c>
      <c r="M127" s="45"/>
      <c r="N127" s="44"/>
      <c r="O127" s="44"/>
      <c r="P127" s="46"/>
      <c r="Q127" s="44"/>
      <c r="R127" s="44"/>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7"/>
      <c r="BA127" s="48">
        <f t="shared" si="5"/>
        <v>7281</v>
      </c>
      <c r="BB127" s="49">
        <f t="shared" si="6"/>
        <v>7281</v>
      </c>
      <c r="BC127" s="71" t="str">
        <f t="shared" si="7"/>
        <v>INR  Seven Thousand Two Hundred &amp; Eighty One  Only</v>
      </c>
      <c r="HZ127" s="18"/>
      <c r="IA127" s="18">
        <v>115</v>
      </c>
      <c r="IB127" s="18" t="s">
        <v>250</v>
      </c>
      <c r="IC127" s="18" t="s">
        <v>197</v>
      </c>
      <c r="ID127" s="18">
        <v>3</v>
      </c>
      <c r="IE127" s="17" t="s">
        <v>84</v>
      </c>
    </row>
    <row r="128" spans="1:239" s="17" customFormat="1" ht="15.75">
      <c r="A128" s="51">
        <v>116</v>
      </c>
      <c r="B128" s="52" t="s">
        <v>251</v>
      </c>
      <c r="C128" s="53" t="s">
        <v>198</v>
      </c>
      <c r="D128" s="54">
        <v>3</v>
      </c>
      <c r="E128" s="55" t="s">
        <v>84</v>
      </c>
      <c r="F128" s="56">
        <v>3037.26</v>
      </c>
      <c r="G128" s="57"/>
      <c r="H128" s="58"/>
      <c r="I128" s="59" t="s">
        <v>34</v>
      </c>
      <c r="J128" s="60">
        <f t="shared" si="4"/>
        <v>1</v>
      </c>
      <c r="K128" s="58" t="s">
        <v>35</v>
      </c>
      <c r="L128" s="58" t="s">
        <v>4</v>
      </c>
      <c r="M128" s="45"/>
      <c r="N128" s="44"/>
      <c r="O128" s="44"/>
      <c r="P128" s="46"/>
      <c r="Q128" s="44"/>
      <c r="R128" s="44"/>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7"/>
      <c r="BA128" s="48">
        <f t="shared" si="5"/>
        <v>9112</v>
      </c>
      <c r="BB128" s="49">
        <f t="shared" si="6"/>
        <v>9112</v>
      </c>
      <c r="BC128" s="71" t="str">
        <f t="shared" si="7"/>
        <v>INR  Nine Thousand One Hundred &amp; Twelve  Only</v>
      </c>
      <c r="HZ128" s="18"/>
      <c r="IA128" s="18">
        <v>116</v>
      </c>
      <c r="IB128" s="18" t="s">
        <v>251</v>
      </c>
      <c r="IC128" s="18" t="s">
        <v>198</v>
      </c>
      <c r="ID128" s="18">
        <v>3</v>
      </c>
      <c r="IE128" s="17" t="s">
        <v>84</v>
      </c>
    </row>
    <row r="129" spans="1:238" s="17" customFormat="1" ht="47.25">
      <c r="A129" s="51">
        <v>117</v>
      </c>
      <c r="B129" s="52" t="s">
        <v>309</v>
      </c>
      <c r="C129" s="53" t="s">
        <v>199</v>
      </c>
      <c r="D129" s="75"/>
      <c r="E129" s="76"/>
      <c r="F129" s="76"/>
      <c r="G129" s="76"/>
      <c r="H129" s="76"/>
      <c r="I129" s="76"/>
      <c r="J129" s="76"/>
      <c r="K129" s="76"/>
      <c r="L129" s="76"/>
      <c r="M129" s="76"/>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8"/>
      <c r="HZ129" s="18"/>
      <c r="IA129" s="18">
        <v>117</v>
      </c>
      <c r="IB129" s="18" t="s">
        <v>309</v>
      </c>
      <c r="IC129" s="18" t="s">
        <v>199</v>
      </c>
      <c r="ID129" s="18"/>
    </row>
    <row r="130" spans="1:239" s="17" customFormat="1" ht="31.5">
      <c r="A130" s="51">
        <v>118</v>
      </c>
      <c r="B130" s="52" t="s">
        <v>310</v>
      </c>
      <c r="C130" s="53" t="s">
        <v>200</v>
      </c>
      <c r="D130" s="54">
        <v>55</v>
      </c>
      <c r="E130" s="55" t="s">
        <v>255</v>
      </c>
      <c r="F130" s="56">
        <v>239.37</v>
      </c>
      <c r="G130" s="57"/>
      <c r="H130" s="58"/>
      <c r="I130" s="59" t="s">
        <v>34</v>
      </c>
      <c r="J130" s="60">
        <f t="shared" si="4"/>
        <v>1</v>
      </c>
      <c r="K130" s="58" t="s">
        <v>35</v>
      </c>
      <c r="L130" s="58" t="s">
        <v>4</v>
      </c>
      <c r="M130" s="45"/>
      <c r="N130" s="44"/>
      <c r="O130" s="44"/>
      <c r="P130" s="46"/>
      <c r="Q130" s="44"/>
      <c r="R130" s="44"/>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7"/>
      <c r="BA130" s="48">
        <f t="shared" si="5"/>
        <v>13165</v>
      </c>
      <c r="BB130" s="49">
        <f t="shared" si="6"/>
        <v>13165</v>
      </c>
      <c r="BC130" s="71" t="str">
        <f t="shared" si="7"/>
        <v>INR  Thirteen Thousand One Hundred &amp; Sixty Five  Only</v>
      </c>
      <c r="HZ130" s="18"/>
      <c r="IA130" s="18">
        <v>118</v>
      </c>
      <c r="IB130" s="18" t="s">
        <v>310</v>
      </c>
      <c r="IC130" s="18" t="s">
        <v>200</v>
      </c>
      <c r="ID130" s="18">
        <v>55</v>
      </c>
      <c r="IE130" s="17" t="s">
        <v>255</v>
      </c>
    </row>
    <row r="131" spans="1:239" s="17" customFormat="1" ht="15.75">
      <c r="A131" s="51">
        <v>119</v>
      </c>
      <c r="B131" s="52" t="s">
        <v>311</v>
      </c>
      <c r="C131" s="53" t="s">
        <v>201</v>
      </c>
      <c r="D131" s="54">
        <v>80</v>
      </c>
      <c r="E131" s="55" t="s">
        <v>255</v>
      </c>
      <c r="F131" s="56">
        <v>426.13</v>
      </c>
      <c r="G131" s="57"/>
      <c r="H131" s="58"/>
      <c r="I131" s="59" t="s">
        <v>34</v>
      </c>
      <c r="J131" s="60">
        <f t="shared" si="4"/>
        <v>1</v>
      </c>
      <c r="K131" s="58" t="s">
        <v>35</v>
      </c>
      <c r="L131" s="58" t="s">
        <v>4</v>
      </c>
      <c r="M131" s="45"/>
      <c r="N131" s="44"/>
      <c r="O131" s="44"/>
      <c r="P131" s="46"/>
      <c r="Q131" s="44"/>
      <c r="R131" s="44"/>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7"/>
      <c r="BA131" s="48">
        <f t="shared" si="5"/>
        <v>34090</v>
      </c>
      <c r="BB131" s="49">
        <f t="shared" si="6"/>
        <v>34090</v>
      </c>
      <c r="BC131" s="71" t="str">
        <f t="shared" si="7"/>
        <v>INR  Thirty Four Thousand  &amp;Ninety  Only</v>
      </c>
      <c r="HZ131" s="18"/>
      <c r="IA131" s="18">
        <v>119</v>
      </c>
      <c r="IB131" s="18" t="s">
        <v>311</v>
      </c>
      <c r="IC131" s="18" t="s">
        <v>201</v>
      </c>
      <c r="ID131" s="18">
        <v>80</v>
      </c>
      <c r="IE131" s="17" t="s">
        <v>255</v>
      </c>
    </row>
    <row r="132" spans="1:239" s="17" customFormat="1" ht="31.5">
      <c r="A132" s="51">
        <v>120</v>
      </c>
      <c r="B132" s="52" t="s">
        <v>312</v>
      </c>
      <c r="C132" s="53" t="s">
        <v>202</v>
      </c>
      <c r="D132" s="54">
        <v>55</v>
      </c>
      <c r="E132" s="55" t="s">
        <v>255</v>
      </c>
      <c r="F132" s="56">
        <v>279.7</v>
      </c>
      <c r="G132" s="57"/>
      <c r="H132" s="58"/>
      <c r="I132" s="59" t="s">
        <v>34</v>
      </c>
      <c r="J132" s="60">
        <f t="shared" si="4"/>
        <v>1</v>
      </c>
      <c r="K132" s="58" t="s">
        <v>35</v>
      </c>
      <c r="L132" s="58" t="s">
        <v>4</v>
      </c>
      <c r="M132" s="45"/>
      <c r="N132" s="44"/>
      <c r="O132" s="44"/>
      <c r="P132" s="46"/>
      <c r="Q132" s="44"/>
      <c r="R132" s="44"/>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7"/>
      <c r="BA132" s="48">
        <f t="shared" si="5"/>
        <v>15384</v>
      </c>
      <c r="BB132" s="49">
        <f t="shared" si="6"/>
        <v>15384</v>
      </c>
      <c r="BC132" s="71" t="str">
        <f t="shared" si="7"/>
        <v>INR  Fifteen Thousand Three Hundred &amp; Eighty Four  Only</v>
      </c>
      <c r="HZ132" s="18"/>
      <c r="IA132" s="18">
        <v>120</v>
      </c>
      <c r="IB132" s="18" t="s">
        <v>312</v>
      </c>
      <c r="IC132" s="18" t="s">
        <v>202</v>
      </c>
      <c r="ID132" s="18">
        <v>55</v>
      </c>
      <c r="IE132" s="17" t="s">
        <v>255</v>
      </c>
    </row>
    <row r="133" spans="1:239" s="17" customFormat="1" ht="15.75">
      <c r="A133" s="51">
        <v>121</v>
      </c>
      <c r="B133" s="52" t="s">
        <v>313</v>
      </c>
      <c r="C133" s="53" t="s">
        <v>203</v>
      </c>
      <c r="D133" s="54">
        <v>80</v>
      </c>
      <c r="E133" s="55" t="s">
        <v>255</v>
      </c>
      <c r="F133" s="56">
        <v>546.25</v>
      </c>
      <c r="G133" s="57"/>
      <c r="H133" s="58"/>
      <c r="I133" s="59" t="s">
        <v>34</v>
      </c>
      <c r="J133" s="60">
        <f t="shared" si="4"/>
        <v>1</v>
      </c>
      <c r="K133" s="58" t="s">
        <v>35</v>
      </c>
      <c r="L133" s="58" t="s">
        <v>4</v>
      </c>
      <c r="M133" s="45"/>
      <c r="N133" s="44"/>
      <c r="O133" s="44"/>
      <c r="P133" s="46"/>
      <c r="Q133" s="44"/>
      <c r="R133" s="44"/>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7"/>
      <c r="BA133" s="48">
        <f t="shared" si="5"/>
        <v>43700</v>
      </c>
      <c r="BB133" s="49">
        <f t="shared" si="6"/>
        <v>43700</v>
      </c>
      <c r="BC133" s="71" t="str">
        <f t="shared" si="7"/>
        <v>INR  Forty Three Thousand Seven Hundred    Only</v>
      </c>
      <c r="HZ133" s="18"/>
      <c r="IA133" s="18">
        <v>121</v>
      </c>
      <c r="IB133" s="18" t="s">
        <v>313</v>
      </c>
      <c r="IC133" s="18" t="s">
        <v>203</v>
      </c>
      <c r="ID133" s="18">
        <v>80</v>
      </c>
      <c r="IE133" s="17" t="s">
        <v>255</v>
      </c>
    </row>
    <row r="134" spans="1:239" s="17" customFormat="1" ht="63">
      <c r="A134" s="51">
        <v>122</v>
      </c>
      <c r="B134" s="52" t="s">
        <v>314</v>
      </c>
      <c r="C134" s="53" t="s">
        <v>204</v>
      </c>
      <c r="D134" s="54">
        <v>1600</v>
      </c>
      <c r="E134" s="55" t="s">
        <v>256</v>
      </c>
      <c r="F134" s="56">
        <v>18.41</v>
      </c>
      <c r="G134" s="57"/>
      <c r="H134" s="58"/>
      <c r="I134" s="59" t="s">
        <v>34</v>
      </c>
      <c r="J134" s="60">
        <f t="shared" si="4"/>
        <v>1</v>
      </c>
      <c r="K134" s="58" t="s">
        <v>35</v>
      </c>
      <c r="L134" s="58" t="s">
        <v>4</v>
      </c>
      <c r="M134" s="45"/>
      <c r="N134" s="44"/>
      <c r="O134" s="44"/>
      <c r="P134" s="46"/>
      <c r="Q134" s="44"/>
      <c r="R134" s="44"/>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7"/>
      <c r="BA134" s="48">
        <f t="shared" si="5"/>
        <v>29456</v>
      </c>
      <c r="BB134" s="49">
        <f t="shared" si="6"/>
        <v>29456</v>
      </c>
      <c r="BC134" s="71" t="str">
        <f t="shared" si="7"/>
        <v>INR  Twenty Nine Thousand Four Hundred &amp; Fifty Six  Only</v>
      </c>
      <c r="HZ134" s="18"/>
      <c r="IA134" s="18">
        <v>122</v>
      </c>
      <c r="IB134" s="18" t="s">
        <v>314</v>
      </c>
      <c r="IC134" s="18" t="s">
        <v>204</v>
      </c>
      <c r="ID134" s="18">
        <v>1600</v>
      </c>
      <c r="IE134" s="17" t="s">
        <v>256</v>
      </c>
    </row>
    <row r="135" spans="1:239" s="17" customFormat="1" ht="47.25">
      <c r="A135" s="51">
        <v>123</v>
      </c>
      <c r="B135" s="52" t="s">
        <v>315</v>
      </c>
      <c r="C135" s="53" t="s">
        <v>205</v>
      </c>
      <c r="D135" s="54">
        <v>35</v>
      </c>
      <c r="E135" s="55" t="s">
        <v>84</v>
      </c>
      <c r="F135" s="56">
        <v>79.79</v>
      </c>
      <c r="G135" s="57"/>
      <c r="H135" s="58"/>
      <c r="I135" s="59" t="s">
        <v>34</v>
      </c>
      <c r="J135" s="60">
        <f t="shared" si="4"/>
        <v>1</v>
      </c>
      <c r="K135" s="58" t="s">
        <v>35</v>
      </c>
      <c r="L135" s="58" t="s">
        <v>4</v>
      </c>
      <c r="M135" s="45"/>
      <c r="N135" s="44"/>
      <c r="O135" s="44"/>
      <c r="P135" s="46"/>
      <c r="Q135" s="44"/>
      <c r="R135" s="44"/>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7"/>
      <c r="BA135" s="48">
        <f t="shared" si="5"/>
        <v>2793</v>
      </c>
      <c r="BB135" s="49">
        <f t="shared" si="6"/>
        <v>2793</v>
      </c>
      <c r="BC135" s="71" t="str">
        <f t="shared" si="7"/>
        <v>INR  Two Thousand Seven Hundred &amp; Ninety Three  Only</v>
      </c>
      <c r="HZ135" s="18"/>
      <c r="IA135" s="18">
        <v>123</v>
      </c>
      <c r="IB135" s="18" t="s">
        <v>315</v>
      </c>
      <c r="IC135" s="18" t="s">
        <v>205</v>
      </c>
      <c r="ID135" s="18">
        <v>35</v>
      </c>
      <c r="IE135" s="17" t="s">
        <v>84</v>
      </c>
    </row>
    <row r="136" spans="1:239" s="17" customFormat="1" ht="31.5">
      <c r="A136" s="51">
        <v>124</v>
      </c>
      <c r="B136" s="52" t="s">
        <v>316</v>
      </c>
      <c r="C136" s="53" t="s">
        <v>206</v>
      </c>
      <c r="D136" s="54">
        <v>1</v>
      </c>
      <c r="E136" s="55" t="s">
        <v>84</v>
      </c>
      <c r="F136" s="56">
        <v>256.9</v>
      </c>
      <c r="G136" s="57"/>
      <c r="H136" s="58"/>
      <c r="I136" s="59" t="s">
        <v>34</v>
      </c>
      <c r="J136" s="60">
        <f t="shared" si="4"/>
        <v>1</v>
      </c>
      <c r="K136" s="58" t="s">
        <v>35</v>
      </c>
      <c r="L136" s="58" t="s">
        <v>4</v>
      </c>
      <c r="M136" s="45"/>
      <c r="N136" s="44"/>
      <c r="O136" s="44"/>
      <c r="P136" s="46"/>
      <c r="Q136" s="44"/>
      <c r="R136" s="44"/>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7"/>
      <c r="BA136" s="48">
        <f t="shared" si="5"/>
        <v>257</v>
      </c>
      <c r="BB136" s="49">
        <f t="shared" si="6"/>
        <v>257</v>
      </c>
      <c r="BC136" s="71" t="str">
        <f t="shared" si="7"/>
        <v>INR  Two Hundred &amp; Fifty Seven  Only</v>
      </c>
      <c r="HZ136" s="18"/>
      <c r="IA136" s="18">
        <v>124</v>
      </c>
      <c r="IB136" s="18" t="s">
        <v>316</v>
      </c>
      <c r="IC136" s="18" t="s">
        <v>206</v>
      </c>
      <c r="ID136" s="18">
        <v>1</v>
      </c>
      <c r="IE136" s="17" t="s">
        <v>84</v>
      </c>
    </row>
    <row r="137" spans="1:238" s="17" customFormat="1" ht="31.5">
      <c r="A137" s="51">
        <v>125</v>
      </c>
      <c r="B137" s="52" t="s">
        <v>317</v>
      </c>
      <c r="C137" s="53" t="s">
        <v>207</v>
      </c>
      <c r="D137" s="75"/>
      <c r="E137" s="76"/>
      <c r="F137" s="76"/>
      <c r="G137" s="76"/>
      <c r="H137" s="76"/>
      <c r="I137" s="76"/>
      <c r="J137" s="76"/>
      <c r="K137" s="76"/>
      <c r="L137" s="76"/>
      <c r="M137" s="76"/>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c r="BC137" s="78"/>
      <c r="HZ137" s="18"/>
      <c r="IA137" s="18">
        <v>125</v>
      </c>
      <c r="IB137" s="18" t="s">
        <v>317</v>
      </c>
      <c r="IC137" s="18" t="s">
        <v>207</v>
      </c>
      <c r="ID137" s="18"/>
    </row>
    <row r="138" spans="1:239" s="17" customFormat="1" ht="15.75">
      <c r="A138" s="51">
        <v>126</v>
      </c>
      <c r="B138" s="52" t="s">
        <v>318</v>
      </c>
      <c r="C138" s="53" t="s">
        <v>208</v>
      </c>
      <c r="D138" s="54">
        <v>5</v>
      </c>
      <c r="E138" s="55" t="s">
        <v>256</v>
      </c>
      <c r="F138" s="56">
        <v>83.3</v>
      </c>
      <c r="G138" s="57"/>
      <c r="H138" s="58"/>
      <c r="I138" s="59" t="s">
        <v>34</v>
      </c>
      <c r="J138" s="60">
        <f t="shared" si="4"/>
        <v>1</v>
      </c>
      <c r="K138" s="58" t="s">
        <v>35</v>
      </c>
      <c r="L138" s="58" t="s">
        <v>4</v>
      </c>
      <c r="M138" s="45"/>
      <c r="N138" s="44"/>
      <c r="O138" s="44"/>
      <c r="P138" s="46"/>
      <c r="Q138" s="44"/>
      <c r="R138" s="44"/>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7"/>
      <c r="BA138" s="48">
        <f t="shared" si="5"/>
        <v>417</v>
      </c>
      <c r="BB138" s="49">
        <f t="shared" si="6"/>
        <v>417</v>
      </c>
      <c r="BC138" s="71" t="str">
        <f t="shared" si="7"/>
        <v>INR  Four Hundred &amp; Seventeen  Only</v>
      </c>
      <c r="HZ138" s="18"/>
      <c r="IA138" s="18">
        <v>126</v>
      </c>
      <c r="IB138" s="18" t="s">
        <v>318</v>
      </c>
      <c r="IC138" s="18" t="s">
        <v>208</v>
      </c>
      <c r="ID138" s="18">
        <v>5</v>
      </c>
      <c r="IE138" s="17" t="s">
        <v>256</v>
      </c>
    </row>
    <row r="139" spans="1:239" s="17" customFormat="1" ht="47.25">
      <c r="A139" s="51">
        <v>127</v>
      </c>
      <c r="B139" s="52" t="s">
        <v>319</v>
      </c>
      <c r="C139" s="53" t="s">
        <v>209</v>
      </c>
      <c r="D139" s="54">
        <v>70</v>
      </c>
      <c r="E139" s="55" t="s">
        <v>83</v>
      </c>
      <c r="F139" s="56">
        <v>676.02</v>
      </c>
      <c r="G139" s="57"/>
      <c r="H139" s="58"/>
      <c r="I139" s="59" t="s">
        <v>34</v>
      </c>
      <c r="J139" s="60">
        <f t="shared" si="4"/>
        <v>1</v>
      </c>
      <c r="K139" s="58" t="s">
        <v>35</v>
      </c>
      <c r="L139" s="58" t="s">
        <v>4</v>
      </c>
      <c r="M139" s="45"/>
      <c r="N139" s="44"/>
      <c r="O139" s="44"/>
      <c r="P139" s="46"/>
      <c r="Q139" s="44"/>
      <c r="R139" s="44"/>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7"/>
      <c r="BA139" s="48">
        <f t="shared" si="5"/>
        <v>47321</v>
      </c>
      <c r="BB139" s="49">
        <f t="shared" si="6"/>
        <v>47321</v>
      </c>
      <c r="BC139" s="71" t="str">
        <f t="shared" si="7"/>
        <v>INR  Forty Seven Thousand Three Hundred &amp; Twenty One  Only</v>
      </c>
      <c r="HZ139" s="18"/>
      <c r="IA139" s="18">
        <v>127</v>
      </c>
      <c r="IB139" s="18" t="s">
        <v>319</v>
      </c>
      <c r="IC139" s="18" t="s">
        <v>209</v>
      </c>
      <c r="ID139" s="18">
        <v>70</v>
      </c>
      <c r="IE139" s="17" t="s">
        <v>83</v>
      </c>
    </row>
    <row r="140" spans="1:238" s="17" customFormat="1" ht="63">
      <c r="A140" s="51">
        <v>128</v>
      </c>
      <c r="B140" s="52" t="s">
        <v>320</v>
      </c>
      <c r="C140" s="53" t="s">
        <v>210</v>
      </c>
      <c r="D140" s="75"/>
      <c r="E140" s="76"/>
      <c r="F140" s="76"/>
      <c r="G140" s="76"/>
      <c r="H140" s="76"/>
      <c r="I140" s="76"/>
      <c r="J140" s="76"/>
      <c r="K140" s="76"/>
      <c r="L140" s="76"/>
      <c r="M140" s="76"/>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c r="BC140" s="78"/>
      <c r="HZ140" s="18"/>
      <c r="IA140" s="18">
        <v>128</v>
      </c>
      <c r="IB140" s="18" t="s">
        <v>320</v>
      </c>
      <c r="IC140" s="18" t="s">
        <v>210</v>
      </c>
      <c r="ID140" s="18"/>
    </row>
    <row r="141" spans="1:239" s="17" customFormat="1" ht="31.5">
      <c r="A141" s="51">
        <v>129</v>
      </c>
      <c r="B141" s="52" t="s">
        <v>321</v>
      </c>
      <c r="C141" s="53" t="s">
        <v>211</v>
      </c>
      <c r="D141" s="54">
        <v>20</v>
      </c>
      <c r="E141" s="55" t="s">
        <v>148</v>
      </c>
      <c r="F141" s="56">
        <v>1193.34</v>
      </c>
      <c r="G141" s="57"/>
      <c r="H141" s="58"/>
      <c r="I141" s="59" t="s">
        <v>34</v>
      </c>
      <c r="J141" s="60">
        <f t="shared" si="4"/>
        <v>1</v>
      </c>
      <c r="K141" s="58" t="s">
        <v>35</v>
      </c>
      <c r="L141" s="58" t="s">
        <v>4</v>
      </c>
      <c r="M141" s="45"/>
      <c r="N141" s="44"/>
      <c r="O141" s="44"/>
      <c r="P141" s="46"/>
      <c r="Q141" s="44"/>
      <c r="R141" s="44"/>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7"/>
      <c r="BA141" s="48">
        <f t="shared" si="5"/>
        <v>23867</v>
      </c>
      <c r="BB141" s="49">
        <f t="shared" si="6"/>
        <v>23867</v>
      </c>
      <c r="BC141" s="71" t="str">
        <f t="shared" si="7"/>
        <v>INR  Twenty Three Thousand Eight Hundred &amp; Sixty Seven  Only</v>
      </c>
      <c r="HZ141" s="18"/>
      <c r="IA141" s="18">
        <v>129</v>
      </c>
      <c r="IB141" s="18" t="s">
        <v>321</v>
      </c>
      <c r="IC141" s="18" t="s">
        <v>211</v>
      </c>
      <c r="ID141" s="18">
        <v>20</v>
      </c>
      <c r="IE141" s="17" t="s">
        <v>148</v>
      </c>
    </row>
    <row r="142" spans="1:237" ht="37.5">
      <c r="A142" s="26" t="s">
        <v>36</v>
      </c>
      <c r="B142" s="27"/>
      <c r="C142" s="28"/>
      <c r="D142" s="32"/>
      <c r="E142" s="32"/>
      <c r="F142" s="32"/>
      <c r="G142" s="32"/>
      <c r="H142" s="33"/>
      <c r="I142" s="33"/>
      <c r="J142" s="33"/>
      <c r="K142" s="33"/>
      <c r="L142" s="34"/>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65">
        <f>SUM(BA13:BA141)</f>
        <v>2373603</v>
      </c>
      <c r="BB142" s="36">
        <f>SUM(BB15:BB141)</f>
        <v>2369127</v>
      </c>
      <c r="BC142" s="72" t="str">
        <f>SpellNumber(L142,BA142)</f>
        <v>  Twenty Three Lakh Seventy Three Thousand Six Hundred &amp; Three  Only</v>
      </c>
      <c r="BG142" s="66"/>
      <c r="IA142" s="3" t="s">
        <v>36</v>
      </c>
      <c r="IC142" s="3">
        <v>29911889</v>
      </c>
    </row>
    <row r="143" spans="1:237" ht="36.75" customHeight="1">
      <c r="A143" s="25" t="s">
        <v>37</v>
      </c>
      <c r="B143" s="29"/>
      <c r="C143" s="30"/>
      <c r="D143" s="63"/>
      <c r="E143" s="38" t="s">
        <v>42</v>
      </c>
      <c r="F143" s="31"/>
      <c r="G143" s="39"/>
      <c r="H143" s="40"/>
      <c r="I143" s="40"/>
      <c r="J143" s="40"/>
      <c r="K143" s="37"/>
      <c r="L143" s="41"/>
      <c r="M143" s="42"/>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64">
        <f>IF(ISBLANK(F143),0,IF(E143="Excess (+)",ROUND(BA142+(BA142*F143),2),IF(E143="Less (-)",ROUND(BA142+(BA142*F143*(-1)),2),IF(E143="At Par",BA142,0))))</f>
        <v>0</v>
      </c>
      <c r="BB143" s="43">
        <f>ROUND(BA143,0)</f>
        <v>0</v>
      </c>
      <c r="BC143" s="73" t="str">
        <f>SpellNumber($E$2,BB143)</f>
        <v>INR Zero Only</v>
      </c>
      <c r="IA143" s="3" t="s">
        <v>37</v>
      </c>
      <c r="IC143" s="3" t="s">
        <v>100</v>
      </c>
    </row>
    <row r="144" spans="1:237" ht="33.75" customHeight="1">
      <c r="A144" s="19" t="s">
        <v>38</v>
      </c>
      <c r="B144" s="19"/>
      <c r="C144" s="83" t="str">
        <f>BC143</f>
        <v>INR Zero Only</v>
      </c>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5"/>
      <c r="IA144" s="3" t="s">
        <v>38</v>
      </c>
      <c r="IC144" s="3" t="s">
        <v>99</v>
      </c>
    </row>
  </sheetData>
  <sheetProtection password="D850" sheet="1"/>
  <autoFilter ref="A11:BC144"/>
  <mergeCells count="57">
    <mergeCell ref="D75:BC75"/>
    <mergeCell ref="D53:BC53"/>
    <mergeCell ref="D59:BC59"/>
    <mergeCell ref="D62:BC62"/>
    <mergeCell ref="D17:BC17"/>
    <mergeCell ref="D48:BC48"/>
    <mergeCell ref="D29:BC29"/>
    <mergeCell ref="D37:BC37"/>
    <mergeCell ref="D39:BC39"/>
    <mergeCell ref="D45:BC45"/>
    <mergeCell ref="C144:BC144"/>
    <mergeCell ref="A1:L1"/>
    <mergeCell ref="A4:BC4"/>
    <mergeCell ref="A5:BC5"/>
    <mergeCell ref="A6:BC6"/>
    <mergeCell ref="A7:BC7"/>
    <mergeCell ref="B8:BC8"/>
    <mergeCell ref="A9:BC9"/>
    <mergeCell ref="D50:BC50"/>
    <mergeCell ref="D13:BC13"/>
    <mergeCell ref="D77:BC77"/>
    <mergeCell ref="D81:BC81"/>
    <mergeCell ref="D82:BC82"/>
    <mergeCell ref="D104:BC104"/>
    <mergeCell ref="D79:BC79"/>
    <mergeCell ref="D85:BC85"/>
    <mergeCell ref="D87:BC87"/>
    <mergeCell ref="D89:BC89"/>
    <mergeCell ref="D92:BC92"/>
    <mergeCell ref="D101:BC101"/>
    <mergeCell ref="D129:BC129"/>
    <mergeCell ref="D114:BC114"/>
    <mergeCell ref="D65:BC65"/>
    <mergeCell ref="D71:BC71"/>
    <mergeCell ref="D83:BC83"/>
    <mergeCell ref="D15:BC15"/>
    <mergeCell ref="D20:BC20"/>
    <mergeCell ref="D23:BC23"/>
    <mergeCell ref="D25:BC25"/>
    <mergeCell ref="D27:BC27"/>
    <mergeCell ref="D73:BC73"/>
    <mergeCell ref="D31:BC31"/>
    <mergeCell ref="D33:BC33"/>
    <mergeCell ref="D36:BC36"/>
    <mergeCell ref="D41:BC41"/>
    <mergeCell ref="D42:BC42"/>
    <mergeCell ref="D46:BC46"/>
    <mergeCell ref="D98:BC98"/>
    <mergeCell ref="D55:BC55"/>
    <mergeCell ref="D118:BC118"/>
    <mergeCell ref="D121:BC121"/>
    <mergeCell ref="D140:BC140"/>
    <mergeCell ref="D137:BC137"/>
    <mergeCell ref="D58:BC58"/>
    <mergeCell ref="D61:BC61"/>
    <mergeCell ref="D64:BC64"/>
    <mergeCell ref="D69:BC69"/>
  </mergeCells>
  <dataValidations count="20">
    <dataValidation type="list" allowBlank="1" showErrorMessage="1" sqref="E143">
      <formula1>"Select,Excess (+),Less (-)"</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43">
      <formula1>0</formula1>
      <formula2>99.9</formula2>
    </dataValidation>
    <dataValidation type="list" allowBlank="1" showErrorMessage="1" sqref="D13 K14 D15 K16 D17 K18:K19 D20 K21:K22 D23 K24 D25 K26 D27 K28 D29 K30 D31 K32 D33 K34:K35 D36:D37 K38 D39 K40 D41:D42 K43:K44 D45:D46 K47 D48 K49 D50 K51:K52 D53 K54 D55 K56:K57 D58:D59 K60 D61:D62 K63 D64:D65 K66:K68 D69 K70 D71 K72 D73 K74 D75 K76 D77 K78 D79 K80 D81:D83 D140 K141 D137 K138:K139 D129 K130:K136 D121 K122:K128 D118 K119:K120 D114 K115:K117 D104 K105:K113 D101 D98 K99:K100 K102:K103 D92 K93:K97 D89 K90:K91 K84 D85 K86 K88 D87">
      <formula1>"Partial Conversion,Full Conversion"</formula1>
    </dataValidation>
    <dataValidation type="list" allowBlank="1" showErrorMessage="1" sqref="C2">
      <formula1>"Normal,SingleWindow,Alternate"</formula1>
    </dataValidation>
    <dataValidation type="list" allowBlank="1" showErrorMessage="1" sqref="B2">
      <formula1>"Item Rate,Percentage,Item Wise"</formula1>
    </dataValidation>
    <dataValidation type="list" allowBlank="1" showErrorMessage="1" sqref="D2">
      <formula1>"INR Only,INR and Other Currency"</formula1>
    </dataValidation>
    <dataValidation type="decimal" allowBlank="1" showInputMessage="1" showErrorMessage="1" promptTitle="Rate Entry" prompt="Please enter the Basic Price in Rupees for this item. " errorTitle="Invaid Entry" error="Only Numeric Values are allowed. " sqref="G14:H14 G16:H16 G18:H19 G21:H22 G24:H24 G26:H26 G28:H28 G30:H30 G32:H32 G34:H35 G38:H38 G40:H40 G43:H44 G47:H47 G49:H49 G51:H52 G54:H54 G56:H57 G60:H60 G63:H63 G66:H68 G70:H70 G72:H72 G74:H74 G76:H76 G78:H78 G80:H80 G141:H141 G138:H139 G130:H136 G122:H128 G119:H120 G115:H117 G105:H113 G102:H103 G99:H100 G93:H97 G90:H91 G84:H84 G86:H86 G88:H88">
      <formula1>0</formula1>
      <formula2>999999999999999</formula2>
    </dataValidation>
    <dataValidation allowBlank="1" showInputMessage="1" showErrorMessage="1" promptTitle="Addition / Deduction" prompt="Please Choose the correct One" sqref="J14 J16 J18:J19 J21:J22 J24 J26 J28 J30 J32 J34:J35 J38 J40 J43:J44 J47 J49 J51:J52 J54 J56:J57 J60 J63 J66:J68 J70 J72 J74 J76 J78 J80 J141 J138:J139 J130:J136 J122:J128 J119:J120 J115:J117 J105:J113 J102:J103 J99:J100 J93:J97 J90:J91 J84 J86 J88"/>
    <dataValidation type="list" showErrorMessage="1" sqref="I14 I16 I18:I19 I21:I22 I24 I26 I28 I30 I32 I34:I35 I38 I40 I43:I44 I47 I49 I51:I52 I54 I56:I57 I60 I63 I66:I68 I70 I72 I74 I76 I78 I80 I141 I138:I139 I130:I136 I122:I128 I119:I120 I115:I117 I105:I113 I102:I103 I99:I100 I93:I97 I90:I91 I84 I86 I88">
      <formula1>"Excess(+),Less(-)"</formula1>
    </dataValidation>
    <dataValidation type="decimal" allowBlank="1" showInputMessage="1" showErrorMessage="1" promptTitle="Rate Entry" prompt="Please enter the Other Taxes2 in Rupees for this item. " errorTitle="Invaid Entry" error="Only Numeric Values are allowed. " sqref="N14:O14 N16:O16 N18:O19 N21:O22 N24:O24 N26:O26 N28:O28 N30:O30 N32:O32 N34:O35 N38:O38 N40:O40 N43:O44 N47:O47 N49:O49 N51:O52 N54:O54 N56:O57 N60:O60 N63:O63 N66:O68 N70:O70 N72:O72 N74:O74 N76:O76 N78:O78 N80:O80 N141:O141 N138:O139 N130:O136 N122:O128 N119:O120 N115:O117 N105:O113 N102:O103 N99:O100 N93:O97 N90:O91 N84:O84 N86:O86 N88:O8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 R18:R19 R21:R22 R24 R26 R28 R30 R32 R34:R35 R38 R40 R43:R44 R47 R49 R51:R52 R54 R56:R57 R60 R63 R66:R68 R70 R72 R74 R76 R78 R80 R141 R138:R139 R130:R136 R122:R128 R119:R120 R115:R117 R105:R113 R102:R103 R99:R100 R93:R97 R90:R91 R84 R86 R8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 Q18:Q19 Q21:Q22 Q24 Q26 Q28 Q30 Q32 Q34:Q35 Q38 Q40 Q43:Q44 Q47 Q49 Q51:Q52 Q54 Q56:Q57 Q60 Q63 Q66:Q68 Q70 Q72 Q74 Q76 Q78 Q80 Q141 Q138:Q139 Q130:Q136 Q122:Q128 Q119:Q120 Q115:Q117 Q105:Q113 Q102:Q103 Q99:Q100 Q93:Q97 Q90:Q91 Q84 Q86 Q8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M18:M19 M21:M22 M24 M26 M28 M30 M32 M34:M35 M38 M40 M43:M44 M47 M49 M51:M52 M54 M56:M57 M60 M63 M66:M68 M70 M72 M74 M76 M78 M80 M141 M138:M139 M130:M136 M122:M128 M119:M120 M115:M117 M105:M113 M102:M103 M99:M100 M93:M97 M90:M91 M84 M86 M88">
      <formula1>0</formula1>
      <formula2>999999999999999</formula2>
    </dataValidation>
    <dataValidation type="decimal" allowBlank="1" showInputMessage="1" showErrorMessage="1" promptTitle="Quantity" prompt="Please enter the Quantity for this item. " errorTitle="Invalid Entry" error="Only Numeric Values are allowed. " sqref="D14 D16 D18:D19 D21:D22 D24 D26 D28 D30 D32 D34:D35 D38 D40 D43:D44 D47 D49 D51:D52 D54 D56:D57 D60 D63 D66:D68 D70 D72 D74 D76 D78 D80 D141 D138:D139 D130:D136 D122:D128 D119:D120 D115:D117 D105:D113 D102:D103 D99:D100 D93:D97 D90:D91 D84 D86 D88">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16 F18:F19 F21:F22 F24 F26 F28 F30 F32 F34:F35 F38 F40 F43:F44 F47 F49 F51:F52 F54 F56:F57 F60 F63 F66:F68 F70 F72 F74 F76 F78 F80 F141 F138:F139 F130:F136 F122:F128 F119:F120 F115:F117 F105:F113 F102:F103 F99:F100 F93:F97 F90:F91 F84 F86 F88">
      <formula1>0</formula1>
      <formula2>999999999999999</formula2>
    </dataValidation>
    <dataValidation type="list" allowBlank="1" showInputMessage="1" showErrorMessage="1" sqref="L144 L138 L13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4 L125 L126 L127 L128 L129 L130 L131 L132 L133 L134 L135 L136 L137 L141 L140">
      <formula1>"INR"</formula1>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43">
      <formula1>IF(E143="Select",-1,IF(E143="At Par",0,0))</formula1>
      <formula2>IF(E143="Select",-1,IF(E143="At Par",0,0.99))</formula2>
    </dataValidation>
    <dataValidation allowBlank="1" showInputMessage="1" showErrorMessage="1" promptTitle="Itemcode/Make" prompt="Please enter text" sqref="C13:C141"/>
    <dataValidation type="decimal" allowBlank="1" showInputMessage="1" showErrorMessage="1" errorTitle="Invalid Entry" error="Only Numeric Values are allowed. " sqref="A13:A141">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F4" sqref="F4"/>
    </sheetView>
  </sheetViews>
  <sheetFormatPr defaultColWidth="9.140625" defaultRowHeight="15"/>
  <sheetData>
    <row r="6" spans="5:11" ht="15">
      <c r="E6" s="94" t="s">
        <v>39</v>
      </c>
      <c r="F6" s="94"/>
      <c r="G6" s="94"/>
      <c r="H6" s="94"/>
      <c r="I6" s="94"/>
      <c r="J6" s="94"/>
      <c r="K6" s="94"/>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Punam Lahura</cp:lastModifiedBy>
  <cp:lastPrinted>2022-11-30T09:45:33Z</cp:lastPrinted>
  <dcterms:created xsi:type="dcterms:W3CDTF">2009-01-30T06:42:42Z</dcterms:created>
  <dcterms:modified xsi:type="dcterms:W3CDTF">2023-11-02T10:04:35Z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