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'BoQ1'!$A$1:$BC$278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<sst xmlns="http://schemas.openxmlformats.org/spreadsheetml/2006/main" count="1235" uniqueCount="556">
  <si>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</si>
  <si>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</si>
  <si>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</si>
  <si>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</si>
  <si>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</si>
  <si>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</si>
  <si>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</si>
  <si>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</si>
  <si>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</si>
  <si>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</si>
  <si>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</si>
  <si>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</si>
  <si>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</si>
  <si>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</si>
  <si>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</si>
  <si>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</si>
  <si>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</si>
  <si>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</si>
  <si>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</si>
  <si>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</si>
  <si>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</si>
  <si>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</si>
  <si>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</si>
  <si>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</si>
  <si>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</si>
  <si>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</si>
  <si>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</si>
  <si>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</si>
  <si>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</si>
  <si>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</si>
  <si>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</si>
  <si>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</si>
  <si>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</si>
  <si>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</si>
  <si>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</si>
  <si>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Construction of chamber for 100mm sluice plates</t>
  </si>
  <si>
    <t>item3</t>
  </si>
  <si>
    <t>item4</t>
  </si>
  <si>
    <t>item5</t>
  </si>
  <si>
    <t>Total in Figures</t>
  </si>
  <si>
    <t>Percentage</t>
  </si>
  <si>
    <t>Full Conversion</t>
  </si>
  <si>
    <t xml:space="preserve">Tender Inviting Authority: </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</si>
  <si>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</si>
  <si>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</si>
  <si>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</si>
  <si>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</si>
  <si>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</si>
  <si>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</si>
  <si>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</si>
  <si>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</si>
  <si>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</si>
  <si>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</si>
  <si>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</si>
  <si>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1:3:6 (1 Cement : 3 coarse sand (zone-III) derived from natural sources : 6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</si>
  <si>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</si>
  <si>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</si>
  <si>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</si>
  <si>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</si>
  <si>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</si>
  <si>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Steel reinforcement for R.C.C. work including straightening, cutting, bending, placing in position and binding all complete above plinth level.</t>
  </si>
  <si>
    <t>Thermo-Mechanically Treated bars of grade Fe-500D or more.</t>
  </si>
  <si>
    <t>Providing and fixing sheet covering over expansion joints with iron screws as per design.</t>
  </si>
  <si>
    <t>Aluminium fluted strips 3.15 mm thick.</t>
  </si>
  <si>
    <t>150 mm wide</t>
  </si>
  <si>
    <t>200 mm wide</t>
  </si>
  <si>
    <t>MASONRY WORK</t>
  </si>
  <si>
    <t>Brick work with common burnt clay modular bricks of class designation 7.5 in foundation and plinth in:</t>
  </si>
  <si>
    <t>Cement Mortar 1:6 (1 cement : 6 coarse sand).</t>
  </si>
  <si>
    <t>Brick work 7 cm thick with common burnt clay F.P.S. (non modular) brick of class designation 7.5 in cement mortar 1:3 (1 cement : 3 coarse sand) in superstructure above plinth level and upto floor five level.</t>
  </si>
  <si>
    <t>Half brick masonry with common burnt clay F.P.S. (non modular) bricks of class designation 7.5 in superstructure above plinth level up to floor V level.</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</si>
  <si>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</si>
  <si>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</si>
  <si>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</si>
  <si>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</si>
  <si>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upto 0.50 sqm</t>
  </si>
  <si>
    <t>Area of slab over 0.50 sqm</t>
  </si>
  <si>
    <t>Providing edge moulding to 18 mm thick marble stone counters, Vanities etc., including machine polishing to edge to give high gloss finish etc. complete as per design approved by Engineer-in-Charge.</t>
  </si>
  <si>
    <t>Marble work</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</si>
  <si>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</si>
  <si>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</si>
  <si>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Mirror polishing on marble work/Granite work/stone work where ever required to give high gloss finish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</si>
  <si>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</si>
  <si>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</si>
  <si>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wood work in frames of doors, windows, clerestory windows and other frames, wrought framed and fixed in position with hold fast lugs or with dash fasteners of required dia &amp; length (hold fast lugs or dash fastener shall be paid for separately).</t>
  </si>
  <si>
    <t>Second class teak wood</t>
  </si>
  <si>
    <t>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t>
  </si>
  <si>
    <t>25 mm thick (for cupboard) including ISI marked nickel plated bright finished M.S. Piano hinges IS : 3818 marked with necessary screws</t>
  </si>
  <si>
    <t>Providing and fixing aluminium sliding door bolts, ISI marked anodised (anodic coating not less than grade AC 10 as per IS : 1868), transparent or dyed to required colour or shade, with nuts and screws etc. complete :</t>
  </si>
  <si>
    <t>250x16 mm</t>
  </si>
  <si>
    <t>Providing and fixing aluminium tower bolts, ISI marked, anodised (anodic coating not less than grade AC 10 as per IS : 1868 ) transparent or dyed to required colour or shade, with necessary screws etc. complete :</t>
  </si>
  <si>
    <t>250x10 mm</t>
  </si>
  <si>
    <t>200x10 mm</t>
  </si>
  <si>
    <t>Providing and fixing aluminium handles, ISI marked, anodised (anodic coating not less than grade AC 10 as per IS : 1868) transparent or dyed to required colour or shade, with necessary screws etc. complete :</t>
  </si>
  <si>
    <t>125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</si>
  <si>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</si>
  <si>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</si>
  <si>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2nd class teak wood lipping/ moulded beading or taj beading of size 18X5 mm fixed with wooden adhesive of approved quality and screws/nails on the edges of the Pre-laminated particle board as per direction of Engineer-in-charge.</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</si>
  <si>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</si>
  <si>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42x50 mm</t>
  </si>
  <si>
    <t>Providing and fixing to existing door frames.</t>
  </si>
  <si>
    <t>25 mm thick PVC flush door shutters made out of a one piece Multi chamber extruded PVC section of the size of 762 mm X 25 mm or less as per requirement with an average wall thickness of 1 mm (± 0.3 mm). PVC foam end cap of size 23x10 mm are provided on both vertical edges to ensure the overall thickness of 25 mm. M.S. tube having dimensions 19 mm x 19 mm and 1.0 mm (± 0.1 mm) is inserted along the hinge side of the door. Core of the door shutter should be filled with High Density Polyurethane foam. The Top &amp; Bottom edges of the shutter are covered with an end-cap of the size 25 mm X 11 mm. Door shutter shall be reinforced with special polymeric reinforcements as per manufacturer’s specification and direction of Engineer-in-charge to take up necessary hardware and fixtures. Stickers indicating the locations of hardware will be pasted at appropriate places</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</si>
  <si>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</si>
  <si>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</si>
  <si>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Providing and fixing in wall lining medium density fibre board IS: 14587:1998 marked, Pre-laminated one side decorative lamination and other side balancing lamination, with necessary fixing arrangement and screws etc. complete.</t>
  </si>
  <si>
    <t>12 mm thick.</t>
  </si>
  <si>
    <t>Providing and fixing bright /matt finished Stainless Steel handles of approved quality &amp; make with necessary screws etc all complete.</t>
  </si>
  <si>
    <t>Providing and fixing 19mm thick both side balancing lamination factory pressed BWP grade marine ply as per IS 710 of approved brand boxes,shelves,racks,almirah,cupboard and drawer etc. including necessary nails,screws etc.  complete as per direction of Engineer-in- charge.</t>
  </si>
  <si>
    <t>FLOORING</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</si>
  <si>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</si>
  <si>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</si>
  <si>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</si>
  <si>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40 mm thick rubbed stone flooring over 20 mm (average) thick base of cement mortar 1:5 (1 cement : 5 coarse sand) with joints 3 mm thick, side buttered with cement mortar 1:2 (1 cement : 2 stone dust) admixed with pigment to match the shade of stone and pointing with same mortar.</t>
  </si>
  <si>
    <t>Red sand stone</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</si>
  <si>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</si>
  <si>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</si>
  <si>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Double charge vitrified tile polished finish of size</t>
  </si>
  <si>
    <t>Size of Tile  600 x 1200 mm</t>
  </si>
  <si>
    <t>ROOFING</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</si>
  <si>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</si>
  <si>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plain board conforming to IS: 2095- (Part I) :2011 (Board with BIS certification marks)</t>
  </si>
  <si>
    <t>FINISHING</t>
  </si>
  <si>
    <t>12 mm cement plaster of mix :</t>
  </si>
  <si>
    <t>1:6 (1 cement: 6 coarse sand)</t>
  </si>
  <si>
    <t>15 mm cement plaster on rough side of single or half brick wall of mix:</t>
  </si>
  <si>
    <t>6 mm cement plaster of mix :</t>
  </si>
  <si>
    <t>1:3 (1 cement : 3 fine sand)</t>
  </si>
  <si>
    <t>Neat cement punning.</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</si>
  <si>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</si>
  <si>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</si>
  <si>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of required colour to give an even shade :</t>
  </si>
  <si>
    <t>Two or more coats on new work over an under coat of suitable shade with ordinary paint of approved brand and manufacture</t>
  </si>
  <si>
    <t>French spirit polishing :</t>
  </si>
  <si>
    <t>Two or more coats on new works including a coat of wood filler</t>
  </si>
  <si>
    <t>Providing and applying white cement based putty of average thickness 1 mm, of approved brand and manufacturer, over the plastered wall surface to prepare the surface even and smooth complete.</t>
  </si>
  <si>
    <t>White washing with lime to give an even shade :</t>
  </si>
  <si>
    <t>Old work (one or more coats)</t>
  </si>
  <si>
    <t>Distempering with 1st quality acrylic distember (Ready mix) having VOC content less than 50 grams/ litre  of approved brand and manufacture to give an even shade :</t>
  </si>
  <si>
    <t>Removing dry or oil bound distemper, water proofing cement paint and the like by scrapping, sand papering and preparing the surface smooth including necessary repairs to scratches etc. complete.</t>
  </si>
  <si>
    <t>One or more coats on old work</t>
  </si>
  <si>
    <t>Painting with acid proof paint of approved brand and manufacture of required colour to give an even shade :</t>
  </si>
  <si>
    <t>Finishing walls with Premium Acrylic Smooth exterior paint with Silicone additives of required shade</t>
  </si>
  <si>
    <t>Old work (one or more coats applied @ 0.83 ltr/10 sqm).</t>
  </si>
  <si>
    <t>REPAIRS TO BUILDING</t>
  </si>
  <si>
    <t>Dismantling  W.C.  Pan of all sizes including disposal of dismantled materials i/c malba all complete as per directions of Engineer-in- Charge.</t>
  </si>
  <si>
    <t>Dismantling 15 to 40 mm dia G.I. pipe including stacking of dismantled pipes (within 50 metres lead) as per direction of Engineer- in-Charge. (a) Internal Work- Exposed on wall</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</si>
  <si>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</si>
  <si>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</si>
  <si>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</si>
  <si>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</si>
  <si>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</si>
  <si>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 in-charge.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</si>
  <si>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</si>
  <si>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</si>
  <si>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</si>
  <si>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</si>
  <si>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Dismantling tile work in floors and roofs laid in cement mortar including stacking material within 50 metres lead.</t>
  </si>
  <si>
    <t>For thickness of tiles 10 mm to 25 mm</t>
  </si>
  <si>
    <t>For thickness of tiles above 25 mm and up to 40 mm</t>
  </si>
  <si>
    <t>Dismantling stone slab flooring laid in cement mortar including stacking of serviceable material and disposal of unserviceable material within 50 metres lead.</t>
  </si>
  <si>
    <t>Dismantling wooden boardings in lining of walls and partitions, excluding supporting members but including stacking within 50 metres lead :</t>
  </si>
  <si>
    <t>Thickness above 10 mm up to 25 mm</t>
  </si>
  <si>
    <t>Dismantling C.I. or asbestos rain water pipe with fittings and clamps including stacking the material within 50 metres lead :</t>
  </si>
  <si>
    <t>100 mm dia pipe</t>
  </si>
  <si>
    <t>Dismantling G.I. pipes (external work) including excavation and refilling trenches after taking out the pipes, manually/ by mechanical means including stacking of pipes within 50 metres lead as per direction of Engineer-in-charge :</t>
  </si>
  <si>
    <t>15 mm to 40 mm nominal bore</t>
  </si>
  <si>
    <t>Dismantling old plaster or skirting raking out joints and cleaning the surface for plaster including disposal of rubbish to the dumping ground within 50 metres lead.</t>
  </si>
  <si>
    <t>Dismantling aluminium/ Gypsum partitions, doors, windows, fixed glazing and false ceiling including disposal of unserviceable material and stacking of serviceable material with in 50 meters lead as directed by Engineer-in-charge.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</si>
  <si>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</si>
  <si>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</si>
  <si>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Providing and laying matt finished vitrified tile of size 300x300x9.8mm having with water absorption less than 0.5% and conforming to IS: 15622 of approved make in all colours and shades in for outdoor floors such as footpath, court yard, multi modals location etc., laid on 20mm thick base of cement mortar 1:4 (1 cement : 4 coarse sand) in all shapes &amp; patterns including grouting the joints with white cement mixed with matching pigments etc. complete as per direction of Engineer-in-Charge.</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</si>
  <si>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</si>
  <si>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</si>
  <si>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</si>
  <si>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CP Brass 32mm size Bottle Trap of approved quality &amp; make and as per the direction of Engineer-in-charge.</t>
  </si>
  <si>
    <t>Providing and fixing soil, waste and vent pipes :</t>
  </si>
  <si>
    <t>100 mm dia</t>
  </si>
  <si>
    <t>Centrifugally cast (spun) iron socket &amp; spigot (S&amp;S) pipe as per IS: 3989</t>
  </si>
  <si>
    <t>75 mm diameter :</t>
  </si>
  <si>
    <t>Centrifugally cast (spun) iron socketed pipe as per IS: 3989</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</si>
  <si>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</si>
  <si>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</si>
  <si>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For 75 mm dia pipe</t>
  </si>
  <si>
    <t>Providing and fixing bend of required degree with access door, insertion rubber washer 3 mm thick, bolts and nuts complete.</t>
  </si>
  <si>
    <t>Sand cast iron S&amp;S as per IS - 3989</t>
  </si>
  <si>
    <t>75 mm dia</t>
  </si>
  <si>
    <t>Sand cast iron S&amp;S as per IS- 3989</t>
  </si>
  <si>
    <t>Providing and fixing plain bend of required degree.</t>
  </si>
  <si>
    <t>Sand cast iron S&amp;S as per IS : 3989</t>
  </si>
  <si>
    <t>Providing and fixing single equal plain junction of required degree with access door, insertion rubber washer 3 mm thick, bolts and nuts complete.</t>
  </si>
  <si>
    <t>100x100x100 mm</t>
  </si>
  <si>
    <t>75x75x75 mm</t>
  </si>
  <si>
    <t>Providing and fixing single equal plain junction of required degree :</t>
  </si>
  <si>
    <t>Providing and fixing terminal guard :</t>
  </si>
  <si>
    <t>100 mm</t>
  </si>
  <si>
    <t>75 mm</t>
  </si>
  <si>
    <t>Providing and fixing collar :</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</si>
  <si>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</si>
  <si>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</si>
  <si>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</si>
  <si>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</si>
  <si>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</si>
  <si>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Providing and fixing floor mounted, white vitreous china single piece, double traps syphonic water closet of approved brand/make, shape, size and pattern including integrated white vitreous china cistern of capacity 10 litres with dual flushing system, including all fittings and fixtures with seat cover, cistern fittings, nuts, bolts and gasket etc including making connection with the existing P/S trap, complete in all respect as per directions of Engineer-in-Charge.</t>
  </si>
  <si>
    <t>WATER SUPPLY</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</si>
  <si>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</si>
  <si>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20 mm nominal dia Pipes</t>
  </si>
  <si>
    <t>Providing and fixing G.I. pipes complete with G.I. fittings and clamps, i/c cutting and making good the walls etc.   Internal work - Exposed on wall</t>
  </si>
  <si>
    <t>25 mm dia nominal bore</t>
  </si>
  <si>
    <t>32 mm dia nominal bore</t>
  </si>
  <si>
    <t>40 mm dia nominal bore</t>
  </si>
  <si>
    <t>Providing and fixing G.I. Pipes complete with G.I. fittings and clamps, i/c making good the walls etc. concealed pipe, including painting with anti corrosive bitumastic paint, cutting chases and making good the wall :</t>
  </si>
  <si>
    <t>15 mm dia nominal bore</t>
  </si>
  <si>
    <t>20 mm dia nominal bore</t>
  </si>
  <si>
    <t>Providing and fixing G.I. pipes complete with G.I. fittings including trenching and refilling etc.   External work</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</si>
  <si>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</si>
  <si>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</si>
  <si>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</si>
  <si>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25 mm nominal bore</t>
  </si>
  <si>
    <t>20 mm nominal bore</t>
  </si>
  <si>
    <t>32 mm nominal bore.</t>
  </si>
  <si>
    <t>Providing and fixing uplasticised PVC connection pipe with brass unions :</t>
  </si>
  <si>
    <t>30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</si>
  <si>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</si>
  <si>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</si>
  <si>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</si>
  <si>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Repainting G.I. pipes and fittings with synthetic enamel white paint with one coat of approved quality :</t>
  </si>
  <si>
    <t>20 mm diameter pipe</t>
  </si>
  <si>
    <t>Providing and fixing G.I. Union in G.I. pipe including cutting and threading the pipe and making long screws etc. complete (New work)  :</t>
  </si>
  <si>
    <t>32 mm nominal bore</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</si>
  <si>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</si>
  <si>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</si>
  <si>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</si>
  <si>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</si>
  <si>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</si>
  <si>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Providing and fixing PTMT grating of approved quality and colour.</t>
  </si>
  <si>
    <t>Rectangular type with openable circular lid</t>
  </si>
  <si>
    <t>150 mm nominal size square 100 mm diameter of the inner hinged round grating</t>
  </si>
  <si>
    <t>Cutting holes up to 30x30 cm in walls including making good the same:</t>
  </si>
  <si>
    <t>With common burnt clay F.P.S. (non modular) bricks</t>
  </si>
  <si>
    <t>Making chases up to 7.5x7.5 cm in walls including making good and finishing with matching surface after housing G.I. pipe etc.</t>
  </si>
  <si>
    <t>Making hole up to 20x20 cm and embedding pipes up to 150 mm diameter in masonry and filling with cement concrete 1:3:6 (1 cement : 3 coarse sand: 6 graded stone aggregate 20 mm nominal size) including disposal of malba.</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</si>
  <si>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</si>
  <si>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</si>
  <si>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</si>
  <si>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</si>
  <si>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ALUMINIUM WORK</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</si>
  <si>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 in-charge.</t>
  </si>
  <si>
    <t>Pre-laminated particle board with decorative lamination on both sides</t>
  </si>
  <si>
    <t>Filling the gap in between aluminium/ stone/ wood frame and adjacent RCC/Brick/ Stone/ wood/ Ceramic/ Gypsum work by providing weather/structural non sag elastomeric PU sealant over backer rod of approved quality as per architectural drawings and direction of Engineer-in-charge complete, complying to ASTM C920, DIN 18540- F &amp; ISO 11600</t>
  </si>
  <si>
    <t>Upto 10 mm depth and 10 mm width</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</si>
  <si>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</si>
  <si>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</si>
  <si>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</si>
  <si>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</si>
  <si>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</si>
  <si>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and fixing C.P flange for C.P bib cock/C.P angle stop cock.</t>
  </si>
  <si>
    <t>"Providing and fixing C.P Brass shower rose 15 mm or 20 mm inlet with shower arm (a) 75 mm dia fancy type.</t>
  </si>
  <si>
    <t>"Providing and fixing white vitreous china oval type wash basin of size 550 x 480 with 15mm C.P brass pillar tap, 32mm C.P brass waste of standard pattern.</t>
  </si>
  <si>
    <t>Providing &amp; fixing C.P Coat Pin hanger of approved make with necessary screws etc. complete</t>
  </si>
  <si>
    <t xml:space="preserve">Providind and fixing C.P. hand spray (heath faucet) jaquar make or equivalant with push button control and flexible hose connection with C.P hook complete in all respects.
</t>
  </si>
  <si>
    <t>Providing and fixing 15 mm nominal bore C.P. swan neck pillar cock of L&amp;K or approved equivalent make.</t>
  </si>
  <si>
    <t>Providing and fixing C.P soap dish with necessary screws etc. complete.</t>
  </si>
  <si>
    <t>P/F SS wire mess to using of average width of aperture 1.4 mm with wire of dia 0.63 mm grade 304</t>
  </si>
  <si>
    <t xml:space="preserve">Providing and Fixing white vitreous china flat back half stall urinal of size 580x 380 x 350 mm  with fittings standard size, C.P. Brass domical waste 32 mm , C.P. Brass  spreders 15 mm , C.P. Connection pipe with Brass union &amp; clamp and C.P Brass Push Cock 15 mm  including cutting &amp; making good the wall.    
</t>
  </si>
  <si>
    <t xml:space="preserve">"Cutting rubbing and polishing on old mosaic,kota,marble flooring marble work/Granite work/stone work where ever required and skirting for rubbing and removal of rubbish including of one coat of cement slurry in joints before final rubbing and polishing complete.
"
</t>
  </si>
  <si>
    <t>Dismantling of CI pipe with fittings and clamps i/c disposal of unserviceable material upto 50 mtr lead. upto 150 mm DIA</t>
  </si>
  <si>
    <t>P/F CP brass pipe 32 mm for bottle trap</t>
  </si>
  <si>
    <t>P/F looking mirror of 5.5 mm thick superior glass of approved quality complete with 12 mm thick of water type ply wood sheet ground 40 mm widex 12 mm thick 1st class teak wood beeding frame of half round fixed to wooden cleats with CP brass screw and washer complete teak wood beading finished with sprits polishing complete.</t>
  </si>
  <si>
    <t xml:space="preserve">"Providing and fixing c.p. brass Towel Ring with round flange of (Jaguar make) code no. CAN-1121BN
"
</t>
  </si>
  <si>
    <t xml:space="preserve">"Providing and fixing 1.5 mm thick homogeneous pollyvinyl /chloride sheet / tile in  flooring and skirting in approved pattern on a smooth and damp proof base using rubber base adhesive of approved quality and manufacture like Dualpo S-758 fevicol SR 998 or equivalent including rolling with light wooden roller weight about 5 kg all complete as directed by Engineer -in -charge in approved colour and shade.
"
</t>
  </si>
  <si>
    <t xml:space="preserve">Providing and filling of 50 to 75 mm wacker silicon in expansion joint.
</t>
  </si>
  <si>
    <t xml:space="preserve">"Providing and fixing of complete Ring Pattern Fountain comprising of approx 54 no's to 63 no's. Special jets creating dome effect.The Nozzles will be equally divided to create the Dome effect Approx Height 10ft.
S/I/T/C OF 10 (approx ) dia Ring Fountain complete in all respect having 54 no's to 63 no's (approx ) Present jet Nozzles placed at symmetrical.distance to create the Dome Effect complete with BJRC ( Ball Joint ) for beautiful effect .MOC BRASS / MAKE TREVI Fountains
"
</t>
  </si>
  <si>
    <t xml:space="preserve">"GRID:- Complete MS/GI piping system as suitable for the required height Make : jindal/Prakash ""B"" class grade As per IS1239 ( Part- i)-1979 ) / manifold along with required manual Gate valve  and other required fittings of suitable sizes and Dia to complete  the Grid required for the effect of the Desired Fountain.
</t>
  </si>
  <si>
    <t xml:space="preserve">"Providing and laying  swimming pool tiles of  approved size of confirming to IS1360 &amp; ISO 10545 of Johnson Endura (Azure/deep blue) or equivalent with same specifications with with cement based high polymer modified quick-set tile adhesive (Water based) conforming to IS: 15477, in average 3mm thickness and grouting/jonting with epoxy of endura epoxy grout or euivalant.     
</t>
  </si>
  <si>
    <t xml:space="preserve">"In-filling / sealing of joint between RCC plinth beam and Plinth Protection (on external side) in Ground floors by pushing in Grout RW/equivalent in paste form and coving 25 mm x 50 mm after applying a coat of Zycosil/equivalent &amp; zycoprime/equivalent solution before cement plastering of top, bottom and sides of RCC sunshade.              
"
</t>
  </si>
  <si>
    <t xml:space="preserve">"Dismentling broken wash basin /kitchen sink with old worn out bracket and cleaning of waste water pipe up to trap.
"
</t>
  </si>
  <si>
    <t xml:space="preserve">Providing and fixing SS end cap for curtain rod.
</t>
  </si>
  <si>
    <t xml:space="preserve">"Providing and fixing SS bracket.
</t>
  </si>
  <si>
    <t xml:space="preserve">"Providing and fixing 25 mm dia SS curtain pipe .
</t>
  </si>
  <si>
    <t xml:space="preserve">Providing and fixing 19 mm thick block board Centuru make complete with screws etc.
19 mm .
</t>
  </si>
  <si>
    <t xml:space="preserve">"Extra for providing and fixing of 8mm to 9mm thick ceramic glazed wall tiles instead of 5mm thick ceramic glazed wall tiles.
</t>
  </si>
  <si>
    <t>cum</t>
  </si>
  <si>
    <t>sqm</t>
  </si>
  <si>
    <t>kg</t>
  </si>
  <si>
    <t>metre</t>
  </si>
  <si>
    <t>each</t>
  </si>
  <si>
    <t>Cum</t>
  </si>
  <si>
    <t>Each</t>
  </si>
  <si>
    <t>Sqm</t>
  </si>
  <si>
    <t>Mtr.</t>
  </si>
  <si>
    <t>Sqm.</t>
  </si>
  <si>
    <t>Mtr</t>
  </si>
  <si>
    <t>one Job</t>
  </si>
  <si>
    <t>Per/mtr</t>
  </si>
  <si>
    <t>mtr</t>
  </si>
  <si>
    <t>item 2</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</si>
  <si>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</si>
  <si>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</si>
  <si>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</si>
  <si>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</si>
  <si>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</si>
  <si>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</si>
  <si>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</si>
  <si>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</si>
  <si>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</si>
  <si>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</si>
  <si>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</si>
  <si>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</si>
  <si>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</si>
  <si>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</si>
  <si>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</si>
  <si>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</si>
  <si>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</si>
  <si>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</si>
  <si>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</si>
  <si>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</si>
  <si>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</si>
  <si>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</si>
  <si>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</si>
  <si>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</si>
  <si>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</si>
  <si>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</si>
  <si>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</si>
  <si>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</si>
  <si>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</si>
  <si>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</si>
  <si>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</si>
  <si>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</si>
  <si>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</si>
  <si>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</si>
  <si>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</si>
  <si>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</si>
  <si>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</si>
  <si>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</si>
  <si>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</si>
  <si>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</si>
  <si>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</si>
  <si>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</si>
  <si>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</si>
  <si>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</si>
  <si>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</si>
  <si>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</si>
  <si>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</si>
  <si>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</si>
  <si>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</si>
  <si>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</si>
  <si>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</si>
  <si>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</si>
  <si>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</si>
  <si>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</si>
  <si>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</si>
  <si>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</si>
  <si>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</si>
  <si>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</si>
  <si>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</si>
  <si>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</si>
  <si>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</si>
  <si>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</si>
  <si>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</si>
  <si>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</si>
  <si>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</si>
  <si>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</si>
  <si>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</si>
  <si>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</si>
  <si>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</si>
  <si>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</si>
  <si>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</si>
  <si>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</si>
  <si>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</si>
  <si>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</si>
  <si>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</si>
  <si>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</si>
  <si>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</si>
  <si>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</si>
  <si>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</si>
  <si>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</si>
  <si>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</si>
  <si>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</si>
  <si>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</si>
  <si>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</si>
  <si>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</si>
  <si>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</si>
  <si>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</si>
  <si>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</si>
  <si>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</si>
  <si>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</si>
  <si>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</si>
  <si>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</si>
  <si>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</si>
  <si>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</si>
  <si>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</si>
  <si>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</si>
  <si>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</si>
  <si>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</si>
  <si>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</si>
  <si>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</si>
  <si>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</si>
  <si>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</si>
  <si>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</si>
  <si>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</si>
  <si>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</si>
  <si>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</si>
  <si>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</si>
  <si>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</si>
  <si>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</si>
  <si>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</si>
  <si>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</si>
  <si>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</si>
  <si>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</si>
  <si>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</si>
  <si>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</si>
  <si>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</si>
  <si>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</si>
  <si>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</si>
  <si>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</si>
  <si>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</si>
  <si>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</si>
  <si>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</si>
  <si>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</si>
  <si>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</si>
  <si>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</si>
  <si>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</si>
  <si>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</si>
  <si>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</si>
  <si>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</si>
  <si>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</si>
  <si>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</si>
  <si>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</si>
  <si>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</si>
  <si>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</si>
  <si>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</si>
  <si>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</si>
  <si>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</si>
  <si>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</si>
  <si>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</si>
  <si>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</si>
  <si>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</si>
  <si>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</si>
  <si>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</si>
  <si>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</si>
  <si>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</si>
  <si>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</si>
  <si>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</si>
  <si>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</si>
  <si>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</si>
  <si>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</si>
  <si>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</si>
  <si>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</si>
  <si>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</si>
  <si>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</si>
  <si>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</si>
  <si>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</si>
  <si>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</si>
  <si>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</si>
  <si>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</si>
  <si>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item165</t>
  </si>
  <si>
    <t>item166</t>
  </si>
  <si>
    <t>item167</t>
  </si>
  <si>
    <t>item168</t>
  </si>
  <si>
    <t>item169</t>
  </si>
  <si>
    <t>item170</t>
  </si>
  <si>
    <t>item171</t>
  </si>
  <si>
    <t>item172</t>
  </si>
  <si>
    <t>item173</t>
  </si>
  <si>
    <t>item174</t>
  </si>
  <si>
    <t>item175</t>
  </si>
  <si>
    <t>item176</t>
  </si>
  <si>
    <t>item177</t>
  </si>
  <si>
    <t>item178</t>
  </si>
  <si>
    <t>item179</t>
  </si>
  <si>
    <t>item180</t>
  </si>
  <si>
    <t>item181</t>
  </si>
  <si>
    <t>item182</t>
  </si>
  <si>
    <t>item183</t>
  </si>
  <si>
    <t>item184</t>
  </si>
  <si>
    <t>item185</t>
  </si>
  <si>
    <t>item186</t>
  </si>
  <si>
    <t>item187</t>
  </si>
  <si>
    <t>item188</t>
  </si>
  <si>
    <t>item189</t>
  </si>
  <si>
    <t>item190</t>
  </si>
  <si>
    <t>item191</t>
  </si>
  <si>
    <t>item192</t>
  </si>
  <si>
    <t>item193</t>
  </si>
  <si>
    <t>item194</t>
  </si>
  <si>
    <t>item195</t>
  </si>
  <si>
    <t>item196</t>
  </si>
  <si>
    <t>item197</t>
  </si>
  <si>
    <t>item198</t>
  </si>
  <si>
    <t>item199</t>
  </si>
  <si>
    <t>item200</t>
  </si>
  <si>
    <t>item201</t>
  </si>
  <si>
    <t>item202</t>
  </si>
  <si>
    <t>item203</t>
  </si>
  <si>
    <t>item204</t>
  </si>
  <si>
    <t>item205</t>
  </si>
  <si>
    <t>item206</t>
  </si>
  <si>
    <t>item207</t>
  </si>
  <si>
    <t>item208</t>
  </si>
  <si>
    <t>item209</t>
  </si>
  <si>
    <t>item210</t>
  </si>
  <si>
    <t>item211</t>
  </si>
  <si>
    <t>item212</t>
  </si>
  <si>
    <t>item213</t>
  </si>
  <si>
    <t>item214</t>
  </si>
  <si>
    <t>item215</t>
  </si>
  <si>
    <t>item216</t>
  </si>
  <si>
    <t>item217</t>
  </si>
  <si>
    <t>item218</t>
  </si>
  <si>
    <t>item219</t>
  </si>
  <si>
    <t>item220</t>
  </si>
  <si>
    <t>item221</t>
  </si>
  <si>
    <t>item222</t>
  </si>
  <si>
    <t>item223</t>
  </si>
  <si>
    <t>item224</t>
  </si>
  <si>
    <t>item225</t>
  </si>
  <si>
    <t>item226</t>
  </si>
  <si>
    <t>item227</t>
  </si>
  <si>
    <t>item228</t>
  </si>
  <si>
    <t>item229</t>
  </si>
  <si>
    <t>item230</t>
  </si>
  <si>
    <t>item231</t>
  </si>
  <si>
    <t>item232</t>
  </si>
  <si>
    <t>item233</t>
  </si>
  <si>
    <t>item234</t>
  </si>
  <si>
    <t>item235</t>
  </si>
  <si>
    <t>item236</t>
  </si>
  <si>
    <t>item237</t>
  </si>
  <si>
    <t>item238</t>
  </si>
  <si>
    <t>item239</t>
  </si>
  <si>
    <t>item240</t>
  </si>
  <si>
    <t>item241</t>
  </si>
  <si>
    <t>item242</t>
  </si>
  <si>
    <t>item243</t>
  </si>
  <si>
    <t>item244</t>
  </si>
  <si>
    <t>item245</t>
  </si>
  <si>
    <t>item246</t>
  </si>
  <si>
    <t>item247</t>
  </si>
  <si>
    <t>item248</t>
  </si>
  <si>
    <t>item249</t>
  </si>
  <si>
    <t>item250</t>
  </si>
  <si>
    <t>item251</t>
  </si>
  <si>
    <t>item252</t>
  </si>
  <si>
    <t>item253</t>
  </si>
  <si>
    <t>item254</t>
  </si>
  <si>
    <t>item255</t>
  </si>
  <si>
    <t>item256</t>
  </si>
  <si>
    <t>item257</t>
  </si>
  <si>
    <t>item258</t>
  </si>
  <si>
    <t>item259</t>
  </si>
  <si>
    <t>item260</t>
  </si>
  <si>
    <t>item261</t>
  </si>
  <si>
    <t>item262</t>
  </si>
  <si>
    <t>item263</t>
  </si>
  <si>
    <t>Name of Work: Miscellaneous civil repairing and renovation works in Halls area and elsewhere at IIT Kanpur</t>
  </si>
  <si>
    <t>NIT No:  Civil/27/10/2023-1</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</si>
</sst>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color indexed="63"/>
      </top>
      <bottom style="thin"/>
    </border>
    <border>
      <left style="thin"/>
      <right style="medium"/>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63"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6" fillId="0" borderId="10" xfId="59" applyNumberFormat="1" applyFont="1" applyFill="1" applyBorder="1" applyAlignment="1">
      <alignmen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67"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68" fillId="0" borderId="11" xfId="59" applyNumberFormat="1" applyFont="1" applyFill="1" applyBorder="1" applyAlignment="1">
      <alignment vertical="top"/>
      <protection/>
    </xf>
    <xf numFmtId="10" fontId="69" fillId="33" borderId="10" xfId="64" applyNumberFormat="1" applyFont="1" applyFill="1" applyBorder="1" applyAlignment="1" applyProtection="1">
      <alignment horizontal="center" vertical="center"/>
      <protection locked="0"/>
    </xf>
    <xf numFmtId="2" fontId="6" fillId="0" borderId="16" xfId="59" applyNumberFormat="1" applyFont="1" applyFill="1" applyBorder="1" applyAlignment="1">
      <alignment horizontal="right" vertical="top"/>
      <protection/>
    </xf>
    <xf numFmtId="2" fontId="6" fillId="0" borderId="17" xfId="59" applyNumberFormat="1" applyFont="1" applyFill="1" applyBorder="1" applyAlignment="1">
      <alignment vertical="top"/>
      <protection/>
    </xf>
    <xf numFmtId="0" fontId="66" fillId="0" borderId="10" xfId="59" applyNumberFormat="1" applyFont="1" applyFill="1" applyBorder="1" applyAlignment="1">
      <alignment horizontal="center" vertical="top" wrapText="1"/>
      <protection/>
    </xf>
    <xf numFmtId="0" fontId="2" fillId="0" borderId="11" xfId="57" applyNumberFormat="1" applyFont="1" applyFill="1" applyBorder="1" applyAlignment="1">
      <alignment horizontal="left" vertical="top" wrapText="1"/>
      <protection/>
    </xf>
    <xf numFmtId="0" fontId="17" fillId="0" borderId="11" xfId="57" applyNumberFormat="1" applyFont="1" applyFill="1" applyBorder="1" applyAlignment="1">
      <alignment horizontal="left" vertical="top" wrapText="1"/>
      <protection/>
    </xf>
    <xf numFmtId="0" fontId="17" fillId="0" borderId="11" xfId="57" applyNumberFormat="1" applyFont="1" applyFill="1" applyBorder="1" applyAlignment="1">
      <alignment horizontal="center" vertical="top" wrapText="1"/>
      <protection/>
    </xf>
    <xf numFmtId="0" fontId="17" fillId="0" borderId="10" xfId="57" applyNumberFormat="1" applyFont="1" applyFill="1" applyBorder="1" applyAlignment="1" applyProtection="1">
      <alignment horizontal="center" vertical="top" wrapText="1"/>
      <protection locked="0"/>
    </xf>
    <xf numFmtId="0" fontId="17" fillId="0" borderId="11" xfId="57" applyNumberFormat="1" applyFont="1" applyFill="1" applyBorder="1" applyAlignment="1" applyProtection="1">
      <alignment horizontal="center" vertical="top" wrapText="1"/>
      <protection locked="0"/>
    </xf>
    <xf numFmtId="0" fontId="17" fillId="0" borderId="11" xfId="57" applyNumberFormat="1" applyFont="1" applyFill="1" applyBorder="1" applyAlignment="1">
      <alignment horizontal="center" vertical="top"/>
      <protection/>
    </xf>
    <xf numFmtId="2" fontId="17" fillId="0" borderId="11" xfId="59" applyNumberFormat="1" applyFont="1" applyFill="1" applyBorder="1" applyAlignment="1">
      <alignment horizontal="center" vertical="top"/>
      <protection/>
    </xf>
    <xf numFmtId="0" fontId="17" fillId="0" borderId="11" xfId="57" applyNumberFormat="1" applyFont="1" applyFill="1" applyBorder="1" applyAlignment="1" applyProtection="1">
      <alignment horizontal="center" vertical="top"/>
      <protection locked="0"/>
    </xf>
    <xf numFmtId="0" fontId="17" fillId="0" borderId="11" xfId="57" applyNumberFormat="1" applyFont="1" applyFill="1" applyBorder="1" applyAlignment="1" applyProtection="1">
      <alignment horizontal="center" vertical="top"/>
      <protection/>
    </xf>
    <xf numFmtId="0" fontId="17" fillId="0" borderId="11" xfId="59" applyNumberFormat="1" applyFont="1" applyFill="1" applyBorder="1" applyAlignment="1">
      <alignment horizontal="center" vertical="top"/>
      <protection/>
    </xf>
    <xf numFmtId="0" fontId="17" fillId="33" borderId="18" xfId="57" applyNumberFormat="1" applyFont="1" applyFill="1" applyBorder="1" applyAlignment="1" applyProtection="1">
      <alignment horizontal="center" vertical="top"/>
      <protection locked="0"/>
    </xf>
    <xf numFmtId="2" fontId="17" fillId="0" borderId="19" xfId="59" applyNumberFormat="1" applyFont="1" applyFill="1" applyBorder="1" applyAlignment="1">
      <alignment horizontal="center" vertical="top"/>
      <protection/>
    </xf>
    <xf numFmtId="2" fontId="17" fillId="0" borderId="19" xfId="58" applyNumberFormat="1" applyFont="1" applyFill="1" applyBorder="1" applyAlignment="1">
      <alignment horizontal="center" vertical="top"/>
      <protection/>
    </xf>
    <xf numFmtId="0" fontId="17" fillId="0" borderId="11" xfId="59" applyNumberFormat="1" applyFont="1" applyFill="1" applyBorder="1" applyAlignment="1">
      <alignment horizontal="center" vertical="top" wrapText="1"/>
      <protection/>
    </xf>
    <xf numFmtId="2" fontId="65" fillId="0" borderId="0" xfId="59" applyNumberFormat="1" applyFont="1" applyFill="1" applyBorder="1" applyAlignment="1" applyProtection="1">
      <alignment horizontal="center" vertical="center"/>
      <protection/>
    </xf>
    <xf numFmtId="2" fontId="3" fillId="0" borderId="0" xfId="57" applyNumberFormat="1" applyFont="1" applyFill="1" applyBorder="1" applyAlignment="1">
      <alignment vertical="center"/>
      <protection/>
    </xf>
    <xf numFmtId="2" fontId="2" fillId="0" borderId="10" xfId="57" applyNumberFormat="1" applyFont="1" applyFill="1" applyBorder="1" applyAlignment="1">
      <alignment horizontal="center" vertical="top" wrapText="1"/>
      <protection/>
    </xf>
    <xf numFmtId="2" fontId="2" fillId="0" borderId="11" xfId="57" applyNumberFormat="1" applyFont="1" applyFill="1" applyBorder="1" applyAlignment="1">
      <alignment horizontal="center" vertical="top" wrapText="1"/>
      <protection/>
    </xf>
    <xf numFmtId="2" fontId="3" fillId="0" borderId="14" xfId="59" applyNumberFormat="1" applyFont="1" applyFill="1" applyBorder="1" applyAlignment="1">
      <alignment vertical="top"/>
      <protection/>
    </xf>
    <xf numFmtId="2" fontId="14" fillId="0" borderId="10" xfId="59" applyNumberFormat="1" applyFont="1" applyFill="1" applyBorder="1" applyAlignment="1" applyProtection="1">
      <alignment vertical="center" wrapText="1"/>
      <protection locked="0"/>
    </xf>
    <xf numFmtId="2" fontId="0" fillId="0" borderId="0" xfId="57" applyNumberFormat="1" applyFill="1">
      <alignment/>
      <protection/>
    </xf>
    <xf numFmtId="1" fontId="6" fillId="0" borderId="11" xfId="59" applyNumberFormat="1" applyFont="1" applyFill="1" applyBorder="1" applyAlignment="1">
      <alignment vertical="top"/>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2" fillId="0" borderId="17" xfId="59" applyNumberFormat="1" applyFont="1" applyFill="1" applyBorder="1" applyAlignment="1" applyProtection="1">
      <alignment horizontal="left" vertical="top"/>
      <protection locked="0"/>
    </xf>
    <xf numFmtId="0" fontId="2" fillId="0" borderId="12" xfId="57"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top" wrapText="1"/>
      <protection/>
    </xf>
    <xf numFmtId="0" fontId="2" fillId="0" borderId="16" xfId="57" applyNumberFormat="1" applyFont="1" applyFill="1" applyBorder="1" applyAlignment="1">
      <alignment horizontal="center" vertical="top" wrapText="1"/>
      <protection/>
    </xf>
    <xf numFmtId="0" fontId="17" fillId="0" borderId="12" xfId="57" applyNumberFormat="1" applyFont="1" applyFill="1" applyBorder="1" applyAlignment="1">
      <alignment horizontal="center" vertical="top" wrapText="1"/>
      <protection/>
    </xf>
    <xf numFmtId="0" fontId="17" fillId="0" borderId="14" xfId="57" applyNumberFormat="1" applyFont="1" applyFill="1" applyBorder="1" applyAlignment="1">
      <alignment horizontal="center" vertical="top" wrapText="1"/>
      <protection/>
    </xf>
    <xf numFmtId="0" fontId="17" fillId="0" borderId="16" xfId="57" applyNumberFormat="1" applyFont="1" applyFill="1" applyBorder="1" applyAlignment="1">
      <alignment horizontal="center" vertical="top" wrapText="1"/>
      <protection/>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79"/>
  <sheetViews>
    <sheetView showGridLines="0" zoomScale="75" zoomScaleNormal="75" zoomScalePageLayoutView="0" workbookViewId="0" topLeftCell="A1">
      <selection activeCell="B8" sqref="B8:BC8"/>
    </sheetView>
  </sheetViews>
  <sheetFormatPr defaultColWidth="9.140625" defaultRowHeight="15"/>
  <cols>
    <col min="1" max="1" width="14.8515625" style="21" customWidth="1"/>
    <col min="2" max="2" width="83.140625" style="21" customWidth="1"/>
    <col min="3" max="3" width="17.28125" style="21" hidden="1" customWidth="1"/>
    <col min="4" max="4" width="15.140625" style="66" customWidth="1"/>
    <col min="5" max="5" width="14.140625" style="21" customWidth="1"/>
    <col min="6" max="6" width="15.5742187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40"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21" customWidth="1"/>
    <col min="54" max="54" width="18.8515625" style="21" hidden="1" customWidth="1"/>
    <col min="55" max="55" width="50.140625" style="21" customWidth="1"/>
    <col min="56" max="238" width="9.140625" style="21" customWidth="1"/>
    <col min="239" max="243" width="9.140625" style="22" customWidth="1"/>
    <col min="244" max="16384" width="9.140625" style="21" customWidth="1"/>
  </cols>
  <sheetData>
    <row r="1" spans="1:243" s="1" customFormat="1" ht="27" customHeight="1">
      <c r="A1" s="74" t="str">
        <f>B2&amp;" BoQ"</f>
        <v>Percentage BoQ</v>
      </c>
      <c r="B1" s="74"/>
      <c r="C1" s="74"/>
      <c r="D1" s="74"/>
      <c r="E1" s="74"/>
      <c r="F1" s="74"/>
      <c r="G1" s="74"/>
      <c r="H1" s="74"/>
      <c r="I1" s="74"/>
      <c r="J1" s="74"/>
      <c r="K1" s="74"/>
      <c r="L1" s="74"/>
      <c r="O1" s="2"/>
      <c r="P1" s="2"/>
      <c r="Q1" s="3"/>
      <c r="IE1" s="3"/>
      <c r="IF1" s="3"/>
      <c r="IG1" s="3"/>
      <c r="IH1" s="3"/>
      <c r="II1" s="3"/>
    </row>
    <row r="2" spans="1:17" s="1" customFormat="1" ht="25.5" customHeight="1" hidden="1">
      <c r="A2" s="23" t="s">
        <v>3</v>
      </c>
      <c r="B2" s="23" t="s">
        <v>40</v>
      </c>
      <c r="C2" s="23" t="s">
        <v>4</v>
      </c>
      <c r="D2" s="60" t="s">
        <v>5</v>
      </c>
      <c r="E2" s="23" t="s">
        <v>6</v>
      </c>
      <c r="J2" s="4"/>
      <c r="K2" s="4"/>
      <c r="L2" s="4"/>
      <c r="O2" s="2"/>
      <c r="P2" s="2"/>
      <c r="Q2" s="3"/>
    </row>
    <row r="3" spans="1:243" s="1" customFormat="1" ht="30" customHeight="1" hidden="1">
      <c r="A3" s="1" t="s">
        <v>46</v>
      </c>
      <c r="C3" s="1" t="s">
        <v>45</v>
      </c>
      <c r="D3" s="61"/>
      <c r="IE3" s="3"/>
      <c r="IF3" s="3"/>
      <c r="IG3" s="3"/>
      <c r="IH3" s="3"/>
      <c r="II3" s="3"/>
    </row>
    <row r="4" spans="1:243" s="5" customFormat="1" ht="30.75" customHeight="1">
      <c r="A4" s="75" t="s">
        <v>42</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6"/>
      <c r="IF4" s="6"/>
      <c r="IG4" s="6"/>
      <c r="IH4" s="6"/>
      <c r="II4" s="6"/>
    </row>
    <row r="5" spans="1:243" s="5" customFormat="1" ht="30.75" customHeight="1">
      <c r="A5" s="75" t="s">
        <v>554</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6"/>
      <c r="IF5" s="6"/>
      <c r="IG5" s="6"/>
      <c r="IH5" s="6"/>
      <c r="II5" s="6"/>
    </row>
    <row r="6" spans="1:243" s="5" customFormat="1" ht="30.75" customHeight="1">
      <c r="A6" s="75" t="s">
        <v>555</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6"/>
      <c r="IF6" s="6"/>
      <c r="IG6" s="6"/>
      <c r="IH6" s="6"/>
      <c r="II6" s="6"/>
    </row>
    <row r="7" spans="1:243" s="5" customFormat="1" ht="29.25" customHeight="1" hidden="1">
      <c r="A7" s="76" t="s">
        <v>7</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6"/>
      <c r="IF7" s="6"/>
      <c r="IG7" s="6"/>
      <c r="IH7" s="6"/>
      <c r="II7" s="6"/>
    </row>
    <row r="8" spans="1:243" s="7" customFormat="1" ht="58.5" customHeight="1">
      <c r="A8" s="24" t="s">
        <v>47</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8"/>
      <c r="IF8" s="8"/>
      <c r="IG8" s="8"/>
      <c r="IH8" s="8"/>
      <c r="II8" s="8"/>
    </row>
    <row r="9" spans="1:243" s="9" customFormat="1" ht="61.5" customHeight="1">
      <c r="A9" s="68"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10"/>
      <c r="IF9" s="10"/>
      <c r="IG9" s="10"/>
      <c r="IH9" s="10"/>
      <c r="II9" s="10"/>
    </row>
    <row r="10" spans="1:243" s="12" customFormat="1" ht="18.75" customHeight="1">
      <c r="A10" s="11" t="s">
        <v>9</v>
      </c>
      <c r="B10" s="11" t="s">
        <v>10</v>
      </c>
      <c r="C10" s="11" t="s">
        <v>10</v>
      </c>
      <c r="D10" s="62"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62" t="s">
        <v>16</v>
      </c>
      <c r="E11" s="11" t="s">
        <v>17</v>
      </c>
      <c r="F11" s="11" t="s">
        <v>49</v>
      </c>
      <c r="G11" s="11"/>
      <c r="H11" s="11"/>
      <c r="I11" s="11" t="s">
        <v>18</v>
      </c>
      <c r="J11" s="11" t="s">
        <v>19</v>
      </c>
      <c r="K11" s="11" t="s">
        <v>20</v>
      </c>
      <c r="L11" s="11" t="s">
        <v>21</v>
      </c>
      <c r="M11" s="25"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45" t="s">
        <v>48</v>
      </c>
      <c r="BB11" s="26" t="s">
        <v>30</v>
      </c>
      <c r="BC11" s="26" t="s">
        <v>31</v>
      </c>
      <c r="IE11" s="13"/>
      <c r="IF11" s="13"/>
      <c r="IG11" s="13"/>
      <c r="IH11" s="13"/>
      <c r="II11" s="13"/>
    </row>
    <row r="12" spans="1:243" s="12" customFormat="1" ht="15">
      <c r="A12" s="14">
        <v>1</v>
      </c>
      <c r="B12" s="14">
        <v>2</v>
      </c>
      <c r="C12" s="14">
        <v>3</v>
      </c>
      <c r="D12" s="63">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2" customFormat="1" ht="15">
      <c r="A13" s="14">
        <v>1.01</v>
      </c>
      <c r="B13" s="46" t="s">
        <v>51</v>
      </c>
      <c r="C13" s="14" t="s">
        <v>32</v>
      </c>
      <c r="D13" s="80"/>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2"/>
      <c r="IE13" s="13"/>
      <c r="IF13" s="13"/>
      <c r="IG13" s="13"/>
      <c r="IH13" s="13"/>
      <c r="II13" s="13"/>
    </row>
    <row r="14" spans="1:243" s="12" customFormat="1" ht="66" customHeight="1">
      <c r="A14" s="14">
        <v>1.02</v>
      </c>
      <c r="B14" s="47" t="s">
        <v>52</v>
      </c>
      <c r="C14" s="48" t="s">
        <v>295</v>
      </c>
      <c r="D14" s="83"/>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5"/>
      <c r="IE14" s="13"/>
      <c r="IF14" s="13"/>
      <c r="IG14" s="13"/>
      <c r="IH14" s="13"/>
      <c r="II14" s="13"/>
    </row>
    <row r="15" spans="1:243" s="12" customFormat="1" ht="31.5">
      <c r="A15" s="14">
        <v>1.03</v>
      </c>
      <c r="B15" s="47" t="s">
        <v>53</v>
      </c>
      <c r="C15" s="48" t="s">
        <v>36</v>
      </c>
      <c r="D15" s="52">
        <v>1.15</v>
      </c>
      <c r="E15" s="51" t="s">
        <v>281</v>
      </c>
      <c r="F15" s="52">
        <v>6457.83</v>
      </c>
      <c r="G15" s="53"/>
      <c r="H15" s="54"/>
      <c r="I15" s="55" t="s">
        <v>34</v>
      </c>
      <c r="J15" s="51">
        <f>IF(I15="Less(-)",-1,1)</f>
        <v>1</v>
      </c>
      <c r="K15" s="53" t="s">
        <v>41</v>
      </c>
      <c r="L15" s="53" t="s">
        <v>6</v>
      </c>
      <c r="M15" s="56"/>
      <c r="N15" s="53"/>
      <c r="O15" s="53"/>
      <c r="P15" s="49"/>
      <c r="Q15" s="53"/>
      <c r="R15" s="53"/>
      <c r="S15" s="49"/>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7">
        <f>total_amount_ba($B$2,$D$2,D15,F15,J15,K15,M15)</f>
        <v>7426.5</v>
      </c>
      <c r="BB15" s="58">
        <f>BA15+SUM(N15:AZ15)</f>
        <v>7426.5</v>
      </c>
      <c r="BC15" s="59" t="str">
        <f>SpellNumber(L15,BB15)</f>
        <v>INR  Seven Thousand Four Hundred &amp; Twenty Six  and Paise Fifty Only</v>
      </c>
      <c r="IE15" s="13"/>
      <c r="IF15" s="13"/>
      <c r="IG15" s="13"/>
      <c r="IH15" s="13"/>
      <c r="II15" s="13"/>
    </row>
    <row r="16" spans="1:243" s="12" customFormat="1" ht="31.5">
      <c r="A16" s="14">
        <v>1.04</v>
      </c>
      <c r="B16" s="47" t="s">
        <v>54</v>
      </c>
      <c r="C16" s="48" t="s">
        <v>37</v>
      </c>
      <c r="D16" s="52">
        <v>123.27</v>
      </c>
      <c r="E16" s="51" t="s">
        <v>281</v>
      </c>
      <c r="F16" s="52">
        <v>5991.58</v>
      </c>
      <c r="G16" s="53"/>
      <c r="H16" s="54"/>
      <c r="I16" s="55" t="s">
        <v>34</v>
      </c>
      <c r="J16" s="51">
        <f aca="true" t="shared" si="0" ref="J16:J77">IF(I16="Less(-)",-1,1)</f>
        <v>1</v>
      </c>
      <c r="K16" s="53" t="s">
        <v>41</v>
      </c>
      <c r="L16" s="53" t="s">
        <v>6</v>
      </c>
      <c r="M16" s="56"/>
      <c r="N16" s="53"/>
      <c r="O16" s="53"/>
      <c r="P16" s="49"/>
      <c r="Q16" s="53"/>
      <c r="R16" s="53"/>
      <c r="S16" s="49"/>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7">
        <f aca="true" t="shared" si="1" ref="BA16:BA77">total_amount_ba($B$2,$D$2,D16,F16,J16,K16,M16)</f>
        <v>738582.07</v>
      </c>
      <c r="BB16" s="58">
        <f aca="true" t="shared" si="2" ref="BB16:BB77">BA16+SUM(N16:AZ16)</f>
        <v>738582.07</v>
      </c>
      <c r="BC16" s="59" t="str">
        <f>SpellNumber(L16,BB16)</f>
        <v>INR  Seven Lakh Thirty Eight Thousand Five Hundred &amp; Eighty Two  and Paise Seven Only</v>
      </c>
      <c r="IE16" s="13"/>
      <c r="IF16" s="13"/>
      <c r="IG16" s="13"/>
      <c r="IH16" s="13"/>
      <c r="II16" s="13"/>
    </row>
    <row r="17" spans="1:243" s="12" customFormat="1" ht="148.5" customHeight="1">
      <c r="A17" s="14">
        <v>1.05</v>
      </c>
      <c r="B17" s="47" t="s">
        <v>55</v>
      </c>
      <c r="C17" s="48" t="s">
        <v>38</v>
      </c>
      <c r="D17" s="52">
        <v>1.95</v>
      </c>
      <c r="E17" s="51" t="s">
        <v>282</v>
      </c>
      <c r="F17" s="52">
        <v>597.68</v>
      </c>
      <c r="G17" s="53"/>
      <c r="H17" s="54"/>
      <c r="I17" s="55" t="s">
        <v>34</v>
      </c>
      <c r="J17" s="51">
        <f t="shared" si="0"/>
        <v>1</v>
      </c>
      <c r="K17" s="53" t="s">
        <v>41</v>
      </c>
      <c r="L17" s="53" t="s">
        <v>6</v>
      </c>
      <c r="M17" s="56"/>
      <c r="N17" s="53"/>
      <c r="O17" s="53"/>
      <c r="P17" s="49"/>
      <c r="Q17" s="53"/>
      <c r="R17" s="53"/>
      <c r="S17" s="49"/>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7">
        <f t="shared" si="1"/>
        <v>1165.48</v>
      </c>
      <c r="BB17" s="58">
        <f t="shared" si="2"/>
        <v>1165.48</v>
      </c>
      <c r="BC17" s="59" t="str">
        <f aca="true" t="shared" si="3" ref="BC17:BC77">SpellNumber(L17,BB17)</f>
        <v>INR  One Thousand One Hundred &amp; Sixty Five  and Paise Forty Eight Only</v>
      </c>
      <c r="IE17" s="13"/>
      <c r="IF17" s="13"/>
      <c r="IG17" s="13"/>
      <c r="IH17" s="13"/>
      <c r="II17" s="13"/>
    </row>
    <row r="18" spans="1:243" s="12" customFormat="1" ht="15.75">
      <c r="A18" s="14">
        <v>1.06</v>
      </c>
      <c r="B18" s="47" t="s">
        <v>56</v>
      </c>
      <c r="C18" s="48" t="s">
        <v>296</v>
      </c>
      <c r="D18" s="83"/>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5"/>
      <c r="IE18" s="13"/>
      <c r="IF18" s="13"/>
      <c r="IG18" s="13"/>
      <c r="IH18" s="13"/>
      <c r="II18" s="13"/>
    </row>
    <row r="19" spans="1:243" s="12" customFormat="1" ht="170.25" customHeight="1">
      <c r="A19" s="14">
        <v>1.07</v>
      </c>
      <c r="B19" s="47" t="s">
        <v>57</v>
      </c>
      <c r="C19" s="48" t="s">
        <v>297</v>
      </c>
      <c r="D19" s="52">
        <v>0.66</v>
      </c>
      <c r="E19" s="51" t="s">
        <v>281</v>
      </c>
      <c r="F19" s="52">
        <v>9398.77</v>
      </c>
      <c r="G19" s="53"/>
      <c r="H19" s="54"/>
      <c r="I19" s="55" t="s">
        <v>34</v>
      </c>
      <c r="J19" s="51">
        <f t="shared" si="0"/>
        <v>1</v>
      </c>
      <c r="K19" s="53" t="s">
        <v>41</v>
      </c>
      <c r="L19" s="53" t="s">
        <v>6</v>
      </c>
      <c r="M19" s="56"/>
      <c r="N19" s="53"/>
      <c r="O19" s="53"/>
      <c r="P19" s="49"/>
      <c r="Q19" s="53"/>
      <c r="R19" s="53"/>
      <c r="S19" s="49"/>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7">
        <f t="shared" si="1"/>
        <v>6203.19</v>
      </c>
      <c r="BB19" s="58">
        <f t="shared" si="2"/>
        <v>6203.19</v>
      </c>
      <c r="BC19" s="59" t="str">
        <f t="shared" si="3"/>
        <v>INR  Six Thousand Two Hundred &amp; Three  and Paise Nineteen Only</v>
      </c>
      <c r="IE19" s="13"/>
      <c r="IF19" s="13"/>
      <c r="IG19" s="13"/>
      <c r="IH19" s="13"/>
      <c r="II19" s="13"/>
    </row>
    <row r="20" spans="1:243" s="12" customFormat="1" ht="15.75">
      <c r="A20" s="14">
        <v>1.08</v>
      </c>
      <c r="B20" s="47" t="s">
        <v>58</v>
      </c>
      <c r="C20" s="48" t="s">
        <v>298</v>
      </c>
      <c r="D20" s="83"/>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5"/>
      <c r="IE20" s="13"/>
      <c r="IF20" s="13"/>
      <c r="IG20" s="13"/>
      <c r="IH20" s="13"/>
      <c r="II20" s="13"/>
    </row>
    <row r="21" spans="1:243" s="12" customFormat="1" ht="31.5">
      <c r="A21" s="14">
        <v>1.09</v>
      </c>
      <c r="B21" s="47" t="s">
        <v>59</v>
      </c>
      <c r="C21" s="48" t="s">
        <v>299</v>
      </c>
      <c r="D21" s="52">
        <v>7.51</v>
      </c>
      <c r="E21" s="51" t="s">
        <v>282</v>
      </c>
      <c r="F21" s="52">
        <v>672.12</v>
      </c>
      <c r="G21" s="53"/>
      <c r="H21" s="54"/>
      <c r="I21" s="55" t="s">
        <v>34</v>
      </c>
      <c r="J21" s="51">
        <f t="shared" si="0"/>
        <v>1</v>
      </c>
      <c r="K21" s="53" t="s">
        <v>41</v>
      </c>
      <c r="L21" s="53" t="s">
        <v>6</v>
      </c>
      <c r="M21" s="56"/>
      <c r="N21" s="53"/>
      <c r="O21" s="53"/>
      <c r="P21" s="49"/>
      <c r="Q21" s="53"/>
      <c r="R21" s="53"/>
      <c r="S21" s="49"/>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7">
        <f t="shared" si="1"/>
        <v>5047.62</v>
      </c>
      <c r="BB21" s="58">
        <f t="shared" si="2"/>
        <v>5047.62</v>
      </c>
      <c r="BC21" s="59" t="str">
        <f t="shared" si="3"/>
        <v>INR  Five Thousand  &amp;Forty Seven  and Paise Sixty Two Only</v>
      </c>
      <c r="IE21" s="13"/>
      <c r="IF21" s="13"/>
      <c r="IG21" s="13"/>
      <c r="IH21" s="13"/>
      <c r="II21" s="13"/>
    </row>
    <row r="22" spans="1:243" s="12" customFormat="1" ht="71.25" customHeight="1">
      <c r="A22" s="14">
        <v>1.1</v>
      </c>
      <c r="B22" s="47" t="s">
        <v>60</v>
      </c>
      <c r="C22" s="48" t="s">
        <v>300</v>
      </c>
      <c r="D22" s="83"/>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5"/>
      <c r="IE22" s="13"/>
      <c r="IF22" s="13"/>
      <c r="IG22" s="13"/>
      <c r="IH22" s="13"/>
      <c r="II22" s="13"/>
    </row>
    <row r="23" spans="1:243" s="12" customFormat="1" ht="31.5">
      <c r="A23" s="14">
        <v>1.11</v>
      </c>
      <c r="B23" s="47" t="s">
        <v>61</v>
      </c>
      <c r="C23" s="48" t="s">
        <v>301</v>
      </c>
      <c r="D23" s="52">
        <v>60</v>
      </c>
      <c r="E23" s="51" t="s">
        <v>283</v>
      </c>
      <c r="F23" s="52">
        <v>78.61</v>
      </c>
      <c r="G23" s="53"/>
      <c r="H23" s="54"/>
      <c r="I23" s="55" t="s">
        <v>34</v>
      </c>
      <c r="J23" s="51">
        <f t="shared" si="0"/>
        <v>1</v>
      </c>
      <c r="K23" s="53" t="s">
        <v>41</v>
      </c>
      <c r="L23" s="53" t="s">
        <v>6</v>
      </c>
      <c r="M23" s="56"/>
      <c r="N23" s="53"/>
      <c r="O23" s="53"/>
      <c r="P23" s="49"/>
      <c r="Q23" s="53"/>
      <c r="R23" s="53"/>
      <c r="S23" s="49"/>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7">
        <f t="shared" si="1"/>
        <v>4716.6</v>
      </c>
      <c r="BB23" s="58">
        <f t="shared" si="2"/>
        <v>4716.6</v>
      </c>
      <c r="BC23" s="59" t="str">
        <f t="shared" si="3"/>
        <v>INR  Four Thousand Seven Hundred &amp; Sixteen  and Paise Sixty Only</v>
      </c>
      <c r="IE23" s="13"/>
      <c r="IF23" s="13"/>
      <c r="IG23" s="13"/>
      <c r="IH23" s="13"/>
      <c r="II23" s="13"/>
    </row>
    <row r="24" spans="1:243" s="12" customFormat="1" ht="36.75" customHeight="1">
      <c r="A24" s="14">
        <v>1.12</v>
      </c>
      <c r="B24" s="47" t="s">
        <v>62</v>
      </c>
      <c r="C24" s="48" t="s">
        <v>302</v>
      </c>
      <c r="D24" s="83"/>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5"/>
      <c r="IE24" s="13"/>
      <c r="IF24" s="13"/>
      <c r="IG24" s="13"/>
      <c r="IH24" s="13"/>
      <c r="II24" s="13"/>
    </row>
    <row r="25" spans="1:243" s="12" customFormat="1" ht="15.75">
      <c r="A25" s="14">
        <v>1.13</v>
      </c>
      <c r="B25" s="47" t="s">
        <v>63</v>
      </c>
      <c r="C25" s="48" t="s">
        <v>303</v>
      </c>
      <c r="D25" s="83"/>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5"/>
      <c r="IE25" s="13"/>
      <c r="IF25" s="13"/>
      <c r="IG25" s="13"/>
      <c r="IH25" s="13"/>
      <c r="II25" s="13"/>
    </row>
    <row r="26" spans="1:243" s="12" customFormat="1" ht="31.5">
      <c r="A26" s="14">
        <v>1.14</v>
      </c>
      <c r="B26" s="47" t="s">
        <v>64</v>
      </c>
      <c r="C26" s="48" t="s">
        <v>304</v>
      </c>
      <c r="D26" s="52">
        <v>25</v>
      </c>
      <c r="E26" s="51" t="s">
        <v>284</v>
      </c>
      <c r="F26" s="52">
        <v>452.26</v>
      </c>
      <c r="G26" s="53"/>
      <c r="H26" s="54"/>
      <c r="I26" s="55" t="s">
        <v>34</v>
      </c>
      <c r="J26" s="51">
        <f t="shared" si="0"/>
        <v>1</v>
      </c>
      <c r="K26" s="53" t="s">
        <v>41</v>
      </c>
      <c r="L26" s="53" t="s">
        <v>6</v>
      </c>
      <c r="M26" s="56"/>
      <c r="N26" s="53"/>
      <c r="O26" s="53"/>
      <c r="P26" s="49"/>
      <c r="Q26" s="53"/>
      <c r="R26" s="53"/>
      <c r="S26" s="49"/>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7">
        <f t="shared" si="1"/>
        <v>11306.5</v>
      </c>
      <c r="BB26" s="58">
        <f t="shared" si="2"/>
        <v>11306.5</v>
      </c>
      <c r="BC26" s="59" t="str">
        <f t="shared" si="3"/>
        <v>INR  Eleven Thousand Three Hundred &amp; Six  and Paise Fifty Only</v>
      </c>
      <c r="IE26" s="13"/>
      <c r="IF26" s="13"/>
      <c r="IG26" s="13"/>
      <c r="IH26" s="13"/>
      <c r="II26" s="13"/>
    </row>
    <row r="27" spans="1:243" s="12" customFormat="1" ht="31.5">
      <c r="A27" s="14">
        <v>1.15</v>
      </c>
      <c r="B27" s="47" t="s">
        <v>65</v>
      </c>
      <c r="C27" s="48" t="s">
        <v>305</v>
      </c>
      <c r="D27" s="52">
        <v>24.3</v>
      </c>
      <c r="E27" s="51" t="s">
        <v>284</v>
      </c>
      <c r="F27" s="52">
        <v>600.7</v>
      </c>
      <c r="G27" s="53"/>
      <c r="H27" s="54"/>
      <c r="I27" s="55" t="s">
        <v>34</v>
      </c>
      <c r="J27" s="51">
        <f t="shared" si="0"/>
        <v>1</v>
      </c>
      <c r="K27" s="53" t="s">
        <v>41</v>
      </c>
      <c r="L27" s="53" t="s">
        <v>6</v>
      </c>
      <c r="M27" s="56"/>
      <c r="N27" s="53"/>
      <c r="O27" s="53"/>
      <c r="P27" s="49"/>
      <c r="Q27" s="53"/>
      <c r="R27" s="53"/>
      <c r="S27" s="49"/>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7">
        <f t="shared" si="1"/>
        <v>14597.01</v>
      </c>
      <c r="BB27" s="58">
        <f t="shared" si="2"/>
        <v>14597.01</v>
      </c>
      <c r="BC27" s="59" t="str">
        <f t="shared" si="3"/>
        <v>INR  Fourteen Thousand Five Hundred &amp; Ninety Seven  and Paise One Only</v>
      </c>
      <c r="IE27" s="13"/>
      <c r="IF27" s="13"/>
      <c r="IG27" s="13"/>
      <c r="IH27" s="13"/>
      <c r="II27" s="13"/>
    </row>
    <row r="28" spans="1:243" s="12" customFormat="1" ht="15.75">
      <c r="A28" s="14">
        <v>1.16</v>
      </c>
      <c r="B28" s="47" t="s">
        <v>66</v>
      </c>
      <c r="C28" s="48" t="s">
        <v>306</v>
      </c>
      <c r="D28" s="83"/>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5"/>
      <c r="IE28" s="13"/>
      <c r="IF28" s="13"/>
      <c r="IG28" s="13"/>
      <c r="IH28" s="13"/>
      <c r="II28" s="13"/>
    </row>
    <row r="29" spans="1:243" s="12" customFormat="1" ht="31.5">
      <c r="A29" s="14">
        <v>1.17</v>
      </c>
      <c r="B29" s="47" t="s">
        <v>67</v>
      </c>
      <c r="C29" s="48" t="s">
        <v>307</v>
      </c>
      <c r="D29" s="83"/>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5"/>
      <c r="IE29" s="13"/>
      <c r="IF29" s="13"/>
      <c r="IG29" s="13"/>
      <c r="IH29" s="13"/>
      <c r="II29" s="13"/>
    </row>
    <row r="30" spans="1:243" s="12" customFormat="1" ht="31.5">
      <c r="A30" s="14">
        <v>1.18</v>
      </c>
      <c r="B30" s="47" t="s">
        <v>68</v>
      </c>
      <c r="C30" s="48" t="s">
        <v>308</v>
      </c>
      <c r="D30" s="52">
        <v>0.3</v>
      </c>
      <c r="E30" s="51" t="s">
        <v>281</v>
      </c>
      <c r="F30" s="52">
        <v>4866.24</v>
      </c>
      <c r="G30" s="53"/>
      <c r="H30" s="54"/>
      <c r="I30" s="55" t="s">
        <v>34</v>
      </c>
      <c r="J30" s="51">
        <f t="shared" si="0"/>
        <v>1</v>
      </c>
      <c r="K30" s="53" t="s">
        <v>41</v>
      </c>
      <c r="L30" s="53" t="s">
        <v>6</v>
      </c>
      <c r="M30" s="56"/>
      <c r="N30" s="53"/>
      <c r="O30" s="53"/>
      <c r="P30" s="49"/>
      <c r="Q30" s="53"/>
      <c r="R30" s="53"/>
      <c r="S30" s="49"/>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7">
        <f t="shared" si="1"/>
        <v>1459.87</v>
      </c>
      <c r="BB30" s="58">
        <f t="shared" si="2"/>
        <v>1459.87</v>
      </c>
      <c r="BC30" s="59" t="str">
        <f t="shared" si="3"/>
        <v>INR  One Thousand Four Hundred &amp; Fifty Nine  and Paise Eighty Seven Only</v>
      </c>
      <c r="IE30" s="13"/>
      <c r="IF30" s="13"/>
      <c r="IG30" s="13"/>
      <c r="IH30" s="13"/>
      <c r="II30" s="13"/>
    </row>
    <row r="31" spans="1:243" s="12" customFormat="1" ht="47.25">
      <c r="A31" s="14">
        <v>1.19</v>
      </c>
      <c r="B31" s="47" t="s">
        <v>69</v>
      </c>
      <c r="C31" s="48" t="s">
        <v>309</v>
      </c>
      <c r="D31" s="52">
        <v>1.8</v>
      </c>
      <c r="E31" s="51" t="s">
        <v>282</v>
      </c>
      <c r="F31" s="52">
        <v>718.24</v>
      </c>
      <c r="G31" s="53"/>
      <c r="H31" s="54"/>
      <c r="I31" s="55" t="s">
        <v>34</v>
      </c>
      <c r="J31" s="51">
        <f t="shared" si="0"/>
        <v>1</v>
      </c>
      <c r="K31" s="53" t="s">
        <v>41</v>
      </c>
      <c r="L31" s="53" t="s">
        <v>6</v>
      </c>
      <c r="M31" s="56"/>
      <c r="N31" s="53"/>
      <c r="O31" s="53"/>
      <c r="P31" s="49"/>
      <c r="Q31" s="53"/>
      <c r="R31" s="53"/>
      <c r="S31" s="49"/>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7">
        <f t="shared" si="1"/>
        <v>1292.83</v>
      </c>
      <c r="BB31" s="58">
        <f t="shared" si="2"/>
        <v>1292.83</v>
      </c>
      <c r="BC31" s="59" t="str">
        <f t="shared" si="3"/>
        <v>INR  One Thousand Two Hundred &amp; Ninety Two  and Paise Eighty Three Only</v>
      </c>
      <c r="IE31" s="13"/>
      <c r="IF31" s="13"/>
      <c r="IG31" s="13"/>
      <c r="IH31" s="13"/>
      <c r="II31" s="13"/>
    </row>
    <row r="32" spans="1:243" s="12" customFormat="1" ht="31.5">
      <c r="A32" s="14">
        <v>1.2</v>
      </c>
      <c r="B32" s="47" t="s">
        <v>70</v>
      </c>
      <c r="C32" s="48" t="s">
        <v>310</v>
      </c>
      <c r="D32" s="83"/>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5"/>
      <c r="IE32" s="13"/>
      <c r="IF32" s="13"/>
      <c r="IG32" s="13"/>
      <c r="IH32" s="13"/>
      <c r="II32" s="13"/>
    </row>
    <row r="33" spans="1:243" s="12" customFormat="1" ht="31.5">
      <c r="A33" s="14">
        <v>1.21</v>
      </c>
      <c r="B33" s="47" t="s">
        <v>71</v>
      </c>
      <c r="C33" s="48" t="s">
        <v>311</v>
      </c>
      <c r="D33" s="52">
        <v>8.4</v>
      </c>
      <c r="E33" s="51" t="s">
        <v>282</v>
      </c>
      <c r="F33" s="52">
        <v>892.63</v>
      </c>
      <c r="G33" s="53"/>
      <c r="H33" s="54"/>
      <c r="I33" s="55" t="s">
        <v>34</v>
      </c>
      <c r="J33" s="51">
        <f t="shared" si="0"/>
        <v>1</v>
      </c>
      <c r="K33" s="53" t="s">
        <v>41</v>
      </c>
      <c r="L33" s="53" t="s">
        <v>6</v>
      </c>
      <c r="M33" s="56"/>
      <c r="N33" s="53"/>
      <c r="O33" s="53"/>
      <c r="P33" s="49"/>
      <c r="Q33" s="53"/>
      <c r="R33" s="53"/>
      <c r="S33" s="49"/>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7">
        <f t="shared" si="1"/>
        <v>7498.09</v>
      </c>
      <c r="BB33" s="58">
        <f t="shared" si="2"/>
        <v>7498.09</v>
      </c>
      <c r="BC33" s="59" t="str">
        <f t="shared" si="3"/>
        <v>INR  Seven Thousand Four Hundred &amp; Ninety Eight  and Paise Nine Only</v>
      </c>
      <c r="IE33" s="13"/>
      <c r="IF33" s="13"/>
      <c r="IG33" s="13"/>
      <c r="IH33" s="13"/>
      <c r="II33" s="13"/>
    </row>
    <row r="34" spans="1:243" s="12" customFormat="1" ht="15.75">
      <c r="A34" s="14">
        <v>1.22</v>
      </c>
      <c r="B34" s="47" t="s">
        <v>72</v>
      </c>
      <c r="C34" s="48" t="s">
        <v>312</v>
      </c>
      <c r="D34" s="83"/>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5"/>
      <c r="IE34" s="13"/>
      <c r="IF34" s="13"/>
      <c r="IG34" s="13"/>
      <c r="IH34" s="13"/>
      <c r="II34" s="13"/>
    </row>
    <row r="35" spans="1:243" s="12" customFormat="1" ht="190.5" customHeight="1">
      <c r="A35" s="14">
        <v>1.23</v>
      </c>
      <c r="B35" s="47" t="s">
        <v>73</v>
      </c>
      <c r="C35" s="48" t="s">
        <v>313</v>
      </c>
      <c r="D35" s="83"/>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5"/>
      <c r="IE35" s="13"/>
      <c r="IF35" s="13"/>
      <c r="IG35" s="13"/>
      <c r="IH35" s="13"/>
      <c r="II35" s="13"/>
    </row>
    <row r="36" spans="1:243" s="12" customFormat="1" ht="33" customHeight="1">
      <c r="A36" s="14">
        <v>1.24</v>
      </c>
      <c r="B36" s="47" t="s">
        <v>74</v>
      </c>
      <c r="C36" s="48" t="s">
        <v>314</v>
      </c>
      <c r="D36" s="83"/>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5"/>
      <c r="IE36" s="13"/>
      <c r="IF36" s="13"/>
      <c r="IG36" s="13"/>
      <c r="IH36" s="13"/>
      <c r="II36" s="13"/>
    </row>
    <row r="37" spans="1:243" s="12" customFormat="1" ht="31.5">
      <c r="A37" s="14">
        <v>1.25</v>
      </c>
      <c r="B37" s="47" t="s">
        <v>75</v>
      </c>
      <c r="C37" s="48" t="s">
        <v>315</v>
      </c>
      <c r="D37" s="52">
        <v>2.2</v>
      </c>
      <c r="E37" s="51" t="s">
        <v>282</v>
      </c>
      <c r="F37" s="52">
        <v>4102.89</v>
      </c>
      <c r="G37" s="53"/>
      <c r="H37" s="54"/>
      <c r="I37" s="55" t="s">
        <v>34</v>
      </c>
      <c r="J37" s="51">
        <f t="shared" si="0"/>
        <v>1</v>
      </c>
      <c r="K37" s="53" t="s">
        <v>41</v>
      </c>
      <c r="L37" s="53" t="s">
        <v>6</v>
      </c>
      <c r="M37" s="56"/>
      <c r="N37" s="53"/>
      <c r="O37" s="53"/>
      <c r="P37" s="49"/>
      <c r="Q37" s="53"/>
      <c r="R37" s="53"/>
      <c r="S37" s="49"/>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7">
        <f t="shared" si="1"/>
        <v>9026.36</v>
      </c>
      <c r="BB37" s="58">
        <f t="shared" si="2"/>
        <v>9026.36</v>
      </c>
      <c r="BC37" s="59" t="str">
        <f t="shared" si="3"/>
        <v>INR  Nine Thousand  &amp;Twenty Six  and Paise Thirty Six Only</v>
      </c>
      <c r="IE37" s="13"/>
      <c r="IF37" s="13"/>
      <c r="IG37" s="13"/>
      <c r="IH37" s="13"/>
      <c r="II37" s="13"/>
    </row>
    <row r="38" spans="1:243" s="12" customFormat="1" ht="31.5">
      <c r="A38" s="14">
        <v>1.26</v>
      </c>
      <c r="B38" s="47" t="s">
        <v>76</v>
      </c>
      <c r="C38" s="48" t="s">
        <v>316</v>
      </c>
      <c r="D38" s="52">
        <v>9.27</v>
      </c>
      <c r="E38" s="51" t="s">
        <v>282</v>
      </c>
      <c r="F38" s="52">
        <v>3880.18</v>
      </c>
      <c r="G38" s="53"/>
      <c r="H38" s="54"/>
      <c r="I38" s="55" t="s">
        <v>34</v>
      </c>
      <c r="J38" s="51">
        <f t="shared" si="0"/>
        <v>1</v>
      </c>
      <c r="K38" s="53" t="s">
        <v>41</v>
      </c>
      <c r="L38" s="53" t="s">
        <v>6</v>
      </c>
      <c r="M38" s="56"/>
      <c r="N38" s="53"/>
      <c r="O38" s="53"/>
      <c r="P38" s="49"/>
      <c r="Q38" s="53"/>
      <c r="R38" s="53"/>
      <c r="S38" s="49"/>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7">
        <f t="shared" si="1"/>
        <v>35969.27</v>
      </c>
      <c r="BB38" s="58">
        <f t="shared" si="2"/>
        <v>35969.27</v>
      </c>
      <c r="BC38" s="59" t="str">
        <f t="shared" si="3"/>
        <v>INR  Thirty Five Thousand Nine Hundred &amp; Sixty Nine  and Paise Twenty Seven Only</v>
      </c>
      <c r="IE38" s="13"/>
      <c r="IF38" s="13"/>
      <c r="IG38" s="13"/>
      <c r="IH38" s="13"/>
      <c r="II38" s="13"/>
    </row>
    <row r="39" spans="1:243" s="12" customFormat="1" ht="47.25">
      <c r="A39" s="14">
        <v>1.27</v>
      </c>
      <c r="B39" s="47" t="s">
        <v>77</v>
      </c>
      <c r="C39" s="48" t="s">
        <v>317</v>
      </c>
      <c r="D39" s="83"/>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5"/>
      <c r="IE39" s="13"/>
      <c r="IF39" s="13"/>
      <c r="IG39" s="13"/>
      <c r="IH39" s="13"/>
      <c r="II39" s="13"/>
    </row>
    <row r="40" spans="1:243" s="12" customFormat="1" ht="31.5">
      <c r="A40" s="14">
        <v>1.28</v>
      </c>
      <c r="B40" s="47" t="s">
        <v>78</v>
      </c>
      <c r="C40" s="48" t="s">
        <v>318</v>
      </c>
      <c r="D40" s="52">
        <v>13.88</v>
      </c>
      <c r="E40" s="51" t="s">
        <v>284</v>
      </c>
      <c r="F40" s="52">
        <v>214.73</v>
      </c>
      <c r="G40" s="53"/>
      <c r="H40" s="54"/>
      <c r="I40" s="55" t="s">
        <v>34</v>
      </c>
      <c r="J40" s="51">
        <f t="shared" si="0"/>
        <v>1</v>
      </c>
      <c r="K40" s="53" t="s">
        <v>41</v>
      </c>
      <c r="L40" s="53" t="s">
        <v>6</v>
      </c>
      <c r="M40" s="56"/>
      <c r="N40" s="53"/>
      <c r="O40" s="53"/>
      <c r="P40" s="49"/>
      <c r="Q40" s="53"/>
      <c r="R40" s="53"/>
      <c r="S40" s="49"/>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7">
        <f t="shared" si="1"/>
        <v>2980.45</v>
      </c>
      <c r="BB40" s="58">
        <f t="shared" si="2"/>
        <v>2980.45</v>
      </c>
      <c r="BC40" s="59" t="str">
        <f t="shared" si="3"/>
        <v>INR  Two Thousand Nine Hundred &amp; Eighty  and Paise Forty Five Only</v>
      </c>
      <c r="IE40" s="13"/>
      <c r="IF40" s="13"/>
      <c r="IG40" s="13"/>
      <c r="IH40" s="13"/>
      <c r="II40" s="13"/>
    </row>
    <row r="41" spans="1:243" s="12" customFormat="1" ht="31.5">
      <c r="A41" s="14">
        <v>1.29</v>
      </c>
      <c r="B41" s="47" t="s">
        <v>79</v>
      </c>
      <c r="C41" s="48" t="s">
        <v>319</v>
      </c>
      <c r="D41" s="52">
        <v>6</v>
      </c>
      <c r="E41" s="51" t="s">
        <v>284</v>
      </c>
      <c r="F41" s="52">
        <v>367.25</v>
      </c>
      <c r="G41" s="53"/>
      <c r="H41" s="54"/>
      <c r="I41" s="55" t="s">
        <v>34</v>
      </c>
      <c r="J41" s="51">
        <f t="shared" si="0"/>
        <v>1</v>
      </c>
      <c r="K41" s="53" t="s">
        <v>41</v>
      </c>
      <c r="L41" s="53" t="s">
        <v>6</v>
      </c>
      <c r="M41" s="56"/>
      <c r="N41" s="53"/>
      <c r="O41" s="53"/>
      <c r="P41" s="49"/>
      <c r="Q41" s="53"/>
      <c r="R41" s="53"/>
      <c r="S41" s="49"/>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7">
        <f t="shared" si="1"/>
        <v>2203.5</v>
      </c>
      <c r="BB41" s="58">
        <f t="shared" si="2"/>
        <v>2203.5</v>
      </c>
      <c r="BC41" s="59" t="str">
        <f t="shared" si="3"/>
        <v>INR  Two Thousand Two Hundred &amp; Three  and Paise Fifty Only</v>
      </c>
      <c r="IE41" s="13"/>
      <c r="IF41" s="13"/>
      <c r="IG41" s="13"/>
      <c r="IH41" s="13"/>
      <c r="II41" s="13"/>
    </row>
    <row r="42" spans="1:243" s="12" customFormat="1" ht="120.75" customHeight="1">
      <c r="A42" s="14">
        <v>1.3</v>
      </c>
      <c r="B42" s="47" t="s">
        <v>80</v>
      </c>
      <c r="C42" s="48" t="s">
        <v>320</v>
      </c>
      <c r="D42" s="52">
        <v>20</v>
      </c>
      <c r="E42" s="51" t="s">
        <v>285</v>
      </c>
      <c r="F42" s="52">
        <v>708.59</v>
      </c>
      <c r="G42" s="53"/>
      <c r="H42" s="54"/>
      <c r="I42" s="55" t="s">
        <v>34</v>
      </c>
      <c r="J42" s="51">
        <f t="shared" si="0"/>
        <v>1</v>
      </c>
      <c r="K42" s="53" t="s">
        <v>41</v>
      </c>
      <c r="L42" s="53" t="s">
        <v>6</v>
      </c>
      <c r="M42" s="56"/>
      <c r="N42" s="53"/>
      <c r="O42" s="53"/>
      <c r="P42" s="49"/>
      <c r="Q42" s="53"/>
      <c r="R42" s="53"/>
      <c r="S42" s="49"/>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7">
        <f t="shared" si="1"/>
        <v>14171.8</v>
      </c>
      <c r="BB42" s="58">
        <f t="shared" si="2"/>
        <v>14171.8</v>
      </c>
      <c r="BC42" s="59" t="str">
        <f t="shared" si="3"/>
        <v>INR  Fourteen Thousand One Hundred &amp; Seventy One  and Paise Eighty Only</v>
      </c>
      <c r="IE42" s="13"/>
      <c r="IF42" s="13"/>
      <c r="IG42" s="13"/>
      <c r="IH42" s="13"/>
      <c r="II42" s="13"/>
    </row>
    <row r="43" spans="1:243" s="12" customFormat="1" ht="31.5">
      <c r="A43" s="14">
        <v>1.31</v>
      </c>
      <c r="B43" s="47" t="s">
        <v>81</v>
      </c>
      <c r="C43" s="48" t="s">
        <v>321</v>
      </c>
      <c r="D43" s="52">
        <v>68.93</v>
      </c>
      <c r="E43" s="51" t="s">
        <v>282</v>
      </c>
      <c r="F43" s="52">
        <v>366.16</v>
      </c>
      <c r="G43" s="53"/>
      <c r="H43" s="54"/>
      <c r="I43" s="55" t="s">
        <v>34</v>
      </c>
      <c r="J43" s="51">
        <f t="shared" si="0"/>
        <v>1</v>
      </c>
      <c r="K43" s="53" t="s">
        <v>41</v>
      </c>
      <c r="L43" s="53" t="s">
        <v>6</v>
      </c>
      <c r="M43" s="56"/>
      <c r="N43" s="53"/>
      <c r="O43" s="53"/>
      <c r="P43" s="49"/>
      <c r="Q43" s="53"/>
      <c r="R43" s="53"/>
      <c r="S43" s="49"/>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7">
        <f t="shared" si="1"/>
        <v>25239.41</v>
      </c>
      <c r="BB43" s="58">
        <f t="shared" si="2"/>
        <v>25239.41</v>
      </c>
      <c r="BC43" s="59" t="str">
        <f t="shared" si="3"/>
        <v>INR  Twenty Five Thousand Two Hundred &amp; Thirty Nine  and Paise Forty One Only</v>
      </c>
      <c r="IE43" s="13"/>
      <c r="IF43" s="13"/>
      <c r="IG43" s="13"/>
      <c r="IH43" s="13"/>
      <c r="II43" s="13"/>
    </row>
    <row r="44" spans="1:243" s="12" customFormat="1" ht="180" customHeight="1">
      <c r="A44" s="14">
        <v>1.32</v>
      </c>
      <c r="B44" s="47" t="s">
        <v>82</v>
      </c>
      <c r="C44" s="48" t="s">
        <v>322</v>
      </c>
      <c r="D44" s="52">
        <v>174.28</v>
      </c>
      <c r="E44" s="51" t="s">
        <v>282</v>
      </c>
      <c r="F44" s="52">
        <v>932.44</v>
      </c>
      <c r="G44" s="53"/>
      <c r="H44" s="54"/>
      <c r="I44" s="55" t="s">
        <v>34</v>
      </c>
      <c r="J44" s="51">
        <f t="shared" si="0"/>
        <v>1</v>
      </c>
      <c r="K44" s="53" t="s">
        <v>41</v>
      </c>
      <c r="L44" s="53" t="s">
        <v>6</v>
      </c>
      <c r="M44" s="56"/>
      <c r="N44" s="53"/>
      <c r="O44" s="53"/>
      <c r="P44" s="49"/>
      <c r="Q44" s="53"/>
      <c r="R44" s="53"/>
      <c r="S44" s="49"/>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7">
        <f t="shared" si="1"/>
        <v>162505.64</v>
      </c>
      <c r="BB44" s="58">
        <f t="shared" si="2"/>
        <v>162505.64</v>
      </c>
      <c r="BC44" s="59" t="str">
        <f t="shared" si="3"/>
        <v>INR  One Lakh Sixty Two Thousand Five Hundred &amp; Five  and Paise Sixty Four Only</v>
      </c>
      <c r="IE44" s="13"/>
      <c r="IF44" s="13"/>
      <c r="IG44" s="13"/>
      <c r="IH44" s="13"/>
      <c r="II44" s="13"/>
    </row>
    <row r="45" spans="1:243" s="12" customFormat="1" ht="15.75">
      <c r="A45" s="14">
        <v>1.33</v>
      </c>
      <c r="B45" s="47" t="s">
        <v>83</v>
      </c>
      <c r="C45" s="48" t="s">
        <v>323</v>
      </c>
      <c r="D45" s="83"/>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5"/>
      <c r="IE45" s="13"/>
      <c r="IF45" s="13"/>
      <c r="IG45" s="13"/>
      <c r="IH45" s="13"/>
      <c r="II45" s="13"/>
    </row>
    <row r="46" spans="1:243" s="12" customFormat="1" ht="47.25">
      <c r="A46" s="14">
        <v>1.34</v>
      </c>
      <c r="B46" s="47" t="s">
        <v>84</v>
      </c>
      <c r="C46" s="48" t="s">
        <v>324</v>
      </c>
      <c r="D46" s="83"/>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5"/>
      <c r="IE46" s="13"/>
      <c r="IF46" s="13"/>
      <c r="IG46" s="13"/>
      <c r="IH46" s="13"/>
      <c r="II46" s="13"/>
    </row>
    <row r="47" spans="1:243" s="12" customFormat="1" ht="31.5">
      <c r="A47" s="14">
        <v>1.35</v>
      </c>
      <c r="B47" s="47" t="s">
        <v>85</v>
      </c>
      <c r="C47" s="48" t="s">
        <v>325</v>
      </c>
      <c r="D47" s="52">
        <v>0.18</v>
      </c>
      <c r="E47" s="51" t="s">
        <v>281</v>
      </c>
      <c r="F47" s="52">
        <v>115367.78</v>
      </c>
      <c r="G47" s="53"/>
      <c r="H47" s="54"/>
      <c r="I47" s="55" t="s">
        <v>34</v>
      </c>
      <c r="J47" s="51">
        <f t="shared" si="0"/>
        <v>1</v>
      </c>
      <c r="K47" s="53" t="s">
        <v>41</v>
      </c>
      <c r="L47" s="53" t="s">
        <v>6</v>
      </c>
      <c r="M47" s="56"/>
      <c r="N47" s="53"/>
      <c r="O47" s="53"/>
      <c r="P47" s="49"/>
      <c r="Q47" s="53"/>
      <c r="R47" s="53"/>
      <c r="S47" s="49"/>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7">
        <f t="shared" si="1"/>
        <v>20766.2</v>
      </c>
      <c r="BB47" s="58">
        <f t="shared" si="2"/>
        <v>20766.2</v>
      </c>
      <c r="BC47" s="59" t="str">
        <f t="shared" si="3"/>
        <v>INR  Twenty Thousand Seven Hundred &amp; Sixty Six  and Paise Twenty Only</v>
      </c>
      <c r="IE47" s="13"/>
      <c r="IF47" s="13"/>
      <c r="IG47" s="13"/>
      <c r="IH47" s="13"/>
      <c r="II47" s="13"/>
    </row>
    <row r="48" spans="1:243" s="12" customFormat="1" ht="63">
      <c r="A48" s="14">
        <v>1.36</v>
      </c>
      <c r="B48" s="47" t="s">
        <v>86</v>
      </c>
      <c r="C48" s="48" t="s">
        <v>326</v>
      </c>
      <c r="D48" s="83"/>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5"/>
      <c r="IE48" s="13"/>
      <c r="IF48" s="13"/>
      <c r="IG48" s="13"/>
      <c r="IH48" s="13"/>
      <c r="II48" s="13"/>
    </row>
    <row r="49" spans="1:243" s="12" customFormat="1" ht="55.5" customHeight="1">
      <c r="A49" s="14">
        <v>1.37</v>
      </c>
      <c r="B49" s="47" t="s">
        <v>87</v>
      </c>
      <c r="C49" s="48" t="s">
        <v>327</v>
      </c>
      <c r="D49" s="52">
        <v>20</v>
      </c>
      <c r="E49" s="51" t="s">
        <v>282</v>
      </c>
      <c r="F49" s="52">
        <v>2202.85</v>
      </c>
      <c r="G49" s="53"/>
      <c r="H49" s="54"/>
      <c r="I49" s="55" t="s">
        <v>34</v>
      </c>
      <c r="J49" s="51">
        <f t="shared" si="0"/>
        <v>1</v>
      </c>
      <c r="K49" s="53" t="s">
        <v>41</v>
      </c>
      <c r="L49" s="53" t="s">
        <v>6</v>
      </c>
      <c r="M49" s="56"/>
      <c r="N49" s="53"/>
      <c r="O49" s="53"/>
      <c r="P49" s="49"/>
      <c r="Q49" s="53"/>
      <c r="R49" s="53"/>
      <c r="S49" s="49"/>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7">
        <f t="shared" si="1"/>
        <v>44057</v>
      </c>
      <c r="BB49" s="58">
        <f t="shared" si="2"/>
        <v>44057</v>
      </c>
      <c r="BC49" s="59" t="str">
        <f t="shared" si="3"/>
        <v>INR  Forty Four Thousand  &amp;Fifty Seven  Only</v>
      </c>
      <c r="IE49" s="13"/>
      <c r="IF49" s="13"/>
      <c r="IG49" s="13"/>
      <c r="IH49" s="13"/>
      <c r="II49" s="13"/>
    </row>
    <row r="50" spans="1:243" s="12" customFormat="1" ht="47.25">
      <c r="A50" s="14">
        <v>1.38</v>
      </c>
      <c r="B50" s="47" t="s">
        <v>88</v>
      </c>
      <c r="C50" s="48" t="s">
        <v>328</v>
      </c>
      <c r="D50" s="83"/>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5"/>
      <c r="IE50" s="13"/>
      <c r="IF50" s="13"/>
      <c r="IG50" s="13"/>
      <c r="IH50" s="13"/>
      <c r="II50" s="13"/>
    </row>
    <row r="51" spans="1:243" s="12" customFormat="1" ht="31.5">
      <c r="A51" s="14">
        <v>1.39</v>
      </c>
      <c r="B51" s="47" t="s">
        <v>89</v>
      </c>
      <c r="C51" s="48" t="s">
        <v>329</v>
      </c>
      <c r="D51" s="52">
        <v>6</v>
      </c>
      <c r="E51" s="51" t="s">
        <v>285</v>
      </c>
      <c r="F51" s="52">
        <v>205.96</v>
      </c>
      <c r="G51" s="53"/>
      <c r="H51" s="54"/>
      <c r="I51" s="55" t="s">
        <v>34</v>
      </c>
      <c r="J51" s="51">
        <f t="shared" si="0"/>
        <v>1</v>
      </c>
      <c r="K51" s="53" t="s">
        <v>41</v>
      </c>
      <c r="L51" s="53" t="s">
        <v>6</v>
      </c>
      <c r="M51" s="56"/>
      <c r="N51" s="53"/>
      <c r="O51" s="53"/>
      <c r="P51" s="49"/>
      <c r="Q51" s="53"/>
      <c r="R51" s="53"/>
      <c r="S51" s="49"/>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7">
        <f t="shared" si="1"/>
        <v>1235.76</v>
      </c>
      <c r="BB51" s="58">
        <f t="shared" si="2"/>
        <v>1235.76</v>
      </c>
      <c r="BC51" s="59" t="str">
        <f t="shared" si="3"/>
        <v>INR  One Thousand Two Hundred &amp; Thirty Five  and Paise Seventy Six Only</v>
      </c>
      <c r="IE51" s="13"/>
      <c r="IF51" s="13"/>
      <c r="IG51" s="13"/>
      <c r="IH51" s="13"/>
      <c r="II51" s="13"/>
    </row>
    <row r="52" spans="1:243" s="12" customFormat="1" ht="47.25">
      <c r="A52" s="14">
        <v>1.4</v>
      </c>
      <c r="B52" s="47" t="s">
        <v>90</v>
      </c>
      <c r="C52" s="48" t="s">
        <v>330</v>
      </c>
      <c r="D52" s="83"/>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5"/>
      <c r="IE52" s="13"/>
      <c r="IF52" s="13"/>
      <c r="IG52" s="13"/>
      <c r="IH52" s="13"/>
      <c r="II52" s="13"/>
    </row>
    <row r="53" spans="1:243" s="12" customFormat="1" ht="31.5">
      <c r="A53" s="14">
        <v>1.41</v>
      </c>
      <c r="B53" s="47" t="s">
        <v>91</v>
      </c>
      <c r="C53" s="48" t="s">
        <v>331</v>
      </c>
      <c r="D53" s="52">
        <v>6</v>
      </c>
      <c r="E53" s="51" t="s">
        <v>285</v>
      </c>
      <c r="F53" s="52">
        <v>91.54</v>
      </c>
      <c r="G53" s="53"/>
      <c r="H53" s="54"/>
      <c r="I53" s="55" t="s">
        <v>34</v>
      </c>
      <c r="J53" s="51">
        <f t="shared" si="0"/>
        <v>1</v>
      </c>
      <c r="K53" s="53" t="s">
        <v>41</v>
      </c>
      <c r="L53" s="53" t="s">
        <v>6</v>
      </c>
      <c r="M53" s="56"/>
      <c r="N53" s="53"/>
      <c r="O53" s="53"/>
      <c r="P53" s="49"/>
      <c r="Q53" s="53"/>
      <c r="R53" s="53"/>
      <c r="S53" s="49"/>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7">
        <f t="shared" si="1"/>
        <v>549.24</v>
      </c>
      <c r="BB53" s="58">
        <f t="shared" si="2"/>
        <v>549.24</v>
      </c>
      <c r="BC53" s="59" t="str">
        <f t="shared" si="3"/>
        <v>INR  Five Hundred &amp; Forty Nine  and Paise Twenty Four Only</v>
      </c>
      <c r="IE53" s="13"/>
      <c r="IF53" s="13"/>
      <c r="IG53" s="13"/>
      <c r="IH53" s="13"/>
      <c r="II53" s="13"/>
    </row>
    <row r="54" spans="1:243" s="12" customFormat="1" ht="31.5">
      <c r="A54" s="14">
        <v>1.42</v>
      </c>
      <c r="B54" s="47" t="s">
        <v>92</v>
      </c>
      <c r="C54" s="48" t="s">
        <v>332</v>
      </c>
      <c r="D54" s="52">
        <v>6</v>
      </c>
      <c r="E54" s="51" t="s">
        <v>285</v>
      </c>
      <c r="F54" s="52">
        <v>79.61</v>
      </c>
      <c r="G54" s="53"/>
      <c r="H54" s="54"/>
      <c r="I54" s="55" t="s">
        <v>34</v>
      </c>
      <c r="J54" s="51">
        <f t="shared" si="0"/>
        <v>1</v>
      </c>
      <c r="K54" s="53" t="s">
        <v>41</v>
      </c>
      <c r="L54" s="53" t="s">
        <v>6</v>
      </c>
      <c r="M54" s="56"/>
      <c r="N54" s="53"/>
      <c r="O54" s="53"/>
      <c r="P54" s="49"/>
      <c r="Q54" s="53"/>
      <c r="R54" s="53"/>
      <c r="S54" s="49"/>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7">
        <f t="shared" si="1"/>
        <v>477.66</v>
      </c>
      <c r="BB54" s="58">
        <f t="shared" si="2"/>
        <v>477.66</v>
      </c>
      <c r="BC54" s="59" t="str">
        <f t="shared" si="3"/>
        <v>INR  Four Hundred &amp; Seventy Seven  and Paise Sixty Six Only</v>
      </c>
      <c r="IE54" s="13"/>
      <c r="IF54" s="13"/>
      <c r="IG54" s="13"/>
      <c r="IH54" s="13"/>
      <c r="II54" s="13"/>
    </row>
    <row r="55" spans="1:243" s="12" customFormat="1" ht="47.25">
      <c r="A55" s="14">
        <v>1.43</v>
      </c>
      <c r="B55" s="47" t="s">
        <v>93</v>
      </c>
      <c r="C55" s="48" t="s">
        <v>333</v>
      </c>
      <c r="D55" s="83"/>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5"/>
      <c r="IE55" s="13"/>
      <c r="IF55" s="13"/>
      <c r="IG55" s="13"/>
      <c r="IH55" s="13"/>
      <c r="II55" s="13"/>
    </row>
    <row r="56" spans="1:243" s="12" customFormat="1" ht="15.75">
      <c r="A56" s="14">
        <v>1.44</v>
      </c>
      <c r="B56" s="47" t="s">
        <v>94</v>
      </c>
      <c r="C56" s="48" t="s">
        <v>334</v>
      </c>
      <c r="D56" s="52">
        <v>4</v>
      </c>
      <c r="E56" s="51" t="s">
        <v>285</v>
      </c>
      <c r="F56" s="52">
        <v>52.65</v>
      </c>
      <c r="G56" s="53"/>
      <c r="H56" s="54"/>
      <c r="I56" s="55" t="s">
        <v>34</v>
      </c>
      <c r="J56" s="51">
        <f t="shared" si="0"/>
        <v>1</v>
      </c>
      <c r="K56" s="53" t="s">
        <v>41</v>
      </c>
      <c r="L56" s="53" t="s">
        <v>6</v>
      </c>
      <c r="M56" s="56"/>
      <c r="N56" s="53"/>
      <c r="O56" s="53"/>
      <c r="P56" s="49"/>
      <c r="Q56" s="53"/>
      <c r="R56" s="53"/>
      <c r="S56" s="49"/>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7">
        <f t="shared" si="1"/>
        <v>210.6</v>
      </c>
      <c r="BB56" s="58">
        <f t="shared" si="2"/>
        <v>210.6</v>
      </c>
      <c r="BC56" s="59" t="str">
        <f t="shared" si="3"/>
        <v>INR  Two Hundred &amp; Ten  and Paise Sixty Only</v>
      </c>
      <c r="IE56" s="13"/>
      <c r="IF56" s="13"/>
      <c r="IG56" s="13"/>
      <c r="IH56" s="13"/>
      <c r="II56" s="13"/>
    </row>
    <row r="57" spans="1:243" s="12" customFormat="1" ht="47.25">
      <c r="A57" s="14">
        <v>1.45</v>
      </c>
      <c r="B57" s="47" t="s">
        <v>95</v>
      </c>
      <c r="C57" s="48" t="s">
        <v>335</v>
      </c>
      <c r="D57" s="83"/>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5"/>
      <c r="IE57" s="13"/>
      <c r="IF57" s="13"/>
      <c r="IG57" s="13"/>
      <c r="IH57" s="13"/>
      <c r="II57" s="13"/>
    </row>
    <row r="58" spans="1:243" s="12" customFormat="1" ht="31.5">
      <c r="A58" s="14">
        <v>1.46</v>
      </c>
      <c r="B58" s="47" t="s">
        <v>96</v>
      </c>
      <c r="C58" s="48" t="s">
        <v>336</v>
      </c>
      <c r="D58" s="52">
        <v>4</v>
      </c>
      <c r="E58" s="51" t="s">
        <v>285</v>
      </c>
      <c r="F58" s="52">
        <v>54.58</v>
      </c>
      <c r="G58" s="53"/>
      <c r="H58" s="54"/>
      <c r="I58" s="55" t="s">
        <v>34</v>
      </c>
      <c r="J58" s="51">
        <f t="shared" si="0"/>
        <v>1</v>
      </c>
      <c r="K58" s="53" t="s">
        <v>41</v>
      </c>
      <c r="L58" s="53" t="s">
        <v>6</v>
      </c>
      <c r="M58" s="56"/>
      <c r="N58" s="53"/>
      <c r="O58" s="53"/>
      <c r="P58" s="49"/>
      <c r="Q58" s="53"/>
      <c r="R58" s="53"/>
      <c r="S58" s="49"/>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7">
        <f t="shared" si="1"/>
        <v>218.32</v>
      </c>
      <c r="BB58" s="58">
        <f t="shared" si="2"/>
        <v>218.32</v>
      </c>
      <c r="BC58" s="59" t="str">
        <f t="shared" si="3"/>
        <v>INR  Two Hundred &amp; Eighteen  and Paise Thirty Two Only</v>
      </c>
      <c r="IE58" s="13"/>
      <c r="IF58" s="13"/>
      <c r="IG58" s="13"/>
      <c r="IH58" s="13"/>
      <c r="II58" s="13"/>
    </row>
    <row r="59" spans="1:243" s="12" customFormat="1" ht="47.25">
      <c r="A59" s="14">
        <v>1.47</v>
      </c>
      <c r="B59" s="47" t="s">
        <v>97</v>
      </c>
      <c r="C59" s="48" t="s">
        <v>337</v>
      </c>
      <c r="D59" s="52">
        <v>183</v>
      </c>
      <c r="E59" s="51" t="s">
        <v>284</v>
      </c>
      <c r="F59" s="52">
        <v>75.05</v>
      </c>
      <c r="G59" s="53"/>
      <c r="H59" s="54"/>
      <c r="I59" s="55" t="s">
        <v>34</v>
      </c>
      <c r="J59" s="51">
        <f t="shared" si="0"/>
        <v>1</v>
      </c>
      <c r="K59" s="53" t="s">
        <v>41</v>
      </c>
      <c r="L59" s="53" t="s">
        <v>6</v>
      </c>
      <c r="M59" s="56"/>
      <c r="N59" s="53"/>
      <c r="O59" s="53"/>
      <c r="P59" s="49"/>
      <c r="Q59" s="53"/>
      <c r="R59" s="53"/>
      <c r="S59" s="49"/>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7">
        <f t="shared" si="1"/>
        <v>13734.15</v>
      </c>
      <c r="BB59" s="58">
        <f t="shared" si="2"/>
        <v>13734.15</v>
      </c>
      <c r="BC59" s="59" t="str">
        <f t="shared" si="3"/>
        <v>INR  Thirteen Thousand Seven Hundred &amp; Thirty Four  and Paise Fifteen Only</v>
      </c>
      <c r="IE59" s="13"/>
      <c r="IF59" s="13"/>
      <c r="IG59" s="13"/>
      <c r="IH59" s="13"/>
      <c r="II59" s="13"/>
    </row>
    <row r="60" spans="1:243" s="12" customFormat="1" ht="216.75" customHeight="1">
      <c r="A60" s="14">
        <v>1.48</v>
      </c>
      <c r="B60" s="47" t="s">
        <v>98</v>
      </c>
      <c r="C60" s="48" t="s">
        <v>338</v>
      </c>
      <c r="D60" s="83"/>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5"/>
      <c r="IE60" s="13"/>
      <c r="IF60" s="13"/>
      <c r="IG60" s="13"/>
      <c r="IH60" s="13"/>
      <c r="II60" s="13"/>
    </row>
    <row r="61" spans="1:243" s="12" customFormat="1" ht="31.5">
      <c r="A61" s="14">
        <v>1.49</v>
      </c>
      <c r="B61" s="47" t="s">
        <v>99</v>
      </c>
      <c r="C61" s="48" t="s">
        <v>339</v>
      </c>
      <c r="D61" s="52">
        <v>20.4</v>
      </c>
      <c r="E61" s="51" t="s">
        <v>284</v>
      </c>
      <c r="F61" s="52">
        <v>246.12</v>
      </c>
      <c r="G61" s="53"/>
      <c r="H61" s="54"/>
      <c r="I61" s="55" t="s">
        <v>34</v>
      </c>
      <c r="J61" s="51">
        <f t="shared" si="0"/>
        <v>1</v>
      </c>
      <c r="K61" s="53" t="s">
        <v>41</v>
      </c>
      <c r="L61" s="53" t="s">
        <v>6</v>
      </c>
      <c r="M61" s="56"/>
      <c r="N61" s="53"/>
      <c r="O61" s="53"/>
      <c r="P61" s="49"/>
      <c r="Q61" s="53"/>
      <c r="R61" s="53"/>
      <c r="S61" s="49"/>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7">
        <f t="shared" si="1"/>
        <v>5020.85</v>
      </c>
      <c r="BB61" s="58">
        <f t="shared" si="2"/>
        <v>5020.85</v>
      </c>
      <c r="BC61" s="59" t="str">
        <f t="shared" si="3"/>
        <v>INR  Five Thousand  &amp;Twenty  and Paise Eighty Five Only</v>
      </c>
      <c r="IE61" s="13"/>
      <c r="IF61" s="13"/>
      <c r="IG61" s="13"/>
      <c r="IH61" s="13"/>
      <c r="II61" s="13"/>
    </row>
    <row r="62" spans="1:243" s="12" customFormat="1" ht="15.75">
      <c r="A62" s="14">
        <v>1.5</v>
      </c>
      <c r="B62" s="47" t="s">
        <v>100</v>
      </c>
      <c r="C62" s="48" t="s">
        <v>340</v>
      </c>
      <c r="D62" s="83"/>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5"/>
      <c r="IE62" s="13"/>
      <c r="IF62" s="13"/>
      <c r="IG62" s="13"/>
      <c r="IH62" s="13"/>
      <c r="II62" s="13"/>
    </row>
    <row r="63" spans="1:243" s="12" customFormat="1" ht="331.5" customHeight="1">
      <c r="A63" s="14">
        <v>1.51</v>
      </c>
      <c r="B63" s="47" t="s">
        <v>101</v>
      </c>
      <c r="C63" s="48" t="s">
        <v>341</v>
      </c>
      <c r="D63" s="52">
        <v>7.56</v>
      </c>
      <c r="E63" s="51" t="s">
        <v>282</v>
      </c>
      <c r="F63" s="52">
        <v>2290.4</v>
      </c>
      <c r="G63" s="53"/>
      <c r="H63" s="54"/>
      <c r="I63" s="55" t="s">
        <v>34</v>
      </c>
      <c r="J63" s="51">
        <f t="shared" si="0"/>
        <v>1</v>
      </c>
      <c r="K63" s="53" t="s">
        <v>41</v>
      </c>
      <c r="L63" s="53" t="s">
        <v>6</v>
      </c>
      <c r="M63" s="56"/>
      <c r="N63" s="53"/>
      <c r="O63" s="53"/>
      <c r="P63" s="49"/>
      <c r="Q63" s="53"/>
      <c r="R63" s="53"/>
      <c r="S63" s="49"/>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7">
        <f t="shared" si="1"/>
        <v>17315.42</v>
      </c>
      <c r="BB63" s="58">
        <f t="shared" si="2"/>
        <v>17315.42</v>
      </c>
      <c r="BC63" s="59" t="str">
        <f t="shared" si="3"/>
        <v>INR  Seventeen Thousand Three Hundred &amp; Fifteen  and Paise Forty Two Only</v>
      </c>
      <c r="IE63" s="13"/>
      <c r="IF63" s="13"/>
      <c r="IG63" s="13"/>
      <c r="IH63" s="13"/>
      <c r="II63" s="13"/>
    </row>
    <row r="64" spans="1:243" s="12" customFormat="1" ht="120.75" customHeight="1">
      <c r="A64" s="14">
        <v>1.52</v>
      </c>
      <c r="B64" s="47" t="s">
        <v>102</v>
      </c>
      <c r="C64" s="48" t="s">
        <v>342</v>
      </c>
      <c r="D64" s="83"/>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5"/>
      <c r="IE64" s="13"/>
      <c r="IF64" s="13"/>
      <c r="IG64" s="13"/>
      <c r="IH64" s="13"/>
      <c r="II64" s="13"/>
    </row>
    <row r="65" spans="1:243" s="12" customFormat="1" ht="31.5">
      <c r="A65" s="14">
        <v>1.53</v>
      </c>
      <c r="B65" s="47" t="s">
        <v>103</v>
      </c>
      <c r="C65" s="48" t="s">
        <v>343</v>
      </c>
      <c r="D65" s="52">
        <v>20</v>
      </c>
      <c r="E65" s="51" t="s">
        <v>282</v>
      </c>
      <c r="F65" s="52">
        <v>669.88</v>
      </c>
      <c r="G65" s="53"/>
      <c r="H65" s="54"/>
      <c r="I65" s="55" t="s">
        <v>34</v>
      </c>
      <c r="J65" s="51">
        <f t="shared" si="0"/>
        <v>1</v>
      </c>
      <c r="K65" s="53" t="s">
        <v>41</v>
      </c>
      <c r="L65" s="53" t="s">
        <v>6</v>
      </c>
      <c r="M65" s="56"/>
      <c r="N65" s="53"/>
      <c r="O65" s="53"/>
      <c r="P65" s="49"/>
      <c r="Q65" s="53"/>
      <c r="R65" s="53"/>
      <c r="S65" s="49"/>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7">
        <f t="shared" si="1"/>
        <v>13397.6</v>
      </c>
      <c r="BB65" s="58">
        <f t="shared" si="2"/>
        <v>13397.6</v>
      </c>
      <c r="BC65" s="59" t="str">
        <f t="shared" si="3"/>
        <v>INR  Thirteen Thousand Three Hundred &amp; Ninety Seven  and Paise Sixty Only</v>
      </c>
      <c r="IE65" s="13"/>
      <c r="IF65" s="13"/>
      <c r="IG65" s="13"/>
      <c r="IH65" s="13"/>
      <c r="II65" s="13"/>
    </row>
    <row r="66" spans="1:243" s="12" customFormat="1" ht="94.5" customHeight="1">
      <c r="A66" s="14">
        <v>1.54</v>
      </c>
      <c r="B66" s="47" t="s">
        <v>104</v>
      </c>
      <c r="C66" s="48" t="s">
        <v>344</v>
      </c>
      <c r="D66" s="83"/>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5"/>
      <c r="IE66" s="13"/>
      <c r="IF66" s="13"/>
      <c r="IG66" s="13"/>
      <c r="IH66" s="13"/>
      <c r="II66" s="13"/>
    </row>
    <row r="67" spans="1:243" s="12" customFormat="1" ht="31.5">
      <c r="A67" s="14">
        <v>1.55</v>
      </c>
      <c r="B67" s="47" t="s">
        <v>105</v>
      </c>
      <c r="C67" s="48" t="s">
        <v>345</v>
      </c>
      <c r="D67" s="52">
        <v>8.5</v>
      </c>
      <c r="E67" s="51" t="s">
        <v>282</v>
      </c>
      <c r="F67" s="52">
        <v>933.93</v>
      </c>
      <c r="G67" s="53"/>
      <c r="H67" s="54"/>
      <c r="I67" s="55" t="s">
        <v>34</v>
      </c>
      <c r="J67" s="51">
        <f t="shared" si="0"/>
        <v>1</v>
      </c>
      <c r="K67" s="53" t="s">
        <v>41</v>
      </c>
      <c r="L67" s="53" t="s">
        <v>6</v>
      </c>
      <c r="M67" s="56"/>
      <c r="N67" s="53"/>
      <c r="O67" s="53"/>
      <c r="P67" s="49"/>
      <c r="Q67" s="53"/>
      <c r="R67" s="53"/>
      <c r="S67" s="49"/>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7">
        <f t="shared" si="1"/>
        <v>7938.41</v>
      </c>
      <c r="BB67" s="58">
        <f t="shared" si="2"/>
        <v>7938.41</v>
      </c>
      <c r="BC67" s="59" t="str">
        <f t="shared" si="3"/>
        <v>INR  Seven Thousand Nine Hundred &amp; Thirty Eight  and Paise Forty One Only</v>
      </c>
      <c r="IE67" s="13"/>
      <c r="IF67" s="13"/>
      <c r="IG67" s="13"/>
      <c r="IH67" s="13"/>
      <c r="II67" s="13"/>
    </row>
    <row r="68" spans="1:243" s="12" customFormat="1" ht="31.5">
      <c r="A68" s="14">
        <v>1.56</v>
      </c>
      <c r="B68" s="47" t="s">
        <v>106</v>
      </c>
      <c r="C68" s="48" t="s">
        <v>346</v>
      </c>
      <c r="D68" s="83"/>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5"/>
      <c r="IE68" s="13"/>
      <c r="IF68" s="13"/>
      <c r="IG68" s="13"/>
      <c r="IH68" s="13"/>
      <c r="II68" s="13"/>
    </row>
    <row r="69" spans="1:243" s="12" customFormat="1" ht="31.5">
      <c r="A69" s="14">
        <v>1.57</v>
      </c>
      <c r="B69" s="47" t="s">
        <v>94</v>
      </c>
      <c r="C69" s="48" t="s">
        <v>347</v>
      </c>
      <c r="D69" s="52">
        <v>30</v>
      </c>
      <c r="E69" s="51" t="s">
        <v>285</v>
      </c>
      <c r="F69" s="52">
        <v>88.08</v>
      </c>
      <c r="G69" s="53"/>
      <c r="H69" s="54"/>
      <c r="I69" s="55" t="s">
        <v>34</v>
      </c>
      <c r="J69" s="51">
        <f t="shared" si="0"/>
        <v>1</v>
      </c>
      <c r="K69" s="53" t="s">
        <v>41</v>
      </c>
      <c r="L69" s="53" t="s">
        <v>6</v>
      </c>
      <c r="M69" s="56"/>
      <c r="N69" s="53"/>
      <c r="O69" s="53"/>
      <c r="P69" s="49"/>
      <c r="Q69" s="53"/>
      <c r="R69" s="53"/>
      <c r="S69" s="49"/>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7">
        <f t="shared" si="1"/>
        <v>2642.4</v>
      </c>
      <c r="BB69" s="58">
        <f t="shared" si="2"/>
        <v>2642.4</v>
      </c>
      <c r="BC69" s="59" t="str">
        <f t="shared" si="3"/>
        <v>INR  Two Thousand Six Hundred &amp; Forty Two  and Paise Forty Only</v>
      </c>
      <c r="IE69" s="13"/>
      <c r="IF69" s="13"/>
      <c r="IG69" s="13"/>
      <c r="IH69" s="13"/>
      <c r="II69" s="13"/>
    </row>
    <row r="70" spans="1:243" s="12" customFormat="1" ht="114.75" customHeight="1">
      <c r="A70" s="14">
        <v>1.58</v>
      </c>
      <c r="B70" s="47" t="s">
        <v>107</v>
      </c>
      <c r="C70" s="48" t="s">
        <v>348</v>
      </c>
      <c r="D70" s="52">
        <v>53</v>
      </c>
      <c r="E70" s="51" t="s">
        <v>282</v>
      </c>
      <c r="F70" s="52">
        <v>2051.38</v>
      </c>
      <c r="G70" s="53"/>
      <c r="H70" s="54"/>
      <c r="I70" s="55" t="s">
        <v>34</v>
      </c>
      <c r="J70" s="51">
        <f t="shared" si="0"/>
        <v>1</v>
      </c>
      <c r="K70" s="53" t="s">
        <v>41</v>
      </c>
      <c r="L70" s="53" t="s">
        <v>6</v>
      </c>
      <c r="M70" s="56"/>
      <c r="N70" s="53"/>
      <c r="O70" s="53"/>
      <c r="P70" s="49"/>
      <c r="Q70" s="53"/>
      <c r="R70" s="53"/>
      <c r="S70" s="49"/>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7">
        <f t="shared" si="1"/>
        <v>108723.14</v>
      </c>
      <c r="BB70" s="58">
        <f t="shared" si="2"/>
        <v>108723.14</v>
      </c>
      <c r="BC70" s="59" t="str">
        <f t="shared" si="3"/>
        <v>INR  One Lakh Eight Thousand Seven Hundred &amp; Twenty Three  and Paise Fourteen Only</v>
      </c>
      <c r="IE70" s="13"/>
      <c r="IF70" s="13"/>
      <c r="IG70" s="13"/>
      <c r="IH70" s="13"/>
      <c r="II70" s="13"/>
    </row>
    <row r="71" spans="1:243" s="12" customFormat="1" ht="15.75">
      <c r="A71" s="14">
        <v>1.59</v>
      </c>
      <c r="B71" s="47" t="s">
        <v>108</v>
      </c>
      <c r="C71" s="48" t="s">
        <v>349</v>
      </c>
      <c r="D71" s="83"/>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5"/>
      <c r="IE71" s="13"/>
      <c r="IF71" s="13"/>
      <c r="IG71" s="13"/>
      <c r="IH71" s="13"/>
      <c r="II71" s="13"/>
    </row>
    <row r="72" spans="1:243" s="12" customFormat="1" ht="47.25">
      <c r="A72" s="14">
        <v>1.6</v>
      </c>
      <c r="B72" s="47" t="s">
        <v>109</v>
      </c>
      <c r="C72" s="48" t="s">
        <v>350</v>
      </c>
      <c r="D72" s="83"/>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5"/>
      <c r="IE72" s="13"/>
      <c r="IF72" s="13"/>
      <c r="IG72" s="13"/>
      <c r="IH72" s="13"/>
      <c r="II72" s="13"/>
    </row>
    <row r="73" spans="1:243" s="12" customFormat="1" ht="31.5">
      <c r="A73" s="14">
        <v>1.61</v>
      </c>
      <c r="B73" s="47" t="s">
        <v>110</v>
      </c>
      <c r="C73" s="48" t="s">
        <v>351</v>
      </c>
      <c r="D73" s="52">
        <v>20.86</v>
      </c>
      <c r="E73" s="51" t="s">
        <v>282</v>
      </c>
      <c r="F73" s="52">
        <v>1496.36</v>
      </c>
      <c r="G73" s="53"/>
      <c r="H73" s="54"/>
      <c r="I73" s="55" t="s">
        <v>34</v>
      </c>
      <c r="J73" s="51">
        <f t="shared" si="0"/>
        <v>1</v>
      </c>
      <c r="K73" s="53" t="s">
        <v>41</v>
      </c>
      <c r="L73" s="53" t="s">
        <v>6</v>
      </c>
      <c r="M73" s="56"/>
      <c r="N73" s="53"/>
      <c r="O73" s="53"/>
      <c r="P73" s="49"/>
      <c r="Q73" s="53"/>
      <c r="R73" s="53"/>
      <c r="S73" s="49"/>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7">
        <f t="shared" si="1"/>
        <v>31214.07</v>
      </c>
      <c r="BB73" s="58">
        <f t="shared" si="2"/>
        <v>31214.07</v>
      </c>
      <c r="BC73" s="59" t="str">
        <f t="shared" si="3"/>
        <v>INR  Thirty One Thousand Two Hundred &amp; Fourteen  and Paise Seven Only</v>
      </c>
      <c r="IE73" s="13"/>
      <c r="IF73" s="13"/>
      <c r="IG73" s="13"/>
      <c r="IH73" s="13"/>
      <c r="II73" s="13"/>
    </row>
    <row r="74" spans="1:243" s="12" customFormat="1" ht="123" customHeight="1">
      <c r="A74" s="14">
        <v>1.62</v>
      </c>
      <c r="B74" s="47" t="s">
        <v>111</v>
      </c>
      <c r="C74" s="48" t="s">
        <v>352</v>
      </c>
      <c r="D74" s="52">
        <v>1</v>
      </c>
      <c r="E74" s="51" t="s">
        <v>282</v>
      </c>
      <c r="F74" s="52">
        <v>1787.42</v>
      </c>
      <c r="G74" s="53"/>
      <c r="H74" s="54"/>
      <c r="I74" s="55" t="s">
        <v>34</v>
      </c>
      <c r="J74" s="51">
        <f t="shared" si="0"/>
        <v>1</v>
      </c>
      <c r="K74" s="53" t="s">
        <v>41</v>
      </c>
      <c r="L74" s="53" t="s">
        <v>6</v>
      </c>
      <c r="M74" s="56"/>
      <c r="N74" s="53"/>
      <c r="O74" s="53"/>
      <c r="P74" s="49"/>
      <c r="Q74" s="53"/>
      <c r="R74" s="53"/>
      <c r="S74" s="49"/>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7">
        <f t="shared" si="1"/>
        <v>1787.42</v>
      </c>
      <c r="BB74" s="58">
        <f t="shared" si="2"/>
        <v>1787.42</v>
      </c>
      <c r="BC74" s="59" t="str">
        <f t="shared" si="3"/>
        <v>INR  One Thousand Seven Hundred &amp; Eighty Seven  and Paise Forty Two Only</v>
      </c>
      <c r="IE74" s="13"/>
      <c r="IF74" s="13"/>
      <c r="IG74" s="13"/>
      <c r="IH74" s="13"/>
      <c r="II74" s="13"/>
    </row>
    <row r="75" spans="1:243" s="12" customFormat="1" ht="112.5" customHeight="1">
      <c r="A75" s="14">
        <v>1.63</v>
      </c>
      <c r="B75" s="47" t="s">
        <v>112</v>
      </c>
      <c r="C75" s="48" t="s">
        <v>353</v>
      </c>
      <c r="D75" s="83"/>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5"/>
      <c r="IE75" s="13"/>
      <c r="IF75" s="13"/>
      <c r="IG75" s="13"/>
      <c r="IH75" s="13"/>
      <c r="II75" s="13"/>
    </row>
    <row r="76" spans="1:243" s="12" customFormat="1" ht="31.5">
      <c r="A76" s="14">
        <v>1.64</v>
      </c>
      <c r="B76" s="47" t="s">
        <v>113</v>
      </c>
      <c r="C76" s="48" t="s">
        <v>354</v>
      </c>
      <c r="D76" s="52">
        <v>2</v>
      </c>
      <c r="E76" s="51" t="s">
        <v>282</v>
      </c>
      <c r="F76" s="52">
        <v>1132.84</v>
      </c>
      <c r="G76" s="53"/>
      <c r="H76" s="54"/>
      <c r="I76" s="55" t="s">
        <v>34</v>
      </c>
      <c r="J76" s="51">
        <f t="shared" si="0"/>
        <v>1</v>
      </c>
      <c r="K76" s="53" t="s">
        <v>41</v>
      </c>
      <c r="L76" s="53" t="s">
        <v>6</v>
      </c>
      <c r="M76" s="56"/>
      <c r="N76" s="53"/>
      <c r="O76" s="53"/>
      <c r="P76" s="49"/>
      <c r="Q76" s="53"/>
      <c r="R76" s="53"/>
      <c r="S76" s="49"/>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7">
        <f t="shared" si="1"/>
        <v>2265.68</v>
      </c>
      <c r="BB76" s="58">
        <f t="shared" si="2"/>
        <v>2265.68</v>
      </c>
      <c r="BC76" s="59" t="str">
        <f t="shared" si="3"/>
        <v>INR  Two Thousand Two Hundred &amp; Sixty Five  and Paise Sixty Eight Only</v>
      </c>
      <c r="IE76" s="13"/>
      <c r="IF76" s="13"/>
      <c r="IG76" s="13"/>
      <c r="IH76" s="13"/>
      <c r="II76" s="13"/>
    </row>
    <row r="77" spans="1:243" s="12" customFormat="1" ht="94.5">
      <c r="A77" s="14">
        <v>1.65</v>
      </c>
      <c r="B77" s="47" t="s">
        <v>114</v>
      </c>
      <c r="C77" s="48" t="s">
        <v>355</v>
      </c>
      <c r="D77" s="52">
        <v>68.41</v>
      </c>
      <c r="E77" s="51" t="s">
        <v>282</v>
      </c>
      <c r="F77" s="52">
        <v>820.34</v>
      </c>
      <c r="G77" s="53"/>
      <c r="H77" s="54"/>
      <c r="I77" s="55" t="s">
        <v>34</v>
      </c>
      <c r="J77" s="51">
        <f t="shared" si="0"/>
        <v>1</v>
      </c>
      <c r="K77" s="53" t="s">
        <v>41</v>
      </c>
      <c r="L77" s="53" t="s">
        <v>6</v>
      </c>
      <c r="M77" s="56"/>
      <c r="N77" s="53"/>
      <c r="O77" s="53"/>
      <c r="P77" s="49"/>
      <c r="Q77" s="53"/>
      <c r="R77" s="53"/>
      <c r="S77" s="49"/>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7">
        <f t="shared" si="1"/>
        <v>56119.46</v>
      </c>
      <c r="BB77" s="58">
        <f t="shared" si="2"/>
        <v>56119.46</v>
      </c>
      <c r="BC77" s="59" t="str">
        <f t="shared" si="3"/>
        <v>INR  Fifty Six Thousand One Hundred &amp; Nineteen  and Paise Forty Six Only</v>
      </c>
      <c r="IE77" s="13"/>
      <c r="IF77" s="13"/>
      <c r="IG77" s="13"/>
      <c r="IH77" s="13"/>
      <c r="II77" s="13"/>
    </row>
    <row r="78" spans="1:243" s="12" customFormat="1" ht="249.75" customHeight="1">
      <c r="A78" s="14">
        <v>1.66</v>
      </c>
      <c r="B78" s="47" t="s">
        <v>115</v>
      </c>
      <c r="C78" s="48" t="s">
        <v>356</v>
      </c>
      <c r="D78" s="83"/>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5"/>
      <c r="IE78" s="13"/>
      <c r="IF78" s="13"/>
      <c r="IG78" s="13"/>
      <c r="IH78" s="13"/>
      <c r="II78" s="13"/>
    </row>
    <row r="79" spans="1:243" s="12" customFormat="1" ht="39.75" customHeight="1">
      <c r="A79" s="14">
        <v>1.67</v>
      </c>
      <c r="B79" s="47" t="s">
        <v>116</v>
      </c>
      <c r="C79" s="48" t="s">
        <v>357</v>
      </c>
      <c r="D79" s="83"/>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5"/>
      <c r="IE79" s="13"/>
      <c r="IF79" s="13"/>
      <c r="IG79" s="13"/>
      <c r="IH79" s="13"/>
      <c r="II79" s="13"/>
    </row>
    <row r="80" spans="1:243" s="12" customFormat="1" ht="31.5">
      <c r="A80" s="14">
        <v>1.68</v>
      </c>
      <c r="B80" s="47" t="s">
        <v>117</v>
      </c>
      <c r="C80" s="48" t="s">
        <v>358</v>
      </c>
      <c r="D80" s="52">
        <v>121</v>
      </c>
      <c r="E80" s="51" t="s">
        <v>282</v>
      </c>
      <c r="F80" s="52">
        <v>1233.71</v>
      </c>
      <c r="G80" s="53"/>
      <c r="H80" s="54"/>
      <c r="I80" s="55" t="s">
        <v>34</v>
      </c>
      <c r="J80" s="51">
        <f aca="true" t="shared" si="4" ref="J80:J143">IF(I80="Less(-)",-1,1)</f>
        <v>1</v>
      </c>
      <c r="K80" s="53" t="s">
        <v>41</v>
      </c>
      <c r="L80" s="53" t="s">
        <v>6</v>
      </c>
      <c r="M80" s="56"/>
      <c r="N80" s="53"/>
      <c r="O80" s="53"/>
      <c r="P80" s="49"/>
      <c r="Q80" s="53"/>
      <c r="R80" s="53"/>
      <c r="S80" s="49"/>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7">
        <f aca="true" t="shared" si="5" ref="BA80:BA143">total_amount_ba($B$2,$D$2,D80,F80,J80,K80,M80)</f>
        <v>149278.91</v>
      </c>
      <c r="BB80" s="58">
        <f aca="true" t="shared" si="6" ref="BB80:BB143">BA80+SUM(N80:AZ80)</f>
        <v>149278.91</v>
      </c>
      <c r="BC80" s="59" t="str">
        <f aca="true" t="shared" si="7" ref="BC80:BC143">SpellNumber(L80,BB80)</f>
        <v>INR  One Lakh Forty Nine Thousand Two Hundred &amp; Seventy Eight  and Paise Ninety One Only</v>
      </c>
      <c r="IE80" s="13"/>
      <c r="IF80" s="13"/>
      <c r="IG80" s="13"/>
      <c r="IH80" s="13"/>
      <c r="II80" s="13"/>
    </row>
    <row r="81" spans="1:243" s="12" customFormat="1" ht="15.75">
      <c r="A81" s="14">
        <v>1.69</v>
      </c>
      <c r="B81" s="47" t="s">
        <v>118</v>
      </c>
      <c r="C81" s="48" t="s">
        <v>359</v>
      </c>
      <c r="D81" s="83"/>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5"/>
      <c r="IE81" s="13"/>
      <c r="IF81" s="13"/>
      <c r="IG81" s="13"/>
      <c r="IH81" s="13"/>
      <c r="II81" s="13"/>
    </row>
    <row r="82" spans="1:243" s="12" customFormat="1" ht="378">
      <c r="A82" s="14">
        <v>1.7</v>
      </c>
      <c r="B82" s="47" t="s">
        <v>119</v>
      </c>
      <c r="C82" s="48" t="s">
        <v>360</v>
      </c>
      <c r="D82" s="83"/>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5"/>
      <c r="IE82" s="13"/>
      <c r="IF82" s="13"/>
      <c r="IG82" s="13"/>
      <c r="IH82" s="13"/>
      <c r="II82" s="13"/>
    </row>
    <row r="83" spans="1:243" s="12" customFormat="1" ht="31.5">
      <c r="A83" s="14">
        <v>1.71</v>
      </c>
      <c r="B83" s="47" t="s">
        <v>120</v>
      </c>
      <c r="C83" s="48" t="s">
        <v>361</v>
      </c>
      <c r="D83" s="52">
        <v>7.5</v>
      </c>
      <c r="E83" s="51" t="s">
        <v>282</v>
      </c>
      <c r="F83" s="52">
        <v>1004.78</v>
      </c>
      <c r="G83" s="53"/>
      <c r="H83" s="54"/>
      <c r="I83" s="55" t="s">
        <v>34</v>
      </c>
      <c r="J83" s="51">
        <f t="shared" si="4"/>
        <v>1</v>
      </c>
      <c r="K83" s="53" t="s">
        <v>41</v>
      </c>
      <c r="L83" s="53" t="s">
        <v>6</v>
      </c>
      <c r="M83" s="56"/>
      <c r="N83" s="53"/>
      <c r="O83" s="53"/>
      <c r="P83" s="49"/>
      <c r="Q83" s="53"/>
      <c r="R83" s="53"/>
      <c r="S83" s="49"/>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7">
        <f t="shared" si="5"/>
        <v>7535.85</v>
      </c>
      <c r="BB83" s="58">
        <f t="shared" si="6"/>
        <v>7535.85</v>
      </c>
      <c r="BC83" s="59" t="str">
        <f t="shared" si="7"/>
        <v>INR  Seven Thousand Five Hundred &amp; Thirty Five  and Paise Eighty Five Only</v>
      </c>
      <c r="IE83" s="13"/>
      <c r="IF83" s="13"/>
      <c r="IG83" s="13"/>
      <c r="IH83" s="13"/>
      <c r="II83" s="13"/>
    </row>
    <row r="84" spans="1:243" s="12" customFormat="1" ht="15.75">
      <c r="A84" s="14">
        <v>1.72</v>
      </c>
      <c r="B84" s="47" t="s">
        <v>121</v>
      </c>
      <c r="C84" s="48" t="s">
        <v>362</v>
      </c>
      <c r="D84" s="83"/>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5"/>
      <c r="IE84" s="13"/>
      <c r="IF84" s="13"/>
      <c r="IG84" s="13"/>
      <c r="IH84" s="13"/>
      <c r="II84" s="13"/>
    </row>
    <row r="85" spans="1:243" s="12" customFormat="1" ht="15.75">
      <c r="A85" s="14">
        <v>1.73</v>
      </c>
      <c r="B85" s="47" t="s">
        <v>122</v>
      </c>
      <c r="C85" s="48" t="s">
        <v>363</v>
      </c>
      <c r="D85" s="83"/>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5"/>
      <c r="IE85" s="13"/>
      <c r="IF85" s="13"/>
      <c r="IG85" s="13"/>
      <c r="IH85" s="13"/>
      <c r="II85" s="13"/>
    </row>
    <row r="86" spans="1:243" s="12" customFormat="1" ht="31.5">
      <c r="A86" s="14">
        <v>1.74</v>
      </c>
      <c r="B86" s="47" t="s">
        <v>123</v>
      </c>
      <c r="C86" s="48" t="s">
        <v>364</v>
      </c>
      <c r="D86" s="52">
        <v>4</v>
      </c>
      <c r="E86" s="51" t="s">
        <v>282</v>
      </c>
      <c r="F86" s="52">
        <v>258.09</v>
      </c>
      <c r="G86" s="53"/>
      <c r="H86" s="54"/>
      <c r="I86" s="55" t="s">
        <v>34</v>
      </c>
      <c r="J86" s="51">
        <f t="shared" si="4"/>
        <v>1</v>
      </c>
      <c r="K86" s="53" t="s">
        <v>41</v>
      </c>
      <c r="L86" s="53" t="s">
        <v>6</v>
      </c>
      <c r="M86" s="56"/>
      <c r="N86" s="53"/>
      <c r="O86" s="53"/>
      <c r="P86" s="49"/>
      <c r="Q86" s="53"/>
      <c r="R86" s="53"/>
      <c r="S86" s="49"/>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7">
        <f t="shared" si="5"/>
        <v>1032.36</v>
      </c>
      <c r="BB86" s="58">
        <f t="shared" si="6"/>
        <v>1032.36</v>
      </c>
      <c r="BC86" s="59" t="str">
        <f t="shared" si="7"/>
        <v>INR  One Thousand  &amp;Thirty Two  and Paise Thirty Six Only</v>
      </c>
      <c r="IE86" s="13"/>
      <c r="IF86" s="13"/>
      <c r="IG86" s="13"/>
      <c r="IH86" s="13"/>
      <c r="II86" s="13"/>
    </row>
    <row r="87" spans="1:243" s="12" customFormat="1" ht="15.75">
      <c r="A87" s="14">
        <v>1.75</v>
      </c>
      <c r="B87" s="47" t="s">
        <v>124</v>
      </c>
      <c r="C87" s="48" t="s">
        <v>365</v>
      </c>
      <c r="D87" s="83"/>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5"/>
      <c r="IE87" s="13"/>
      <c r="IF87" s="13"/>
      <c r="IG87" s="13"/>
      <c r="IH87" s="13"/>
      <c r="II87" s="13"/>
    </row>
    <row r="88" spans="1:243" s="12" customFormat="1" ht="31.5">
      <c r="A88" s="14">
        <v>1.76</v>
      </c>
      <c r="B88" s="47" t="s">
        <v>123</v>
      </c>
      <c r="C88" s="48" t="s">
        <v>366</v>
      </c>
      <c r="D88" s="52">
        <v>297</v>
      </c>
      <c r="E88" s="51" t="s">
        <v>282</v>
      </c>
      <c r="F88" s="52">
        <v>297.33</v>
      </c>
      <c r="G88" s="53"/>
      <c r="H88" s="54"/>
      <c r="I88" s="55" t="s">
        <v>34</v>
      </c>
      <c r="J88" s="51">
        <f t="shared" si="4"/>
        <v>1</v>
      </c>
      <c r="K88" s="53" t="s">
        <v>41</v>
      </c>
      <c r="L88" s="53" t="s">
        <v>6</v>
      </c>
      <c r="M88" s="56"/>
      <c r="N88" s="53"/>
      <c r="O88" s="53"/>
      <c r="P88" s="49"/>
      <c r="Q88" s="53"/>
      <c r="R88" s="53"/>
      <c r="S88" s="49"/>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7">
        <f t="shared" si="5"/>
        <v>88307.01</v>
      </c>
      <c r="BB88" s="58">
        <f t="shared" si="6"/>
        <v>88307.01</v>
      </c>
      <c r="BC88" s="59" t="str">
        <f t="shared" si="7"/>
        <v>INR  Eighty Eight Thousand Three Hundred &amp; Seven  and Paise One Only</v>
      </c>
      <c r="IE88" s="13"/>
      <c r="IF88" s="13"/>
      <c r="IG88" s="13"/>
      <c r="IH88" s="13"/>
      <c r="II88" s="13"/>
    </row>
    <row r="89" spans="1:243" s="12" customFormat="1" ht="15.75">
      <c r="A89" s="14">
        <v>1.77</v>
      </c>
      <c r="B89" s="47" t="s">
        <v>125</v>
      </c>
      <c r="C89" s="48" t="s">
        <v>367</v>
      </c>
      <c r="D89" s="83"/>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5"/>
      <c r="IE89" s="13"/>
      <c r="IF89" s="13"/>
      <c r="IG89" s="13"/>
      <c r="IH89" s="13"/>
      <c r="II89" s="13"/>
    </row>
    <row r="90" spans="1:243" s="12" customFormat="1" ht="31.5">
      <c r="A90" s="14">
        <v>1.78</v>
      </c>
      <c r="B90" s="47" t="s">
        <v>126</v>
      </c>
      <c r="C90" s="48" t="s">
        <v>368</v>
      </c>
      <c r="D90" s="52">
        <v>1625.2</v>
      </c>
      <c r="E90" s="51" t="s">
        <v>282</v>
      </c>
      <c r="F90" s="52">
        <v>221.88</v>
      </c>
      <c r="G90" s="53"/>
      <c r="H90" s="54"/>
      <c r="I90" s="55" t="s">
        <v>34</v>
      </c>
      <c r="J90" s="51">
        <f t="shared" si="4"/>
        <v>1</v>
      </c>
      <c r="K90" s="53" t="s">
        <v>41</v>
      </c>
      <c r="L90" s="53" t="s">
        <v>6</v>
      </c>
      <c r="M90" s="56"/>
      <c r="N90" s="53"/>
      <c r="O90" s="53"/>
      <c r="P90" s="49"/>
      <c r="Q90" s="53"/>
      <c r="R90" s="53"/>
      <c r="S90" s="49"/>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7">
        <f t="shared" si="5"/>
        <v>360599.38</v>
      </c>
      <c r="BB90" s="58">
        <f t="shared" si="6"/>
        <v>360599.38</v>
      </c>
      <c r="BC90" s="59" t="str">
        <f t="shared" si="7"/>
        <v>INR  Three Lakh Sixty Thousand Five Hundred &amp; Ninety Nine  and Paise Thirty Eight Only</v>
      </c>
      <c r="IE90" s="13"/>
      <c r="IF90" s="13"/>
      <c r="IG90" s="13"/>
      <c r="IH90" s="13"/>
      <c r="II90" s="13"/>
    </row>
    <row r="91" spans="1:243" s="12" customFormat="1" ht="31.5">
      <c r="A91" s="14">
        <v>1.79</v>
      </c>
      <c r="B91" s="47" t="s">
        <v>127</v>
      </c>
      <c r="C91" s="48" t="s">
        <v>369</v>
      </c>
      <c r="D91" s="52">
        <v>1623</v>
      </c>
      <c r="E91" s="51" t="s">
        <v>282</v>
      </c>
      <c r="F91" s="52">
        <v>59.45</v>
      </c>
      <c r="G91" s="53"/>
      <c r="H91" s="54"/>
      <c r="I91" s="55" t="s">
        <v>34</v>
      </c>
      <c r="J91" s="51">
        <f t="shared" si="4"/>
        <v>1</v>
      </c>
      <c r="K91" s="53" t="s">
        <v>41</v>
      </c>
      <c r="L91" s="53" t="s">
        <v>6</v>
      </c>
      <c r="M91" s="56"/>
      <c r="N91" s="53"/>
      <c r="O91" s="53"/>
      <c r="P91" s="49"/>
      <c r="Q91" s="53"/>
      <c r="R91" s="53"/>
      <c r="S91" s="49"/>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7">
        <f t="shared" si="5"/>
        <v>96487.35</v>
      </c>
      <c r="BB91" s="58">
        <f t="shared" si="6"/>
        <v>96487.35</v>
      </c>
      <c r="BC91" s="59" t="str">
        <f t="shared" si="7"/>
        <v>INR  Ninety Six Thousand Four Hundred &amp; Eighty Seven  and Paise Thirty Five Only</v>
      </c>
      <c r="IE91" s="13"/>
      <c r="IF91" s="13"/>
      <c r="IG91" s="13"/>
      <c r="IH91" s="13"/>
      <c r="II91" s="13"/>
    </row>
    <row r="92" spans="1:243" s="12" customFormat="1" ht="47.25">
      <c r="A92" s="14">
        <v>1.8</v>
      </c>
      <c r="B92" s="47" t="s">
        <v>128</v>
      </c>
      <c r="C92" s="48" t="s">
        <v>370</v>
      </c>
      <c r="D92" s="83"/>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5"/>
      <c r="IE92" s="13"/>
      <c r="IF92" s="13"/>
      <c r="IG92" s="13"/>
      <c r="IH92" s="13"/>
      <c r="II92" s="13"/>
    </row>
    <row r="93" spans="1:243" s="12" customFormat="1" ht="31.5">
      <c r="A93" s="14">
        <v>1.81</v>
      </c>
      <c r="B93" s="47" t="s">
        <v>129</v>
      </c>
      <c r="C93" s="48" t="s">
        <v>371</v>
      </c>
      <c r="D93" s="52">
        <v>599</v>
      </c>
      <c r="E93" s="51" t="s">
        <v>282</v>
      </c>
      <c r="F93" s="52">
        <v>81.32</v>
      </c>
      <c r="G93" s="53"/>
      <c r="H93" s="54"/>
      <c r="I93" s="55" t="s">
        <v>34</v>
      </c>
      <c r="J93" s="51">
        <f t="shared" si="4"/>
        <v>1</v>
      </c>
      <c r="K93" s="53" t="s">
        <v>41</v>
      </c>
      <c r="L93" s="53" t="s">
        <v>6</v>
      </c>
      <c r="M93" s="56"/>
      <c r="N93" s="53"/>
      <c r="O93" s="53"/>
      <c r="P93" s="49"/>
      <c r="Q93" s="53"/>
      <c r="R93" s="53"/>
      <c r="S93" s="49"/>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7">
        <f t="shared" si="5"/>
        <v>48710.68</v>
      </c>
      <c r="BB93" s="58">
        <f t="shared" si="6"/>
        <v>48710.68</v>
      </c>
      <c r="BC93" s="59" t="str">
        <f t="shared" si="7"/>
        <v>INR  Forty Eight Thousand Seven Hundred &amp; Ten  and Paise Sixty Eight Only</v>
      </c>
      <c r="IE93" s="13"/>
      <c r="IF93" s="13"/>
      <c r="IG93" s="13"/>
      <c r="IH93" s="13"/>
      <c r="II93" s="13"/>
    </row>
    <row r="94" spans="1:243" s="12" customFormat="1" ht="31.5">
      <c r="A94" s="14">
        <v>1.82</v>
      </c>
      <c r="B94" s="47" t="s">
        <v>130</v>
      </c>
      <c r="C94" s="48" t="s">
        <v>372</v>
      </c>
      <c r="D94" s="83"/>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5"/>
      <c r="IE94" s="13"/>
      <c r="IF94" s="13"/>
      <c r="IG94" s="13"/>
      <c r="IH94" s="13"/>
      <c r="II94" s="13"/>
    </row>
    <row r="95" spans="1:243" s="12" customFormat="1" ht="31.5">
      <c r="A95" s="14">
        <v>1.83</v>
      </c>
      <c r="B95" s="47" t="s">
        <v>131</v>
      </c>
      <c r="C95" s="48" t="s">
        <v>373</v>
      </c>
      <c r="D95" s="52">
        <v>88</v>
      </c>
      <c r="E95" s="51" t="s">
        <v>282</v>
      </c>
      <c r="F95" s="52">
        <v>167.82</v>
      </c>
      <c r="G95" s="53"/>
      <c r="H95" s="54"/>
      <c r="I95" s="55" t="s">
        <v>34</v>
      </c>
      <c r="J95" s="51">
        <f t="shared" si="4"/>
        <v>1</v>
      </c>
      <c r="K95" s="53" t="s">
        <v>41</v>
      </c>
      <c r="L95" s="53" t="s">
        <v>6</v>
      </c>
      <c r="M95" s="56"/>
      <c r="N95" s="53"/>
      <c r="O95" s="53"/>
      <c r="P95" s="49"/>
      <c r="Q95" s="53"/>
      <c r="R95" s="53"/>
      <c r="S95" s="49"/>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7">
        <f t="shared" si="5"/>
        <v>14768.16</v>
      </c>
      <c r="BB95" s="58">
        <f t="shared" si="6"/>
        <v>14768.16</v>
      </c>
      <c r="BC95" s="59" t="str">
        <f t="shared" si="7"/>
        <v>INR  Fourteen Thousand Seven Hundred &amp; Sixty Eight  and Paise Sixteen Only</v>
      </c>
      <c r="IE95" s="13"/>
      <c r="IF95" s="13"/>
      <c r="IG95" s="13"/>
      <c r="IH95" s="13"/>
      <c r="II95" s="13"/>
    </row>
    <row r="96" spans="1:243" s="12" customFormat="1" ht="15.75">
      <c r="A96" s="14">
        <v>1.84</v>
      </c>
      <c r="B96" s="47" t="s">
        <v>132</v>
      </c>
      <c r="C96" s="48" t="s">
        <v>374</v>
      </c>
      <c r="D96" s="83"/>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5"/>
      <c r="IE96" s="13"/>
      <c r="IF96" s="13"/>
      <c r="IG96" s="13"/>
      <c r="IH96" s="13"/>
      <c r="II96" s="13"/>
    </row>
    <row r="97" spans="1:243" s="12" customFormat="1" ht="31.5">
      <c r="A97" s="14">
        <v>1.85</v>
      </c>
      <c r="B97" s="47" t="s">
        <v>133</v>
      </c>
      <c r="C97" s="48" t="s">
        <v>375</v>
      </c>
      <c r="D97" s="52">
        <v>8.5</v>
      </c>
      <c r="E97" s="51" t="s">
        <v>282</v>
      </c>
      <c r="F97" s="52">
        <v>322.93</v>
      </c>
      <c r="G97" s="53"/>
      <c r="H97" s="54"/>
      <c r="I97" s="55" t="s">
        <v>34</v>
      </c>
      <c r="J97" s="51">
        <f t="shared" si="4"/>
        <v>1</v>
      </c>
      <c r="K97" s="53" t="s">
        <v>41</v>
      </c>
      <c r="L97" s="53" t="s">
        <v>6</v>
      </c>
      <c r="M97" s="56"/>
      <c r="N97" s="53"/>
      <c r="O97" s="53"/>
      <c r="P97" s="49"/>
      <c r="Q97" s="53"/>
      <c r="R97" s="53"/>
      <c r="S97" s="49"/>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7">
        <f t="shared" si="5"/>
        <v>2744.91</v>
      </c>
      <c r="BB97" s="58">
        <f t="shared" si="6"/>
        <v>2744.91</v>
      </c>
      <c r="BC97" s="59" t="str">
        <f t="shared" si="7"/>
        <v>INR  Two Thousand Seven Hundred &amp; Forty Four  and Paise Ninety One Only</v>
      </c>
      <c r="IE97" s="13"/>
      <c r="IF97" s="13"/>
      <c r="IG97" s="13"/>
      <c r="IH97" s="13"/>
      <c r="II97" s="13"/>
    </row>
    <row r="98" spans="1:243" s="12" customFormat="1" ht="47.25">
      <c r="A98" s="14">
        <v>1.86</v>
      </c>
      <c r="B98" s="47" t="s">
        <v>134</v>
      </c>
      <c r="C98" s="48" t="s">
        <v>376</v>
      </c>
      <c r="D98" s="52">
        <v>310</v>
      </c>
      <c r="E98" s="51" t="s">
        <v>282</v>
      </c>
      <c r="F98" s="52">
        <v>108.59</v>
      </c>
      <c r="G98" s="53"/>
      <c r="H98" s="54"/>
      <c r="I98" s="55" t="s">
        <v>34</v>
      </c>
      <c r="J98" s="51">
        <f t="shared" si="4"/>
        <v>1</v>
      </c>
      <c r="K98" s="53" t="s">
        <v>41</v>
      </c>
      <c r="L98" s="53" t="s">
        <v>6</v>
      </c>
      <c r="M98" s="56"/>
      <c r="N98" s="53"/>
      <c r="O98" s="53"/>
      <c r="P98" s="49"/>
      <c r="Q98" s="53"/>
      <c r="R98" s="53"/>
      <c r="S98" s="49"/>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7">
        <f t="shared" si="5"/>
        <v>33662.9</v>
      </c>
      <c r="BB98" s="58">
        <f t="shared" si="6"/>
        <v>33662.9</v>
      </c>
      <c r="BC98" s="59" t="str">
        <f t="shared" si="7"/>
        <v>INR  Thirty Three Thousand Six Hundred &amp; Sixty Two  and Paise Ninety Only</v>
      </c>
      <c r="IE98" s="13"/>
      <c r="IF98" s="13"/>
      <c r="IG98" s="13"/>
      <c r="IH98" s="13"/>
      <c r="II98" s="13"/>
    </row>
    <row r="99" spans="1:243" s="12" customFormat="1" ht="15.75">
      <c r="A99" s="14">
        <v>1.87</v>
      </c>
      <c r="B99" s="47" t="s">
        <v>135</v>
      </c>
      <c r="C99" s="48" t="s">
        <v>377</v>
      </c>
      <c r="D99" s="83"/>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5"/>
      <c r="IE99" s="13"/>
      <c r="IF99" s="13"/>
      <c r="IG99" s="13"/>
      <c r="IH99" s="13"/>
      <c r="II99" s="13"/>
    </row>
    <row r="100" spans="1:243" s="12" customFormat="1" ht="31.5">
      <c r="A100" s="14">
        <v>1.88</v>
      </c>
      <c r="B100" s="47" t="s">
        <v>136</v>
      </c>
      <c r="C100" s="48" t="s">
        <v>378</v>
      </c>
      <c r="D100" s="52">
        <v>198</v>
      </c>
      <c r="E100" s="51" t="s">
        <v>282</v>
      </c>
      <c r="F100" s="52">
        <v>10.17</v>
      </c>
      <c r="G100" s="53"/>
      <c r="H100" s="54"/>
      <c r="I100" s="55" t="s">
        <v>34</v>
      </c>
      <c r="J100" s="51">
        <f t="shared" si="4"/>
        <v>1</v>
      </c>
      <c r="K100" s="53" t="s">
        <v>41</v>
      </c>
      <c r="L100" s="53" t="s">
        <v>6</v>
      </c>
      <c r="M100" s="56"/>
      <c r="N100" s="53"/>
      <c r="O100" s="53"/>
      <c r="P100" s="49"/>
      <c r="Q100" s="53"/>
      <c r="R100" s="53"/>
      <c r="S100" s="49"/>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7">
        <f t="shared" si="5"/>
        <v>2013.66</v>
      </c>
      <c r="BB100" s="58">
        <f t="shared" si="6"/>
        <v>2013.66</v>
      </c>
      <c r="BC100" s="59" t="str">
        <f t="shared" si="7"/>
        <v>INR  Two Thousand  &amp;Thirteen  and Paise Sixty Six Only</v>
      </c>
      <c r="IE100" s="13"/>
      <c r="IF100" s="13"/>
      <c r="IG100" s="13"/>
      <c r="IH100" s="13"/>
      <c r="II100" s="13"/>
    </row>
    <row r="101" spans="1:243" s="12" customFormat="1" ht="31.5">
      <c r="A101" s="14">
        <v>1.89</v>
      </c>
      <c r="B101" s="47" t="s">
        <v>137</v>
      </c>
      <c r="C101" s="48" t="s">
        <v>379</v>
      </c>
      <c r="D101" s="83"/>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5"/>
      <c r="IE101" s="13"/>
      <c r="IF101" s="13"/>
      <c r="IG101" s="13"/>
      <c r="IH101" s="13"/>
      <c r="II101" s="13"/>
    </row>
    <row r="102" spans="1:243" s="12" customFormat="1" ht="31.5">
      <c r="A102" s="14">
        <v>1.9</v>
      </c>
      <c r="B102" s="47" t="s">
        <v>136</v>
      </c>
      <c r="C102" s="48" t="s">
        <v>380</v>
      </c>
      <c r="D102" s="52">
        <v>1436</v>
      </c>
      <c r="E102" s="51" t="s">
        <v>282</v>
      </c>
      <c r="F102" s="52">
        <v>49.8</v>
      </c>
      <c r="G102" s="53"/>
      <c r="H102" s="54"/>
      <c r="I102" s="55" t="s">
        <v>34</v>
      </c>
      <c r="J102" s="51">
        <f t="shared" si="4"/>
        <v>1</v>
      </c>
      <c r="K102" s="53" t="s">
        <v>41</v>
      </c>
      <c r="L102" s="53" t="s">
        <v>6</v>
      </c>
      <c r="M102" s="56"/>
      <c r="N102" s="53"/>
      <c r="O102" s="53"/>
      <c r="P102" s="49"/>
      <c r="Q102" s="53"/>
      <c r="R102" s="53"/>
      <c r="S102" s="49"/>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7">
        <f t="shared" si="5"/>
        <v>71512.8</v>
      </c>
      <c r="BB102" s="58">
        <f t="shared" si="6"/>
        <v>71512.8</v>
      </c>
      <c r="BC102" s="59" t="str">
        <f t="shared" si="7"/>
        <v>INR  Seventy One Thousand Five Hundred &amp; Twelve  and Paise Eighty Only</v>
      </c>
      <c r="IE102" s="13"/>
      <c r="IF102" s="13"/>
      <c r="IG102" s="13"/>
      <c r="IH102" s="13"/>
      <c r="II102" s="13"/>
    </row>
    <row r="103" spans="1:243" s="12" customFormat="1" ht="47.25">
      <c r="A103" s="14">
        <v>1.91</v>
      </c>
      <c r="B103" s="47" t="s">
        <v>138</v>
      </c>
      <c r="C103" s="48" t="s">
        <v>381</v>
      </c>
      <c r="D103" s="52">
        <v>295</v>
      </c>
      <c r="E103" s="51" t="s">
        <v>282</v>
      </c>
      <c r="F103" s="52">
        <v>18.28</v>
      </c>
      <c r="G103" s="53"/>
      <c r="H103" s="54"/>
      <c r="I103" s="55" t="s">
        <v>34</v>
      </c>
      <c r="J103" s="51">
        <f t="shared" si="4"/>
        <v>1</v>
      </c>
      <c r="K103" s="53" t="s">
        <v>41</v>
      </c>
      <c r="L103" s="53" t="s">
        <v>6</v>
      </c>
      <c r="M103" s="56"/>
      <c r="N103" s="53"/>
      <c r="O103" s="53"/>
      <c r="P103" s="49"/>
      <c r="Q103" s="53"/>
      <c r="R103" s="53"/>
      <c r="S103" s="49"/>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7">
        <f t="shared" si="5"/>
        <v>5392.6</v>
      </c>
      <c r="BB103" s="58">
        <f t="shared" si="6"/>
        <v>5392.6</v>
      </c>
      <c r="BC103" s="59" t="str">
        <f t="shared" si="7"/>
        <v>INR  Five Thousand Three Hundred &amp; Ninety Two  and Paise Sixty Only</v>
      </c>
      <c r="IE103" s="13"/>
      <c r="IF103" s="13"/>
      <c r="IG103" s="13"/>
      <c r="IH103" s="13"/>
      <c r="II103" s="13"/>
    </row>
    <row r="104" spans="1:243" s="12" customFormat="1" ht="31.5">
      <c r="A104" s="14">
        <v>1.92</v>
      </c>
      <c r="B104" s="47" t="s">
        <v>130</v>
      </c>
      <c r="C104" s="48" t="s">
        <v>382</v>
      </c>
      <c r="D104" s="83"/>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5"/>
      <c r="IE104" s="13"/>
      <c r="IF104" s="13"/>
      <c r="IG104" s="13"/>
      <c r="IH104" s="13"/>
      <c r="II104" s="13"/>
    </row>
    <row r="105" spans="1:243" s="12" customFormat="1" ht="31.5">
      <c r="A105" s="14">
        <v>1.93</v>
      </c>
      <c r="B105" s="47" t="s">
        <v>139</v>
      </c>
      <c r="C105" s="48" t="s">
        <v>383</v>
      </c>
      <c r="D105" s="52">
        <v>705</v>
      </c>
      <c r="E105" s="51" t="s">
        <v>282</v>
      </c>
      <c r="F105" s="52">
        <v>75.89</v>
      </c>
      <c r="G105" s="53"/>
      <c r="H105" s="54"/>
      <c r="I105" s="55" t="s">
        <v>34</v>
      </c>
      <c r="J105" s="51">
        <f t="shared" si="4"/>
        <v>1</v>
      </c>
      <c r="K105" s="53" t="s">
        <v>41</v>
      </c>
      <c r="L105" s="53" t="s">
        <v>6</v>
      </c>
      <c r="M105" s="56"/>
      <c r="N105" s="53"/>
      <c r="O105" s="53"/>
      <c r="P105" s="49"/>
      <c r="Q105" s="53"/>
      <c r="R105" s="53"/>
      <c r="S105" s="49"/>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7">
        <f t="shared" si="5"/>
        <v>53502.45</v>
      </c>
      <c r="BB105" s="58">
        <f t="shared" si="6"/>
        <v>53502.45</v>
      </c>
      <c r="BC105" s="59" t="str">
        <f t="shared" si="7"/>
        <v>INR  Fifty Three Thousand Five Hundred &amp; Two  and Paise Forty Five Only</v>
      </c>
      <c r="IE105" s="13"/>
      <c r="IF105" s="13"/>
      <c r="IG105" s="13"/>
      <c r="IH105" s="13"/>
      <c r="II105" s="13"/>
    </row>
    <row r="106" spans="1:243" s="12" customFormat="1" ht="31.5">
      <c r="A106" s="14">
        <v>1.94</v>
      </c>
      <c r="B106" s="47" t="s">
        <v>140</v>
      </c>
      <c r="C106" s="48" t="s">
        <v>384</v>
      </c>
      <c r="D106" s="83"/>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5"/>
      <c r="IE106" s="13"/>
      <c r="IF106" s="13"/>
      <c r="IG106" s="13"/>
      <c r="IH106" s="13"/>
      <c r="II106" s="13"/>
    </row>
    <row r="107" spans="1:243" s="12" customFormat="1" ht="31.5">
      <c r="A107" s="14">
        <v>1.95</v>
      </c>
      <c r="B107" s="47" t="s">
        <v>139</v>
      </c>
      <c r="C107" s="48" t="s">
        <v>385</v>
      </c>
      <c r="D107" s="52">
        <v>153</v>
      </c>
      <c r="E107" s="51" t="s">
        <v>282</v>
      </c>
      <c r="F107" s="52">
        <v>80.01</v>
      </c>
      <c r="G107" s="53"/>
      <c r="H107" s="54"/>
      <c r="I107" s="55" t="s">
        <v>34</v>
      </c>
      <c r="J107" s="51">
        <f t="shared" si="4"/>
        <v>1</v>
      </c>
      <c r="K107" s="53" t="s">
        <v>41</v>
      </c>
      <c r="L107" s="53" t="s">
        <v>6</v>
      </c>
      <c r="M107" s="56"/>
      <c r="N107" s="53"/>
      <c r="O107" s="53"/>
      <c r="P107" s="49"/>
      <c r="Q107" s="53"/>
      <c r="R107" s="53"/>
      <c r="S107" s="49"/>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7">
        <f t="shared" si="5"/>
        <v>12241.53</v>
      </c>
      <c r="BB107" s="58">
        <f t="shared" si="6"/>
        <v>12241.53</v>
      </c>
      <c r="BC107" s="59" t="str">
        <f t="shared" si="7"/>
        <v>INR  Twelve Thousand Two Hundred &amp; Forty One  and Paise Fifty Three Only</v>
      </c>
      <c r="IE107" s="13"/>
      <c r="IF107" s="13"/>
      <c r="IG107" s="13"/>
      <c r="IH107" s="13"/>
      <c r="II107" s="13"/>
    </row>
    <row r="108" spans="1:243" s="12" customFormat="1" ht="15.75">
      <c r="A108" s="14">
        <v>1.96</v>
      </c>
      <c r="B108" s="47" t="s">
        <v>132</v>
      </c>
      <c r="C108" s="48" t="s">
        <v>386</v>
      </c>
      <c r="D108" s="83"/>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5"/>
      <c r="IE108" s="13"/>
      <c r="IF108" s="13"/>
      <c r="IG108" s="13"/>
      <c r="IH108" s="13"/>
      <c r="II108" s="13"/>
    </row>
    <row r="109" spans="1:243" s="12" customFormat="1" ht="31.5">
      <c r="A109" s="14">
        <v>1.97</v>
      </c>
      <c r="B109" s="47" t="s">
        <v>139</v>
      </c>
      <c r="C109" s="48" t="s">
        <v>387</v>
      </c>
      <c r="D109" s="52">
        <v>165</v>
      </c>
      <c r="E109" s="51" t="s">
        <v>282</v>
      </c>
      <c r="F109" s="52">
        <v>162.56</v>
      </c>
      <c r="G109" s="53"/>
      <c r="H109" s="54"/>
      <c r="I109" s="55" t="s">
        <v>34</v>
      </c>
      <c r="J109" s="51">
        <f t="shared" si="4"/>
        <v>1</v>
      </c>
      <c r="K109" s="53" t="s">
        <v>41</v>
      </c>
      <c r="L109" s="53" t="s">
        <v>6</v>
      </c>
      <c r="M109" s="56"/>
      <c r="N109" s="53"/>
      <c r="O109" s="53"/>
      <c r="P109" s="49"/>
      <c r="Q109" s="53"/>
      <c r="R109" s="53"/>
      <c r="S109" s="49"/>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7">
        <f t="shared" si="5"/>
        <v>26822.4</v>
      </c>
      <c r="BB109" s="58">
        <f t="shared" si="6"/>
        <v>26822.4</v>
      </c>
      <c r="BC109" s="59" t="str">
        <f t="shared" si="7"/>
        <v>INR  Twenty Six Thousand Eight Hundred &amp; Twenty Two  and Paise Forty Only</v>
      </c>
      <c r="IE109" s="13"/>
      <c r="IF109" s="13"/>
      <c r="IG109" s="13"/>
      <c r="IH109" s="13"/>
      <c r="II109" s="13"/>
    </row>
    <row r="110" spans="1:243" s="12" customFormat="1" ht="31.5">
      <c r="A110" s="14">
        <v>1.98</v>
      </c>
      <c r="B110" s="47" t="s">
        <v>141</v>
      </c>
      <c r="C110" s="48" t="s">
        <v>388</v>
      </c>
      <c r="D110" s="83"/>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5"/>
      <c r="IE110" s="13"/>
      <c r="IF110" s="13"/>
      <c r="IG110" s="13"/>
      <c r="IH110" s="13"/>
      <c r="II110" s="13"/>
    </row>
    <row r="111" spans="1:243" s="12" customFormat="1" ht="15.75">
      <c r="A111" s="14">
        <v>1.99</v>
      </c>
      <c r="B111" s="47" t="s">
        <v>142</v>
      </c>
      <c r="C111" s="48" t="s">
        <v>389</v>
      </c>
      <c r="D111" s="52">
        <v>231</v>
      </c>
      <c r="E111" s="51" t="s">
        <v>282</v>
      </c>
      <c r="F111" s="52">
        <v>64.97</v>
      </c>
      <c r="G111" s="53"/>
      <c r="H111" s="54"/>
      <c r="I111" s="55" t="s">
        <v>34</v>
      </c>
      <c r="J111" s="51">
        <f t="shared" si="4"/>
        <v>1</v>
      </c>
      <c r="K111" s="53" t="s">
        <v>41</v>
      </c>
      <c r="L111" s="53" t="s">
        <v>6</v>
      </c>
      <c r="M111" s="56"/>
      <c r="N111" s="53"/>
      <c r="O111" s="53"/>
      <c r="P111" s="49"/>
      <c r="Q111" s="53"/>
      <c r="R111" s="53"/>
      <c r="S111" s="49"/>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7">
        <f t="shared" si="5"/>
        <v>15008.07</v>
      </c>
      <c r="BB111" s="58">
        <f t="shared" si="6"/>
        <v>15008.07</v>
      </c>
      <c r="BC111" s="59" t="str">
        <f t="shared" si="7"/>
        <v>INR  Fifteen Thousand  &amp;Eight  and Paise Seven Only</v>
      </c>
      <c r="IE111" s="13"/>
      <c r="IF111" s="13"/>
      <c r="IG111" s="13"/>
      <c r="IH111" s="13"/>
      <c r="II111" s="13"/>
    </row>
    <row r="112" spans="1:243" s="12" customFormat="1" ht="15.75">
      <c r="A112" s="14">
        <v>2</v>
      </c>
      <c r="B112" s="47" t="s">
        <v>143</v>
      </c>
      <c r="C112" s="48" t="s">
        <v>390</v>
      </c>
      <c r="D112" s="83"/>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5"/>
      <c r="IE112" s="13"/>
      <c r="IF112" s="13"/>
      <c r="IG112" s="13"/>
      <c r="IH112" s="13"/>
      <c r="II112" s="13"/>
    </row>
    <row r="113" spans="1:243" s="12" customFormat="1" ht="31.5">
      <c r="A113" s="14">
        <v>2.01</v>
      </c>
      <c r="B113" s="47" t="s">
        <v>144</v>
      </c>
      <c r="C113" s="48" t="s">
        <v>391</v>
      </c>
      <c r="D113" s="52">
        <v>34</v>
      </c>
      <c r="E113" s="51" t="s">
        <v>285</v>
      </c>
      <c r="F113" s="52">
        <v>97.06</v>
      </c>
      <c r="G113" s="53"/>
      <c r="H113" s="54"/>
      <c r="I113" s="55" t="s">
        <v>34</v>
      </c>
      <c r="J113" s="51">
        <f t="shared" si="4"/>
        <v>1</v>
      </c>
      <c r="K113" s="53" t="s">
        <v>41</v>
      </c>
      <c r="L113" s="53" t="s">
        <v>6</v>
      </c>
      <c r="M113" s="56"/>
      <c r="N113" s="53"/>
      <c r="O113" s="53"/>
      <c r="P113" s="49"/>
      <c r="Q113" s="53"/>
      <c r="R113" s="53"/>
      <c r="S113" s="49"/>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7">
        <f t="shared" si="5"/>
        <v>3300.04</v>
      </c>
      <c r="BB113" s="58">
        <f t="shared" si="6"/>
        <v>3300.04</v>
      </c>
      <c r="BC113" s="59" t="str">
        <f t="shared" si="7"/>
        <v>INR  Three Thousand Three Hundred    and Paise Four Only</v>
      </c>
      <c r="IE113" s="13"/>
      <c r="IF113" s="13"/>
      <c r="IG113" s="13"/>
      <c r="IH113" s="13"/>
      <c r="II113" s="13"/>
    </row>
    <row r="114" spans="1:243" s="12" customFormat="1" ht="47.25">
      <c r="A114" s="14">
        <v>2.02</v>
      </c>
      <c r="B114" s="47" t="s">
        <v>145</v>
      </c>
      <c r="C114" s="48" t="s">
        <v>392</v>
      </c>
      <c r="D114" s="52">
        <v>192.3</v>
      </c>
      <c r="E114" s="51" t="s">
        <v>284</v>
      </c>
      <c r="F114" s="52">
        <v>2.5</v>
      </c>
      <c r="G114" s="53"/>
      <c r="H114" s="54"/>
      <c r="I114" s="55" t="s">
        <v>34</v>
      </c>
      <c r="J114" s="51">
        <f t="shared" si="4"/>
        <v>1</v>
      </c>
      <c r="K114" s="53" t="s">
        <v>41</v>
      </c>
      <c r="L114" s="53" t="s">
        <v>6</v>
      </c>
      <c r="M114" s="56"/>
      <c r="N114" s="53"/>
      <c r="O114" s="53"/>
      <c r="P114" s="49"/>
      <c r="Q114" s="53"/>
      <c r="R114" s="53"/>
      <c r="S114" s="49"/>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7">
        <f t="shared" si="5"/>
        <v>480.75</v>
      </c>
      <c r="BB114" s="58">
        <f t="shared" si="6"/>
        <v>480.75</v>
      </c>
      <c r="BC114" s="59" t="str">
        <f t="shared" si="7"/>
        <v>INR  Four Hundred &amp; Eighty  and Paise Seventy Five Only</v>
      </c>
      <c r="IE114" s="13"/>
      <c r="IF114" s="13"/>
      <c r="IG114" s="13"/>
      <c r="IH114" s="13"/>
      <c r="II114" s="13"/>
    </row>
    <row r="115" spans="1:243" s="12" customFormat="1" ht="47.25">
      <c r="A115" s="14">
        <v>2.03</v>
      </c>
      <c r="B115" s="47" t="s">
        <v>146</v>
      </c>
      <c r="C115" s="48" t="s">
        <v>393</v>
      </c>
      <c r="D115" s="52">
        <v>4</v>
      </c>
      <c r="E115" s="51" t="s">
        <v>285</v>
      </c>
      <c r="F115" s="52">
        <v>285.8</v>
      </c>
      <c r="G115" s="53"/>
      <c r="H115" s="54"/>
      <c r="I115" s="55" t="s">
        <v>34</v>
      </c>
      <c r="J115" s="51">
        <f t="shared" si="4"/>
        <v>1</v>
      </c>
      <c r="K115" s="53" t="s">
        <v>41</v>
      </c>
      <c r="L115" s="53" t="s">
        <v>6</v>
      </c>
      <c r="M115" s="56"/>
      <c r="N115" s="53"/>
      <c r="O115" s="53"/>
      <c r="P115" s="49"/>
      <c r="Q115" s="53"/>
      <c r="R115" s="53"/>
      <c r="S115" s="49"/>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7">
        <f t="shared" si="5"/>
        <v>1143.2</v>
      </c>
      <c r="BB115" s="58">
        <f t="shared" si="6"/>
        <v>1143.2</v>
      </c>
      <c r="BC115" s="59" t="str">
        <f t="shared" si="7"/>
        <v>INR  One Thousand One Hundred &amp; Forty Three  and Paise Twenty Only</v>
      </c>
      <c r="IE115" s="13"/>
      <c r="IF115" s="13"/>
      <c r="IG115" s="13"/>
      <c r="IH115" s="13"/>
      <c r="II115" s="13"/>
    </row>
    <row r="116" spans="1:243" s="12" customFormat="1" ht="15.75">
      <c r="A116" s="14">
        <v>2.04</v>
      </c>
      <c r="B116" s="47" t="s">
        <v>147</v>
      </c>
      <c r="C116" s="48" t="s">
        <v>394</v>
      </c>
      <c r="D116" s="83"/>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5"/>
      <c r="IE116" s="13"/>
      <c r="IF116" s="13"/>
      <c r="IG116" s="13"/>
      <c r="IH116" s="13"/>
      <c r="II116" s="13"/>
    </row>
    <row r="117" spans="1:243" s="12" customFormat="1" ht="31.5">
      <c r="A117" s="14">
        <v>2.05</v>
      </c>
      <c r="B117" s="47" t="s">
        <v>148</v>
      </c>
      <c r="C117" s="48" t="s">
        <v>395</v>
      </c>
      <c r="D117" s="83"/>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5"/>
      <c r="IE117" s="13"/>
      <c r="IF117" s="13"/>
      <c r="IG117" s="13"/>
      <c r="IH117" s="13"/>
      <c r="II117" s="13"/>
    </row>
    <row r="118" spans="1:243" s="12" customFormat="1" ht="31.5">
      <c r="A118" s="14">
        <v>2.06</v>
      </c>
      <c r="B118" s="47" t="s">
        <v>149</v>
      </c>
      <c r="C118" s="48" t="s">
        <v>396</v>
      </c>
      <c r="D118" s="52">
        <v>5.42</v>
      </c>
      <c r="E118" s="51" t="s">
        <v>281</v>
      </c>
      <c r="F118" s="52">
        <v>1086.89</v>
      </c>
      <c r="G118" s="53"/>
      <c r="H118" s="54"/>
      <c r="I118" s="55" t="s">
        <v>34</v>
      </c>
      <c r="J118" s="51">
        <f t="shared" si="4"/>
        <v>1</v>
      </c>
      <c r="K118" s="53" t="s">
        <v>41</v>
      </c>
      <c r="L118" s="53" t="s">
        <v>6</v>
      </c>
      <c r="M118" s="56"/>
      <c r="N118" s="53"/>
      <c r="O118" s="53"/>
      <c r="P118" s="49"/>
      <c r="Q118" s="53"/>
      <c r="R118" s="53"/>
      <c r="S118" s="49"/>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7">
        <f t="shared" si="5"/>
        <v>5890.94</v>
      </c>
      <c r="BB118" s="58">
        <f t="shared" si="6"/>
        <v>5890.94</v>
      </c>
      <c r="BC118" s="59" t="str">
        <f t="shared" si="7"/>
        <v>INR  Five Thousand Eight Hundred &amp; Ninety  and Paise Ninety Four Only</v>
      </c>
      <c r="IE118" s="13"/>
      <c r="IF118" s="13"/>
      <c r="IG118" s="13"/>
      <c r="IH118" s="13"/>
      <c r="II118" s="13"/>
    </row>
    <row r="119" spans="1:243" s="12" customFormat="1" ht="47.25">
      <c r="A119" s="14">
        <v>2.07</v>
      </c>
      <c r="B119" s="47" t="s">
        <v>150</v>
      </c>
      <c r="C119" s="48" t="s">
        <v>397</v>
      </c>
      <c r="D119" s="52">
        <v>0.35</v>
      </c>
      <c r="E119" s="51" t="s">
        <v>281</v>
      </c>
      <c r="F119" s="52">
        <v>2567.38</v>
      </c>
      <c r="G119" s="53"/>
      <c r="H119" s="54"/>
      <c r="I119" s="55" t="s">
        <v>34</v>
      </c>
      <c r="J119" s="51">
        <f t="shared" si="4"/>
        <v>1</v>
      </c>
      <c r="K119" s="53" t="s">
        <v>41</v>
      </c>
      <c r="L119" s="53" t="s">
        <v>6</v>
      </c>
      <c r="M119" s="56"/>
      <c r="N119" s="53"/>
      <c r="O119" s="53"/>
      <c r="P119" s="49"/>
      <c r="Q119" s="53"/>
      <c r="R119" s="53"/>
      <c r="S119" s="49"/>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7">
        <f t="shared" si="5"/>
        <v>898.58</v>
      </c>
      <c r="BB119" s="58">
        <f t="shared" si="6"/>
        <v>898.58</v>
      </c>
      <c r="BC119" s="59" t="str">
        <f t="shared" si="7"/>
        <v>INR  Eight Hundred &amp; Ninety Eight  and Paise Fifty Eight Only</v>
      </c>
      <c r="IE119" s="13"/>
      <c r="IF119" s="13"/>
      <c r="IG119" s="13"/>
      <c r="IH119" s="13"/>
      <c r="II119" s="13"/>
    </row>
    <row r="120" spans="1:243" s="12" customFormat="1" ht="47.25">
      <c r="A120" s="14">
        <v>2.08</v>
      </c>
      <c r="B120" s="47" t="s">
        <v>151</v>
      </c>
      <c r="C120" s="48" t="s">
        <v>398</v>
      </c>
      <c r="D120" s="52">
        <v>1</v>
      </c>
      <c r="E120" s="51" t="s">
        <v>282</v>
      </c>
      <c r="F120" s="52">
        <v>830.43</v>
      </c>
      <c r="G120" s="53"/>
      <c r="H120" s="54"/>
      <c r="I120" s="55" t="s">
        <v>34</v>
      </c>
      <c r="J120" s="51">
        <f t="shared" si="4"/>
        <v>1</v>
      </c>
      <c r="K120" s="53" t="s">
        <v>41</v>
      </c>
      <c r="L120" s="53" t="s">
        <v>6</v>
      </c>
      <c r="M120" s="56"/>
      <c r="N120" s="53"/>
      <c r="O120" s="53"/>
      <c r="P120" s="49"/>
      <c r="Q120" s="53"/>
      <c r="R120" s="53"/>
      <c r="S120" s="49"/>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7">
        <f t="shared" si="5"/>
        <v>830.43</v>
      </c>
      <c r="BB120" s="58">
        <f t="shared" si="6"/>
        <v>830.43</v>
      </c>
      <c r="BC120" s="59" t="str">
        <f t="shared" si="7"/>
        <v>INR  Eight Hundred &amp; Thirty  and Paise Forty Three Only</v>
      </c>
      <c r="IE120" s="13"/>
      <c r="IF120" s="13"/>
      <c r="IG120" s="13"/>
      <c r="IH120" s="13"/>
      <c r="II120" s="13"/>
    </row>
    <row r="121" spans="1:243" s="12" customFormat="1" ht="47.25">
      <c r="A121" s="14">
        <v>2.09</v>
      </c>
      <c r="B121" s="47" t="s">
        <v>152</v>
      </c>
      <c r="C121" s="48" t="s">
        <v>399</v>
      </c>
      <c r="D121" s="83"/>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5"/>
      <c r="IE121" s="13"/>
      <c r="IF121" s="13"/>
      <c r="IG121" s="13"/>
      <c r="IH121" s="13"/>
      <c r="II121" s="13"/>
    </row>
    <row r="122" spans="1:243" s="12" customFormat="1" ht="31.5">
      <c r="A122" s="14">
        <v>2.1</v>
      </c>
      <c r="B122" s="47" t="s">
        <v>153</v>
      </c>
      <c r="C122" s="48" t="s">
        <v>400</v>
      </c>
      <c r="D122" s="52">
        <v>1</v>
      </c>
      <c r="E122" s="51" t="s">
        <v>281</v>
      </c>
      <c r="F122" s="52">
        <v>1489.22</v>
      </c>
      <c r="G122" s="53"/>
      <c r="H122" s="54"/>
      <c r="I122" s="55" t="s">
        <v>34</v>
      </c>
      <c r="J122" s="51">
        <f t="shared" si="4"/>
        <v>1</v>
      </c>
      <c r="K122" s="53" t="s">
        <v>41</v>
      </c>
      <c r="L122" s="53" t="s">
        <v>6</v>
      </c>
      <c r="M122" s="56"/>
      <c r="N122" s="53"/>
      <c r="O122" s="53"/>
      <c r="P122" s="49"/>
      <c r="Q122" s="53"/>
      <c r="R122" s="53"/>
      <c r="S122" s="49"/>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7">
        <f t="shared" si="5"/>
        <v>1489.22</v>
      </c>
      <c r="BB122" s="58">
        <f t="shared" si="6"/>
        <v>1489.22</v>
      </c>
      <c r="BC122" s="59" t="str">
        <f t="shared" si="7"/>
        <v>INR  One Thousand Four Hundred &amp; Eighty Nine  and Paise Twenty Two Only</v>
      </c>
      <c r="IE122" s="13"/>
      <c r="IF122" s="13"/>
      <c r="IG122" s="13"/>
      <c r="IH122" s="13"/>
      <c r="II122" s="13"/>
    </row>
    <row r="123" spans="1:243" s="12" customFormat="1" ht="31.5">
      <c r="A123" s="14">
        <v>2.11</v>
      </c>
      <c r="B123" s="47" t="s">
        <v>154</v>
      </c>
      <c r="C123" s="48" t="s">
        <v>401</v>
      </c>
      <c r="D123" s="83"/>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5"/>
      <c r="IE123" s="13"/>
      <c r="IF123" s="13"/>
      <c r="IG123" s="13"/>
      <c r="IH123" s="13"/>
      <c r="II123" s="13"/>
    </row>
    <row r="124" spans="1:243" s="12" customFormat="1" ht="31.5">
      <c r="A124" s="14">
        <v>2.12</v>
      </c>
      <c r="B124" s="47" t="s">
        <v>155</v>
      </c>
      <c r="C124" s="48" t="s">
        <v>402</v>
      </c>
      <c r="D124" s="52">
        <v>4</v>
      </c>
      <c r="E124" s="51" t="s">
        <v>285</v>
      </c>
      <c r="F124" s="52">
        <v>265.41</v>
      </c>
      <c r="G124" s="53"/>
      <c r="H124" s="54"/>
      <c r="I124" s="55" t="s">
        <v>34</v>
      </c>
      <c r="J124" s="51">
        <f t="shared" si="4"/>
        <v>1</v>
      </c>
      <c r="K124" s="53" t="s">
        <v>41</v>
      </c>
      <c r="L124" s="53" t="s">
        <v>6</v>
      </c>
      <c r="M124" s="56"/>
      <c r="N124" s="53"/>
      <c r="O124" s="53"/>
      <c r="P124" s="49"/>
      <c r="Q124" s="53"/>
      <c r="R124" s="53"/>
      <c r="S124" s="49"/>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7">
        <f t="shared" si="5"/>
        <v>1061.64</v>
      </c>
      <c r="BB124" s="58">
        <f t="shared" si="6"/>
        <v>1061.64</v>
      </c>
      <c r="BC124" s="59" t="str">
        <f t="shared" si="7"/>
        <v>INR  One Thousand  &amp;Sixty One  and Paise Sixty Four Only</v>
      </c>
      <c r="IE124" s="13"/>
      <c r="IF124" s="13"/>
      <c r="IG124" s="13"/>
      <c r="IH124" s="13"/>
      <c r="II124" s="13"/>
    </row>
    <row r="125" spans="1:243" s="12" customFormat="1" ht="31.5">
      <c r="A125" s="14">
        <v>2.13</v>
      </c>
      <c r="B125" s="47" t="s">
        <v>156</v>
      </c>
      <c r="C125" s="48" t="s">
        <v>403</v>
      </c>
      <c r="D125" s="83"/>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5"/>
      <c r="IE125" s="13"/>
      <c r="IF125" s="13"/>
      <c r="IG125" s="13"/>
      <c r="IH125" s="13"/>
      <c r="II125" s="13"/>
    </row>
    <row r="126" spans="1:243" s="12" customFormat="1" ht="31.5">
      <c r="A126" s="14">
        <v>2.14</v>
      </c>
      <c r="B126" s="47" t="s">
        <v>157</v>
      </c>
      <c r="C126" s="48" t="s">
        <v>404</v>
      </c>
      <c r="D126" s="52">
        <v>227.66</v>
      </c>
      <c r="E126" s="51" t="s">
        <v>282</v>
      </c>
      <c r="F126" s="52">
        <v>53.05</v>
      </c>
      <c r="G126" s="53"/>
      <c r="H126" s="54"/>
      <c r="I126" s="55" t="s">
        <v>34</v>
      </c>
      <c r="J126" s="51">
        <f t="shared" si="4"/>
        <v>1</v>
      </c>
      <c r="K126" s="53" t="s">
        <v>41</v>
      </c>
      <c r="L126" s="53" t="s">
        <v>6</v>
      </c>
      <c r="M126" s="56"/>
      <c r="N126" s="53"/>
      <c r="O126" s="53"/>
      <c r="P126" s="49"/>
      <c r="Q126" s="53"/>
      <c r="R126" s="53"/>
      <c r="S126" s="49"/>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7">
        <f t="shared" si="5"/>
        <v>12077.36</v>
      </c>
      <c r="BB126" s="58">
        <f t="shared" si="6"/>
        <v>12077.36</v>
      </c>
      <c r="BC126" s="59" t="str">
        <f t="shared" si="7"/>
        <v>INR  Twelve Thousand  &amp;Seventy Seven  and Paise Thirty Six Only</v>
      </c>
      <c r="IE126" s="13"/>
      <c r="IF126" s="13"/>
      <c r="IG126" s="13"/>
      <c r="IH126" s="13"/>
      <c r="II126" s="13"/>
    </row>
    <row r="127" spans="1:243" s="12" customFormat="1" ht="31.5">
      <c r="A127" s="14">
        <v>2.15</v>
      </c>
      <c r="B127" s="47" t="s">
        <v>158</v>
      </c>
      <c r="C127" s="48" t="s">
        <v>405</v>
      </c>
      <c r="D127" s="52">
        <v>163.34</v>
      </c>
      <c r="E127" s="51" t="s">
        <v>282</v>
      </c>
      <c r="F127" s="52">
        <v>81.89</v>
      </c>
      <c r="G127" s="53"/>
      <c r="H127" s="54"/>
      <c r="I127" s="55" t="s">
        <v>34</v>
      </c>
      <c r="J127" s="51">
        <f t="shared" si="4"/>
        <v>1</v>
      </c>
      <c r="K127" s="53" t="s">
        <v>41</v>
      </c>
      <c r="L127" s="53" t="s">
        <v>6</v>
      </c>
      <c r="M127" s="56"/>
      <c r="N127" s="53"/>
      <c r="O127" s="53"/>
      <c r="P127" s="49"/>
      <c r="Q127" s="53"/>
      <c r="R127" s="53"/>
      <c r="S127" s="49"/>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7">
        <f t="shared" si="5"/>
        <v>13375.91</v>
      </c>
      <c r="BB127" s="58">
        <f t="shared" si="6"/>
        <v>13375.91</v>
      </c>
      <c r="BC127" s="59" t="str">
        <f t="shared" si="7"/>
        <v>INR  Thirteen Thousand Three Hundred &amp; Seventy Five  and Paise Ninety One Only</v>
      </c>
      <c r="IE127" s="13"/>
      <c r="IF127" s="13"/>
      <c r="IG127" s="13"/>
      <c r="IH127" s="13"/>
      <c r="II127" s="13"/>
    </row>
    <row r="128" spans="1:243" s="12" customFormat="1" ht="31.5">
      <c r="A128" s="14">
        <v>2.16</v>
      </c>
      <c r="B128" s="47" t="s">
        <v>159</v>
      </c>
      <c r="C128" s="48" t="s">
        <v>406</v>
      </c>
      <c r="D128" s="52">
        <v>68.41</v>
      </c>
      <c r="E128" s="51" t="s">
        <v>282</v>
      </c>
      <c r="F128" s="52">
        <v>192.68</v>
      </c>
      <c r="G128" s="53"/>
      <c r="H128" s="54"/>
      <c r="I128" s="55" t="s">
        <v>34</v>
      </c>
      <c r="J128" s="51">
        <f t="shared" si="4"/>
        <v>1</v>
      </c>
      <c r="K128" s="53" t="s">
        <v>41</v>
      </c>
      <c r="L128" s="53" t="s">
        <v>6</v>
      </c>
      <c r="M128" s="56"/>
      <c r="N128" s="53"/>
      <c r="O128" s="53"/>
      <c r="P128" s="49"/>
      <c r="Q128" s="53"/>
      <c r="R128" s="53"/>
      <c r="S128" s="49"/>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7">
        <f t="shared" si="5"/>
        <v>13181.24</v>
      </c>
      <c r="BB128" s="58">
        <f t="shared" si="6"/>
        <v>13181.24</v>
      </c>
      <c r="BC128" s="59" t="str">
        <f t="shared" si="7"/>
        <v>INR  Thirteen Thousand One Hundred &amp; Eighty One  and Paise Twenty Four Only</v>
      </c>
      <c r="IE128" s="13"/>
      <c r="IF128" s="13"/>
      <c r="IG128" s="13"/>
      <c r="IH128" s="13"/>
      <c r="II128" s="13"/>
    </row>
    <row r="129" spans="1:243" s="12" customFormat="1" ht="31.5">
      <c r="A129" s="14">
        <v>2.17</v>
      </c>
      <c r="B129" s="47" t="s">
        <v>160</v>
      </c>
      <c r="C129" s="48" t="s">
        <v>407</v>
      </c>
      <c r="D129" s="83"/>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5"/>
      <c r="IE129" s="13"/>
      <c r="IF129" s="13"/>
      <c r="IG129" s="13"/>
      <c r="IH129" s="13"/>
      <c r="II129" s="13"/>
    </row>
    <row r="130" spans="1:243" s="12" customFormat="1" ht="31.5">
      <c r="A130" s="14">
        <v>2.18</v>
      </c>
      <c r="B130" s="47" t="s">
        <v>161</v>
      </c>
      <c r="C130" s="48" t="s">
        <v>408</v>
      </c>
      <c r="D130" s="52">
        <v>8.5</v>
      </c>
      <c r="E130" s="51" t="s">
        <v>282</v>
      </c>
      <c r="F130" s="52">
        <v>56.25</v>
      </c>
      <c r="G130" s="53"/>
      <c r="H130" s="54"/>
      <c r="I130" s="55" t="s">
        <v>34</v>
      </c>
      <c r="J130" s="51">
        <f t="shared" si="4"/>
        <v>1</v>
      </c>
      <c r="K130" s="53" t="s">
        <v>41</v>
      </c>
      <c r="L130" s="53" t="s">
        <v>6</v>
      </c>
      <c r="M130" s="56"/>
      <c r="N130" s="53"/>
      <c r="O130" s="53"/>
      <c r="P130" s="49"/>
      <c r="Q130" s="53"/>
      <c r="R130" s="53"/>
      <c r="S130" s="49"/>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7">
        <f t="shared" si="5"/>
        <v>478.13</v>
      </c>
      <c r="BB130" s="58">
        <f t="shared" si="6"/>
        <v>478.13</v>
      </c>
      <c r="BC130" s="59" t="str">
        <f t="shared" si="7"/>
        <v>INR  Four Hundred &amp; Seventy Eight  and Paise Thirteen Only</v>
      </c>
      <c r="IE130" s="13"/>
      <c r="IF130" s="13"/>
      <c r="IG130" s="13"/>
      <c r="IH130" s="13"/>
      <c r="II130" s="13"/>
    </row>
    <row r="131" spans="1:243" s="12" customFormat="1" ht="31.5">
      <c r="A131" s="14">
        <v>2.19</v>
      </c>
      <c r="B131" s="47" t="s">
        <v>162</v>
      </c>
      <c r="C131" s="48" t="s">
        <v>409</v>
      </c>
      <c r="D131" s="83"/>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5"/>
      <c r="IE131" s="13"/>
      <c r="IF131" s="13"/>
      <c r="IG131" s="13"/>
      <c r="IH131" s="13"/>
      <c r="II131" s="13"/>
    </row>
    <row r="132" spans="1:243" s="12" customFormat="1" ht="31.5">
      <c r="A132" s="14">
        <v>2.2</v>
      </c>
      <c r="B132" s="47" t="s">
        <v>163</v>
      </c>
      <c r="C132" s="48" t="s">
        <v>410</v>
      </c>
      <c r="D132" s="52">
        <v>12.9</v>
      </c>
      <c r="E132" s="51" t="s">
        <v>284</v>
      </c>
      <c r="F132" s="52">
        <v>56.38</v>
      </c>
      <c r="G132" s="53"/>
      <c r="H132" s="54"/>
      <c r="I132" s="55" t="s">
        <v>34</v>
      </c>
      <c r="J132" s="51">
        <f t="shared" si="4"/>
        <v>1</v>
      </c>
      <c r="K132" s="53" t="s">
        <v>41</v>
      </c>
      <c r="L132" s="53" t="s">
        <v>6</v>
      </c>
      <c r="M132" s="56"/>
      <c r="N132" s="53"/>
      <c r="O132" s="53"/>
      <c r="P132" s="49"/>
      <c r="Q132" s="53"/>
      <c r="R132" s="53"/>
      <c r="S132" s="49"/>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7">
        <f t="shared" si="5"/>
        <v>727.3</v>
      </c>
      <c r="BB132" s="58">
        <f t="shared" si="6"/>
        <v>727.3</v>
      </c>
      <c r="BC132" s="59" t="str">
        <f t="shared" si="7"/>
        <v>INR  Seven Hundred &amp; Twenty Seven  and Paise Thirty Only</v>
      </c>
      <c r="IE132" s="13"/>
      <c r="IF132" s="13"/>
      <c r="IG132" s="13"/>
      <c r="IH132" s="13"/>
      <c r="II132" s="13"/>
    </row>
    <row r="133" spans="1:243" s="12" customFormat="1" ht="47.25">
      <c r="A133" s="14">
        <v>2.21</v>
      </c>
      <c r="B133" s="47" t="s">
        <v>164</v>
      </c>
      <c r="C133" s="48" t="s">
        <v>411</v>
      </c>
      <c r="D133" s="83"/>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5"/>
      <c r="IE133" s="13"/>
      <c r="IF133" s="13"/>
      <c r="IG133" s="13"/>
      <c r="IH133" s="13"/>
      <c r="II133" s="13"/>
    </row>
    <row r="134" spans="1:243" s="12" customFormat="1" ht="31.5">
      <c r="A134" s="14">
        <v>2.22</v>
      </c>
      <c r="B134" s="47" t="s">
        <v>165</v>
      </c>
      <c r="C134" s="48" t="s">
        <v>412</v>
      </c>
      <c r="D134" s="52">
        <v>41.72</v>
      </c>
      <c r="E134" s="51" t="s">
        <v>284</v>
      </c>
      <c r="F134" s="52">
        <v>108.81</v>
      </c>
      <c r="G134" s="53"/>
      <c r="H134" s="54"/>
      <c r="I134" s="55" t="s">
        <v>34</v>
      </c>
      <c r="J134" s="51">
        <f t="shared" si="4"/>
        <v>1</v>
      </c>
      <c r="K134" s="53" t="s">
        <v>41</v>
      </c>
      <c r="L134" s="53" t="s">
        <v>6</v>
      </c>
      <c r="M134" s="56"/>
      <c r="N134" s="53"/>
      <c r="O134" s="53"/>
      <c r="P134" s="49"/>
      <c r="Q134" s="53"/>
      <c r="R134" s="53"/>
      <c r="S134" s="49"/>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7">
        <f t="shared" si="5"/>
        <v>4539.55</v>
      </c>
      <c r="BB134" s="58">
        <f t="shared" si="6"/>
        <v>4539.55</v>
      </c>
      <c r="BC134" s="59" t="str">
        <f t="shared" si="7"/>
        <v>INR  Four Thousand Five Hundred &amp; Thirty Nine  and Paise Fifty Five Only</v>
      </c>
      <c r="IE134" s="13"/>
      <c r="IF134" s="13"/>
      <c r="IG134" s="13"/>
      <c r="IH134" s="13"/>
      <c r="II134" s="13"/>
    </row>
    <row r="135" spans="1:243" s="12" customFormat="1" ht="31.5">
      <c r="A135" s="14">
        <v>2.23</v>
      </c>
      <c r="B135" s="47" t="s">
        <v>166</v>
      </c>
      <c r="C135" s="48" t="s">
        <v>413</v>
      </c>
      <c r="D135" s="52">
        <v>347</v>
      </c>
      <c r="E135" s="51" t="s">
        <v>282</v>
      </c>
      <c r="F135" s="52">
        <v>39.5</v>
      </c>
      <c r="G135" s="53"/>
      <c r="H135" s="54"/>
      <c r="I135" s="55" t="s">
        <v>34</v>
      </c>
      <c r="J135" s="51">
        <f t="shared" si="4"/>
        <v>1</v>
      </c>
      <c r="K135" s="53" t="s">
        <v>41</v>
      </c>
      <c r="L135" s="53" t="s">
        <v>6</v>
      </c>
      <c r="M135" s="56"/>
      <c r="N135" s="53"/>
      <c r="O135" s="53"/>
      <c r="P135" s="49"/>
      <c r="Q135" s="53"/>
      <c r="R135" s="53"/>
      <c r="S135" s="49"/>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7">
        <f t="shared" si="5"/>
        <v>13706.5</v>
      </c>
      <c r="BB135" s="58">
        <f t="shared" si="6"/>
        <v>13706.5</v>
      </c>
      <c r="BC135" s="59" t="str">
        <f t="shared" si="7"/>
        <v>INR  Thirteen Thousand Seven Hundred &amp; Six  and Paise Fifty Only</v>
      </c>
      <c r="IE135" s="13"/>
      <c r="IF135" s="13"/>
      <c r="IG135" s="13"/>
      <c r="IH135" s="13"/>
      <c r="II135" s="13"/>
    </row>
    <row r="136" spans="1:243" s="12" customFormat="1" ht="47.25">
      <c r="A136" s="14">
        <v>2.24</v>
      </c>
      <c r="B136" s="47" t="s">
        <v>167</v>
      </c>
      <c r="C136" s="48" t="s">
        <v>414</v>
      </c>
      <c r="D136" s="52">
        <v>7.5</v>
      </c>
      <c r="E136" s="51" t="s">
        <v>282</v>
      </c>
      <c r="F136" s="52">
        <v>40.77</v>
      </c>
      <c r="G136" s="53"/>
      <c r="H136" s="54"/>
      <c r="I136" s="55" t="s">
        <v>34</v>
      </c>
      <c r="J136" s="51">
        <f t="shared" si="4"/>
        <v>1</v>
      </c>
      <c r="K136" s="53" t="s">
        <v>41</v>
      </c>
      <c r="L136" s="53" t="s">
        <v>6</v>
      </c>
      <c r="M136" s="56"/>
      <c r="N136" s="53"/>
      <c r="O136" s="53"/>
      <c r="P136" s="49"/>
      <c r="Q136" s="53"/>
      <c r="R136" s="53"/>
      <c r="S136" s="49"/>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7">
        <f t="shared" si="5"/>
        <v>305.78</v>
      </c>
      <c r="BB136" s="58">
        <f t="shared" si="6"/>
        <v>305.78</v>
      </c>
      <c r="BC136" s="59" t="str">
        <f t="shared" si="7"/>
        <v>INR  Three Hundred &amp; Five  and Paise Seventy Eight Only</v>
      </c>
      <c r="IE136" s="13"/>
      <c r="IF136" s="13"/>
      <c r="IG136" s="13"/>
      <c r="IH136" s="13"/>
      <c r="II136" s="13"/>
    </row>
    <row r="137" spans="1:243" s="12" customFormat="1" ht="63">
      <c r="A137" s="14">
        <v>2.25</v>
      </c>
      <c r="B137" s="47" t="s">
        <v>168</v>
      </c>
      <c r="C137" s="48" t="s">
        <v>415</v>
      </c>
      <c r="D137" s="52">
        <v>31.28</v>
      </c>
      <c r="E137" s="51" t="s">
        <v>281</v>
      </c>
      <c r="F137" s="52">
        <v>192.33</v>
      </c>
      <c r="G137" s="53"/>
      <c r="H137" s="54"/>
      <c r="I137" s="55" t="s">
        <v>34</v>
      </c>
      <c r="J137" s="51">
        <f t="shared" si="4"/>
        <v>1</v>
      </c>
      <c r="K137" s="53" t="s">
        <v>41</v>
      </c>
      <c r="L137" s="53" t="s">
        <v>6</v>
      </c>
      <c r="M137" s="56"/>
      <c r="N137" s="53"/>
      <c r="O137" s="53"/>
      <c r="P137" s="49"/>
      <c r="Q137" s="53"/>
      <c r="R137" s="53"/>
      <c r="S137" s="49"/>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7">
        <f t="shared" si="5"/>
        <v>6016.08</v>
      </c>
      <c r="BB137" s="58">
        <f t="shared" si="6"/>
        <v>6016.08</v>
      </c>
      <c r="BC137" s="59" t="str">
        <f t="shared" si="7"/>
        <v>INR  Six Thousand  &amp;Sixteen  and Paise Eight Only</v>
      </c>
      <c r="IE137" s="13"/>
      <c r="IF137" s="13"/>
      <c r="IG137" s="13"/>
      <c r="IH137" s="13"/>
      <c r="II137" s="13"/>
    </row>
    <row r="138" spans="1:243" s="12" customFormat="1" ht="15.75">
      <c r="A138" s="14">
        <v>2.26</v>
      </c>
      <c r="B138" s="47" t="s">
        <v>169</v>
      </c>
      <c r="C138" s="48" t="s">
        <v>416</v>
      </c>
      <c r="D138" s="83"/>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5"/>
      <c r="IE138" s="13"/>
      <c r="IF138" s="13"/>
      <c r="IG138" s="13"/>
      <c r="IH138" s="13"/>
      <c r="II138" s="13"/>
    </row>
    <row r="139" spans="1:243" s="12" customFormat="1" ht="94.5">
      <c r="A139" s="14">
        <v>2.27</v>
      </c>
      <c r="B139" s="47" t="s">
        <v>170</v>
      </c>
      <c r="C139" s="48" t="s">
        <v>417</v>
      </c>
      <c r="D139" s="52">
        <v>19</v>
      </c>
      <c r="E139" s="51" t="s">
        <v>282</v>
      </c>
      <c r="F139" s="52">
        <v>1096.67</v>
      </c>
      <c r="G139" s="53"/>
      <c r="H139" s="54"/>
      <c r="I139" s="55" t="s">
        <v>34</v>
      </c>
      <c r="J139" s="51">
        <f t="shared" si="4"/>
        <v>1</v>
      </c>
      <c r="K139" s="53" t="s">
        <v>41</v>
      </c>
      <c r="L139" s="53" t="s">
        <v>6</v>
      </c>
      <c r="M139" s="56"/>
      <c r="N139" s="53"/>
      <c r="O139" s="53"/>
      <c r="P139" s="49"/>
      <c r="Q139" s="53"/>
      <c r="R139" s="53"/>
      <c r="S139" s="49"/>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7">
        <f t="shared" si="5"/>
        <v>20836.73</v>
      </c>
      <c r="BB139" s="58">
        <f t="shared" si="6"/>
        <v>20836.73</v>
      </c>
      <c r="BC139" s="59" t="str">
        <f t="shared" si="7"/>
        <v>INR  Twenty Thousand Eight Hundred &amp; Thirty Six  and Paise Seventy Three Only</v>
      </c>
      <c r="IE139" s="13"/>
      <c r="IF139" s="13"/>
      <c r="IG139" s="13"/>
      <c r="IH139" s="13"/>
      <c r="II139" s="13"/>
    </row>
    <row r="140" spans="1:243" s="12" customFormat="1" ht="15.75">
      <c r="A140" s="14">
        <v>2.28</v>
      </c>
      <c r="B140" s="47" t="s">
        <v>171</v>
      </c>
      <c r="C140" s="48" t="s">
        <v>418</v>
      </c>
      <c r="D140" s="83"/>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5"/>
      <c r="IE140" s="13"/>
      <c r="IF140" s="13"/>
      <c r="IG140" s="13"/>
      <c r="IH140" s="13"/>
      <c r="II140" s="13"/>
    </row>
    <row r="141" spans="1:243" s="12" customFormat="1" ht="78.75">
      <c r="A141" s="14">
        <v>2.29</v>
      </c>
      <c r="B141" s="47" t="s">
        <v>172</v>
      </c>
      <c r="C141" s="48" t="s">
        <v>419</v>
      </c>
      <c r="D141" s="83"/>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5"/>
      <c r="IE141" s="13"/>
      <c r="IF141" s="13"/>
      <c r="IG141" s="13"/>
      <c r="IH141" s="13"/>
      <c r="II141" s="13"/>
    </row>
    <row r="142" spans="1:243" s="12" customFormat="1" ht="31.5">
      <c r="A142" s="14">
        <v>2.3</v>
      </c>
      <c r="B142" s="47" t="s">
        <v>173</v>
      </c>
      <c r="C142" s="48" t="s">
        <v>420</v>
      </c>
      <c r="D142" s="52">
        <v>36</v>
      </c>
      <c r="E142" s="51" t="s">
        <v>285</v>
      </c>
      <c r="F142" s="52">
        <v>5069.14</v>
      </c>
      <c r="G142" s="53"/>
      <c r="H142" s="54"/>
      <c r="I142" s="55" t="s">
        <v>34</v>
      </c>
      <c r="J142" s="51">
        <f t="shared" si="4"/>
        <v>1</v>
      </c>
      <c r="K142" s="53" t="s">
        <v>41</v>
      </c>
      <c r="L142" s="53" t="s">
        <v>6</v>
      </c>
      <c r="M142" s="56"/>
      <c r="N142" s="53"/>
      <c r="O142" s="53"/>
      <c r="P142" s="49"/>
      <c r="Q142" s="53"/>
      <c r="R142" s="53"/>
      <c r="S142" s="49"/>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7">
        <f t="shared" si="5"/>
        <v>182489.04</v>
      </c>
      <c r="BB142" s="58">
        <f t="shared" si="6"/>
        <v>182489.04</v>
      </c>
      <c r="BC142" s="59" t="str">
        <f t="shared" si="7"/>
        <v>INR  One Lakh Eighty Two Thousand Four Hundred &amp; Eighty Nine  and Paise Four Only</v>
      </c>
      <c r="IE142" s="13"/>
      <c r="IF142" s="13"/>
      <c r="IG142" s="13"/>
      <c r="IH142" s="13"/>
      <c r="II142" s="13"/>
    </row>
    <row r="143" spans="1:243" s="12" customFormat="1" ht="31.5">
      <c r="A143" s="14">
        <v>2.31</v>
      </c>
      <c r="B143" s="47" t="s">
        <v>174</v>
      </c>
      <c r="C143" s="48" t="s">
        <v>421</v>
      </c>
      <c r="D143" s="52">
        <v>24</v>
      </c>
      <c r="E143" s="51" t="s">
        <v>285</v>
      </c>
      <c r="F143" s="52">
        <v>777.07</v>
      </c>
      <c r="G143" s="53"/>
      <c r="H143" s="54"/>
      <c r="I143" s="55" t="s">
        <v>34</v>
      </c>
      <c r="J143" s="51">
        <f t="shared" si="4"/>
        <v>1</v>
      </c>
      <c r="K143" s="53" t="s">
        <v>41</v>
      </c>
      <c r="L143" s="53" t="s">
        <v>6</v>
      </c>
      <c r="M143" s="56"/>
      <c r="N143" s="53"/>
      <c r="O143" s="53"/>
      <c r="P143" s="49"/>
      <c r="Q143" s="53"/>
      <c r="R143" s="53"/>
      <c r="S143" s="49"/>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7">
        <f t="shared" si="5"/>
        <v>18649.68</v>
      </c>
      <c r="BB143" s="58">
        <f t="shared" si="6"/>
        <v>18649.68</v>
      </c>
      <c r="BC143" s="59" t="str">
        <f t="shared" si="7"/>
        <v>INR  Eighteen Thousand Six Hundred &amp; Forty Nine  and Paise Sixty Eight Only</v>
      </c>
      <c r="IE143" s="13"/>
      <c r="IF143" s="13"/>
      <c r="IG143" s="13"/>
      <c r="IH143" s="13"/>
      <c r="II143" s="13"/>
    </row>
    <row r="144" spans="1:243" s="12" customFormat="1" ht="15.75">
      <c r="A144" s="14">
        <v>2.32</v>
      </c>
      <c r="B144" s="47" t="s">
        <v>175</v>
      </c>
      <c r="C144" s="48" t="s">
        <v>422</v>
      </c>
      <c r="D144" s="83"/>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5"/>
      <c r="IE144" s="13"/>
      <c r="IF144" s="13"/>
      <c r="IG144" s="13"/>
      <c r="IH144" s="13"/>
      <c r="II144" s="13"/>
    </row>
    <row r="145" spans="1:243" s="12" customFormat="1" ht="15.75">
      <c r="A145" s="14">
        <v>2.33</v>
      </c>
      <c r="B145" s="47" t="s">
        <v>176</v>
      </c>
      <c r="C145" s="48" t="s">
        <v>423</v>
      </c>
      <c r="D145" s="83"/>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5"/>
      <c r="IE145" s="13"/>
      <c r="IF145" s="13"/>
      <c r="IG145" s="13"/>
      <c r="IH145" s="13"/>
      <c r="II145" s="13"/>
    </row>
    <row r="146" spans="1:243" s="12" customFormat="1" ht="31.5">
      <c r="A146" s="14">
        <v>2.34</v>
      </c>
      <c r="B146" s="47" t="s">
        <v>177</v>
      </c>
      <c r="C146" s="48" t="s">
        <v>424</v>
      </c>
      <c r="D146" s="52">
        <v>52.9</v>
      </c>
      <c r="E146" s="51" t="s">
        <v>284</v>
      </c>
      <c r="F146" s="52">
        <v>944.67</v>
      </c>
      <c r="G146" s="53"/>
      <c r="H146" s="54"/>
      <c r="I146" s="55" t="s">
        <v>34</v>
      </c>
      <c r="J146" s="51">
        <f>IF(I146="Less(-)",-1,1)</f>
        <v>1</v>
      </c>
      <c r="K146" s="53" t="s">
        <v>41</v>
      </c>
      <c r="L146" s="53" t="s">
        <v>6</v>
      </c>
      <c r="M146" s="56"/>
      <c r="N146" s="53"/>
      <c r="O146" s="53"/>
      <c r="P146" s="49"/>
      <c r="Q146" s="53"/>
      <c r="R146" s="53"/>
      <c r="S146" s="49"/>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7">
        <f>total_amount_ba($B$2,$D$2,D146,F146,J146,K146,M146)</f>
        <v>49973.04</v>
      </c>
      <c r="BB146" s="58">
        <f>BA146+SUM(N146:AZ146)</f>
        <v>49973.04</v>
      </c>
      <c r="BC146" s="59" t="str">
        <f>SpellNumber(L146,BB146)</f>
        <v>INR  Forty Nine Thousand Nine Hundred &amp; Seventy Three  and Paise Four Only</v>
      </c>
      <c r="IE146" s="13"/>
      <c r="IF146" s="13"/>
      <c r="IG146" s="13"/>
      <c r="IH146" s="13"/>
      <c r="II146" s="13"/>
    </row>
    <row r="147" spans="1:243" s="12" customFormat="1" ht="15.75">
      <c r="A147" s="14">
        <v>2.35</v>
      </c>
      <c r="B147" s="47" t="s">
        <v>178</v>
      </c>
      <c r="C147" s="48" t="s">
        <v>425</v>
      </c>
      <c r="D147" s="83"/>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5"/>
      <c r="IE147" s="13"/>
      <c r="IF147" s="13"/>
      <c r="IG147" s="13"/>
      <c r="IH147" s="13"/>
      <c r="II147" s="13"/>
    </row>
    <row r="148" spans="1:243" s="12" customFormat="1" ht="31.5">
      <c r="A148" s="14">
        <v>2.36</v>
      </c>
      <c r="B148" s="47" t="s">
        <v>179</v>
      </c>
      <c r="C148" s="48" t="s">
        <v>426</v>
      </c>
      <c r="D148" s="52">
        <v>44</v>
      </c>
      <c r="E148" s="51" t="s">
        <v>284</v>
      </c>
      <c r="F148" s="52">
        <v>913.72</v>
      </c>
      <c r="G148" s="53"/>
      <c r="H148" s="54"/>
      <c r="I148" s="55" t="s">
        <v>34</v>
      </c>
      <c r="J148" s="51">
        <f>IF(I148="Less(-)",-1,1)</f>
        <v>1</v>
      </c>
      <c r="K148" s="53" t="s">
        <v>41</v>
      </c>
      <c r="L148" s="53" t="s">
        <v>6</v>
      </c>
      <c r="M148" s="56"/>
      <c r="N148" s="53"/>
      <c r="O148" s="53"/>
      <c r="P148" s="49"/>
      <c r="Q148" s="53"/>
      <c r="R148" s="53"/>
      <c r="S148" s="49"/>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7">
        <f>total_amount_ba($B$2,$D$2,D148,F148,J148,K148,M148)</f>
        <v>40203.68</v>
      </c>
      <c r="BB148" s="58">
        <f>BA148+SUM(N148:AZ148)</f>
        <v>40203.68</v>
      </c>
      <c r="BC148" s="59" t="str">
        <f>SpellNumber(L148,BB148)</f>
        <v>INR  Forty Thousand Two Hundred &amp; Three  and Paise Sixty Eight Only</v>
      </c>
      <c r="IE148" s="13"/>
      <c r="IF148" s="13"/>
      <c r="IG148" s="13"/>
      <c r="IH148" s="13"/>
      <c r="II148" s="13"/>
    </row>
    <row r="149" spans="1:243" s="12" customFormat="1" ht="63">
      <c r="A149" s="14">
        <v>2.37</v>
      </c>
      <c r="B149" s="47" t="s">
        <v>180</v>
      </c>
      <c r="C149" s="48" t="s">
        <v>427</v>
      </c>
      <c r="D149" s="83"/>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5"/>
      <c r="IE149" s="13"/>
      <c r="IF149" s="13"/>
      <c r="IG149" s="13"/>
      <c r="IH149" s="13"/>
      <c r="II149" s="13"/>
    </row>
    <row r="150" spans="1:243" s="12" customFormat="1" ht="31.5">
      <c r="A150" s="14">
        <v>2.38</v>
      </c>
      <c r="B150" s="47" t="s">
        <v>181</v>
      </c>
      <c r="C150" s="48" t="s">
        <v>428</v>
      </c>
      <c r="D150" s="52">
        <v>12</v>
      </c>
      <c r="E150" s="51" t="s">
        <v>285</v>
      </c>
      <c r="F150" s="52">
        <v>270.45</v>
      </c>
      <c r="G150" s="53"/>
      <c r="H150" s="54"/>
      <c r="I150" s="55" t="s">
        <v>34</v>
      </c>
      <c r="J150" s="51">
        <f>IF(I150="Less(-)",-1,1)</f>
        <v>1</v>
      </c>
      <c r="K150" s="53" t="s">
        <v>41</v>
      </c>
      <c r="L150" s="53" t="s">
        <v>6</v>
      </c>
      <c r="M150" s="56"/>
      <c r="N150" s="53"/>
      <c r="O150" s="53"/>
      <c r="P150" s="49"/>
      <c r="Q150" s="53"/>
      <c r="R150" s="53"/>
      <c r="S150" s="49"/>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7">
        <f>total_amount_ba($B$2,$D$2,D150,F150,J150,K150,M150)</f>
        <v>3245.4</v>
      </c>
      <c r="BB150" s="58">
        <f>BA150+SUM(N150:AZ150)</f>
        <v>3245.4</v>
      </c>
      <c r="BC150" s="59" t="str">
        <f>SpellNumber(L150,BB150)</f>
        <v>INR  Three Thousand Two Hundred &amp; Forty Five  and Paise Forty Only</v>
      </c>
      <c r="IE150" s="13"/>
      <c r="IF150" s="13"/>
      <c r="IG150" s="13"/>
      <c r="IH150" s="13"/>
      <c r="II150" s="13"/>
    </row>
    <row r="151" spans="1:243" s="12" customFormat="1" ht="31.5">
      <c r="A151" s="14">
        <v>2.39</v>
      </c>
      <c r="B151" s="47" t="s">
        <v>182</v>
      </c>
      <c r="C151" s="48" t="s">
        <v>429</v>
      </c>
      <c r="D151" s="52">
        <v>12</v>
      </c>
      <c r="E151" s="51" t="s">
        <v>285</v>
      </c>
      <c r="F151" s="52">
        <v>266.94</v>
      </c>
      <c r="G151" s="53"/>
      <c r="H151" s="54"/>
      <c r="I151" s="55" t="s">
        <v>34</v>
      </c>
      <c r="J151" s="51">
        <f>IF(I151="Less(-)",-1,1)</f>
        <v>1</v>
      </c>
      <c r="K151" s="53" t="s">
        <v>41</v>
      </c>
      <c r="L151" s="53" t="s">
        <v>6</v>
      </c>
      <c r="M151" s="56"/>
      <c r="N151" s="53"/>
      <c r="O151" s="53"/>
      <c r="P151" s="49"/>
      <c r="Q151" s="53"/>
      <c r="R151" s="53"/>
      <c r="S151" s="49"/>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7">
        <f>total_amount_ba($B$2,$D$2,D151,F151,J151,K151,M151)</f>
        <v>3203.28</v>
      </c>
      <c r="BB151" s="58">
        <f>BA151+SUM(N151:AZ151)</f>
        <v>3203.28</v>
      </c>
      <c r="BC151" s="59" t="str">
        <f>SpellNumber(L151,BB151)</f>
        <v>INR  Three Thousand Two Hundred &amp; Three  and Paise Twenty Eight Only</v>
      </c>
      <c r="IE151" s="13"/>
      <c r="IF151" s="13"/>
      <c r="IG151" s="13"/>
      <c r="IH151" s="13"/>
      <c r="II151" s="13"/>
    </row>
    <row r="152" spans="1:243" s="12" customFormat="1" ht="31.5">
      <c r="A152" s="14">
        <v>2.4</v>
      </c>
      <c r="B152" s="47" t="s">
        <v>183</v>
      </c>
      <c r="C152" s="48" t="s">
        <v>430</v>
      </c>
      <c r="D152" s="83"/>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5"/>
      <c r="IE152" s="13"/>
      <c r="IF152" s="13"/>
      <c r="IG152" s="13"/>
      <c r="IH152" s="13"/>
      <c r="II152" s="13"/>
    </row>
    <row r="153" spans="1:243" s="12" customFormat="1" ht="15.75">
      <c r="A153" s="14">
        <v>2.41</v>
      </c>
      <c r="B153" s="47" t="s">
        <v>176</v>
      </c>
      <c r="C153" s="48" t="s">
        <v>431</v>
      </c>
      <c r="D153" s="83"/>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5"/>
      <c r="IE153" s="13"/>
      <c r="IF153" s="13"/>
      <c r="IG153" s="13"/>
      <c r="IH153" s="13"/>
      <c r="II153" s="13"/>
    </row>
    <row r="154" spans="1:243" s="12" customFormat="1" ht="31.5">
      <c r="A154" s="14">
        <v>2.42</v>
      </c>
      <c r="B154" s="47" t="s">
        <v>184</v>
      </c>
      <c r="C154" s="48" t="s">
        <v>432</v>
      </c>
      <c r="D154" s="52">
        <v>11</v>
      </c>
      <c r="E154" s="51" t="s">
        <v>285</v>
      </c>
      <c r="F154" s="52">
        <v>523.98</v>
      </c>
      <c r="G154" s="53"/>
      <c r="H154" s="54"/>
      <c r="I154" s="55" t="s">
        <v>34</v>
      </c>
      <c r="J154" s="51">
        <f>IF(I154="Less(-)",-1,1)</f>
        <v>1</v>
      </c>
      <c r="K154" s="53" t="s">
        <v>41</v>
      </c>
      <c r="L154" s="53" t="s">
        <v>6</v>
      </c>
      <c r="M154" s="56"/>
      <c r="N154" s="53"/>
      <c r="O154" s="53"/>
      <c r="P154" s="49"/>
      <c r="Q154" s="53"/>
      <c r="R154" s="53"/>
      <c r="S154" s="49"/>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7">
        <f>total_amount_ba($B$2,$D$2,D154,F154,J154,K154,M154)</f>
        <v>5763.78</v>
      </c>
      <c r="BB154" s="58">
        <f>BA154+SUM(N154:AZ154)</f>
        <v>5763.78</v>
      </c>
      <c r="BC154" s="59" t="str">
        <f>SpellNumber(L154,BB154)</f>
        <v>INR  Five Thousand Seven Hundred &amp; Sixty Three  and Paise Seventy Eight Only</v>
      </c>
      <c r="IE154" s="13"/>
      <c r="IF154" s="13"/>
      <c r="IG154" s="13"/>
      <c r="IH154" s="13"/>
      <c r="II154" s="13"/>
    </row>
    <row r="155" spans="1:243" s="12" customFormat="1" ht="15.75">
      <c r="A155" s="14">
        <v>2.43</v>
      </c>
      <c r="B155" s="47" t="s">
        <v>185</v>
      </c>
      <c r="C155" s="48" t="s">
        <v>433</v>
      </c>
      <c r="D155" s="83"/>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5"/>
      <c r="IE155" s="13"/>
      <c r="IF155" s="13"/>
      <c r="IG155" s="13"/>
      <c r="IH155" s="13"/>
      <c r="II155" s="13"/>
    </row>
    <row r="156" spans="1:243" s="12" customFormat="1" ht="31.5">
      <c r="A156" s="14">
        <v>2.44</v>
      </c>
      <c r="B156" s="47" t="s">
        <v>186</v>
      </c>
      <c r="C156" s="48" t="s">
        <v>434</v>
      </c>
      <c r="D156" s="52">
        <v>4</v>
      </c>
      <c r="E156" s="51" t="s">
        <v>285</v>
      </c>
      <c r="F156" s="52">
        <v>397.54</v>
      </c>
      <c r="G156" s="53"/>
      <c r="H156" s="54"/>
      <c r="I156" s="55" t="s">
        <v>34</v>
      </c>
      <c r="J156" s="51">
        <f>IF(I156="Less(-)",-1,1)</f>
        <v>1</v>
      </c>
      <c r="K156" s="53" t="s">
        <v>41</v>
      </c>
      <c r="L156" s="53" t="s">
        <v>6</v>
      </c>
      <c r="M156" s="56"/>
      <c r="N156" s="53"/>
      <c r="O156" s="53"/>
      <c r="P156" s="49"/>
      <c r="Q156" s="53"/>
      <c r="R156" s="53"/>
      <c r="S156" s="49"/>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7">
        <f>total_amount_ba($B$2,$D$2,D156,F156,J156,K156,M156)</f>
        <v>1590.16</v>
      </c>
      <c r="BB156" s="58">
        <f>BA156+SUM(N156:AZ156)</f>
        <v>1590.16</v>
      </c>
      <c r="BC156" s="59" t="str">
        <f>SpellNumber(L156,BB156)</f>
        <v>INR  One Thousand Five Hundred &amp; Ninety  and Paise Sixteen Only</v>
      </c>
      <c r="IE156" s="13"/>
      <c r="IF156" s="13"/>
      <c r="IG156" s="13"/>
      <c r="IH156" s="13"/>
      <c r="II156" s="13"/>
    </row>
    <row r="157" spans="1:243" s="12" customFormat="1" ht="15.75">
      <c r="A157" s="14">
        <v>2.45</v>
      </c>
      <c r="B157" s="47" t="s">
        <v>187</v>
      </c>
      <c r="C157" s="48" t="s">
        <v>435</v>
      </c>
      <c r="D157" s="83"/>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5"/>
      <c r="IE157" s="13"/>
      <c r="IF157" s="13"/>
      <c r="IG157" s="13"/>
      <c r="IH157" s="13"/>
      <c r="II157" s="13"/>
    </row>
    <row r="158" spans="1:243" s="12" customFormat="1" ht="15.75">
      <c r="A158" s="14">
        <v>2.46</v>
      </c>
      <c r="B158" s="47" t="s">
        <v>176</v>
      </c>
      <c r="C158" s="48" t="s">
        <v>436</v>
      </c>
      <c r="D158" s="83"/>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5"/>
      <c r="IE158" s="13"/>
      <c r="IF158" s="13"/>
      <c r="IG158" s="13"/>
      <c r="IH158" s="13"/>
      <c r="II158" s="13"/>
    </row>
    <row r="159" spans="1:243" s="12" customFormat="1" ht="31.5">
      <c r="A159" s="14">
        <v>2.47</v>
      </c>
      <c r="B159" s="47" t="s">
        <v>188</v>
      </c>
      <c r="C159" s="48" t="s">
        <v>437</v>
      </c>
      <c r="D159" s="52">
        <v>2</v>
      </c>
      <c r="E159" s="51" t="s">
        <v>285</v>
      </c>
      <c r="F159" s="52">
        <v>385.58</v>
      </c>
      <c r="G159" s="53"/>
      <c r="H159" s="54"/>
      <c r="I159" s="55" t="s">
        <v>34</v>
      </c>
      <c r="J159" s="51">
        <f>IF(I159="Less(-)",-1,1)</f>
        <v>1</v>
      </c>
      <c r="K159" s="53" t="s">
        <v>41</v>
      </c>
      <c r="L159" s="53" t="s">
        <v>6</v>
      </c>
      <c r="M159" s="56"/>
      <c r="N159" s="53"/>
      <c r="O159" s="53"/>
      <c r="P159" s="49"/>
      <c r="Q159" s="53"/>
      <c r="R159" s="53"/>
      <c r="S159" s="49"/>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7">
        <f>total_amount_ba($B$2,$D$2,D159,F159,J159,K159,M159)</f>
        <v>771.16</v>
      </c>
      <c r="BB159" s="58">
        <f>BA159+SUM(N159:AZ159)</f>
        <v>771.16</v>
      </c>
      <c r="BC159" s="59" t="str">
        <f>SpellNumber(L159,BB159)</f>
        <v>INR  Seven Hundred &amp; Seventy One  and Paise Sixteen Only</v>
      </c>
      <c r="IE159" s="13"/>
      <c r="IF159" s="13"/>
      <c r="IG159" s="13"/>
      <c r="IH159" s="13"/>
      <c r="II159" s="13"/>
    </row>
    <row r="160" spans="1:243" s="12" customFormat="1" ht="15.75">
      <c r="A160" s="14">
        <v>2.48</v>
      </c>
      <c r="B160" s="47" t="s">
        <v>185</v>
      </c>
      <c r="C160" s="48" t="s">
        <v>438</v>
      </c>
      <c r="D160" s="83"/>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5"/>
      <c r="IE160" s="13"/>
      <c r="IF160" s="13"/>
      <c r="IG160" s="13"/>
      <c r="IH160" s="13"/>
      <c r="II160" s="13"/>
    </row>
    <row r="161" spans="1:243" s="12" customFormat="1" ht="31.5">
      <c r="A161" s="14">
        <v>2.49</v>
      </c>
      <c r="B161" s="47" t="s">
        <v>184</v>
      </c>
      <c r="C161" s="48" t="s">
        <v>439</v>
      </c>
      <c r="D161" s="52">
        <v>2</v>
      </c>
      <c r="E161" s="51" t="s">
        <v>285</v>
      </c>
      <c r="F161" s="52">
        <v>261.46</v>
      </c>
      <c r="G161" s="53"/>
      <c r="H161" s="54"/>
      <c r="I161" s="55" t="s">
        <v>34</v>
      </c>
      <c r="J161" s="51">
        <f>IF(I161="Less(-)",-1,1)</f>
        <v>1</v>
      </c>
      <c r="K161" s="53" t="s">
        <v>41</v>
      </c>
      <c r="L161" s="53" t="s">
        <v>6</v>
      </c>
      <c r="M161" s="56"/>
      <c r="N161" s="53"/>
      <c r="O161" s="53"/>
      <c r="P161" s="49"/>
      <c r="Q161" s="53"/>
      <c r="R161" s="53"/>
      <c r="S161" s="49"/>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7">
        <f>total_amount_ba($B$2,$D$2,D161,F161,J161,K161,M161)</f>
        <v>522.92</v>
      </c>
      <c r="BB161" s="58">
        <f>BA161+SUM(N161:AZ161)</f>
        <v>522.92</v>
      </c>
      <c r="BC161" s="59" t="str">
        <f>SpellNumber(L161,BB161)</f>
        <v>INR  Five Hundred &amp; Twenty Two  and Paise Ninety Two Only</v>
      </c>
      <c r="IE161" s="13"/>
      <c r="IF161" s="13"/>
      <c r="IG161" s="13"/>
      <c r="IH161" s="13"/>
      <c r="II161" s="13"/>
    </row>
    <row r="162" spans="1:243" s="12" customFormat="1" ht="31.5">
      <c r="A162" s="14">
        <v>2.5</v>
      </c>
      <c r="B162" s="47" t="s">
        <v>189</v>
      </c>
      <c r="C162" s="48" t="s">
        <v>440</v>
      </c>
      <c r="D162" s="83"/>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5"/>
      <c r="IE162" s="13"/>
      <c r="IF162" s="13"/>
      <c r="IG162" s="13"/>
      <c r="IH162" s="13"/>
      <c r="II162" s="13"/>
    </row>
    <row r="163" spans="1:243" s="12" customFormat="1" ht="15.75">
      <c r="A163" s="14">
        <v>2.51</v>
      </c>
      <c r="B163" s="47" t="s">
        <v>190</v>
      </c>
      <c r="C163" s="48" t="s">
        <v>441</v>
      </c>
      <c r="D163" s="83"/>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5"/>
      <c r="IE163" s="13"/>
      <c r="IF163" s="13"/>
      <c r="IG163" s="13"/>
      <c r="IH163" s="13"/>
      <c r="II163" s="13"/>
    </row>
    <row r="164" spans="1:243" s="12" customFormat="1" ht="15.75">
      <c r="A164" s="14">
        <v>2.52</v>
      </c>
      <c r="B164" s="47" t="s">
        <v>184</v>
      </c>
      <c r="C164" s="48" t="s">
        <v>442</v>
      </c>
      <c r="D164" s="52">
        <v>1</v>
      </c>
      <c r="E164" s="51" t="s">
        <v>285</v>
      </c>
      <c r="F164" s="52">
        <v>641.3</v>
      </c>
      <c r="G164" s="53"/>
      <c r="H164" s="54"/>
      <c r="I164" s="55" t="s">
        <v>34</v>
      </c>
      <c r="J164" s="51">
        <f>IF(I164="Less(-)",-1,1)</f>
        <v>1</v>
      </c>
      <c r="K164" s="53" t="s">
        <v>41</v>
      </c>
      <c r="L164" s="53" t="s">
        <v>6</v>
      </c>
      <c r="M164" s="56"/>
      <c r="N164" s="53"/>
      <c r="O164" s="53"/>
      <c r="P164" s="49"/>
      <c r="Q164" s="53"/>
      <c r="R164" s="53"/>
      <c r="S164" s="49"/>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7">
        <f>total_amount_ba($B$2,$D$2,D164,F164,J164,K164,M164)</f>
        <v>641.3</v>
      </c>
      <c r="BB164" s="58">
        <f>BA164+SUM(N164:AZ164)</f>
        <v>641.3</v>
      </c>
      <c r="BC164" s="59" t="str">
        <f>SpellNumber(L164,BB164)</f>
        <v>INR  Six Hundred &amp; Forty One  and Paise Thirty Only</v>
      </c>
      <c r="IE164" s="13"/>
      <c r="IF164" s="13"/>
      <c r="IG164" s="13"/>
      <c r="IH164" s="13"/>
      <c r="II164" s="13"/>
    </row>
    <row r="165" spans="1:243" s="12" customFormat="1" ht="15.75">
      <c r="A165" s="14">
        <v>2.53</v>
      </c>
      <c r="B165" s="47" t="s">
        <v>191</v>
      </c>
      <c r="C165" s="48" t="s">
        <v>443</v>
      </c>
      <c r="D165" s="83"/>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5"/>
      <c r="IE165" s="13"/>
      <c r="IF165" s="13"/>
      <c r="IG165" s="13"/>
      <c r="IH165" s="13"/>
      <c r="II165" s="13"/>
    </row>
    <row r="166" spans="1:243" s="12" customFormat="1" ht="31.5">
      <c r="A166" s="14">
        <v>2.54</v>
      </c>
      <c r="B166" s="47" t="s">
        <v>184</v>
      </c>
      <c r="C166" s="48" t="s">
        <v>444</v>
      </c>
      <c r="D166" s="52">
        <v>4</v>
      </c>
      <c r="E166" s="51" t="s">
        <v>285</v>
      </c>
      <c r="F166" s="52">
        <v>503.11</v>
      </c>
      <c r="G166" s="53"/>
      <c r="H166" s="54"/>
      <c r="I166" s="55" t="s">
        <v>34</v>
      </c>
      <c r="J166" s="51">
        <f>IF(I166="Less(-)",-1,1)</f>
        <v>1</v>
      </c>
      <c r="K166" s="53" t="s">
        <v>41</v>
      </c>
      <c r="L166" s="53" t="s">
        <v>6</v>
      </c>
      <c r="M166" s="56"/>
      <c r="N166" s="53"/>
      <c r="O166" s="53"/>
      <c r="P166" s="49"/>
      <c r="Q166" s="53"/>
      <c r="R166" s="53"/>
      <c r="S166" s="49"/>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7">
        <f>total_amount_ba($B$2,$D$2,D166,F166,J166,K166,M166)</f>
        <v>2012.44</v>
      </c>
      <c r="BB166" s="58">
        <f>BA166+SUM(N166:AZ166)</f>
        <v>2012.44</v>
      </c>
      <c r="BC166" s="59" t="str">
        <f>SpellNumber(L166,BB166)</f>
        <v>INR  Two Thousand  &amp;Twelve  and Paise Forty Four Only</v>
      </c>
      <c r="IE166" s="13"/>
      <c r="IF166" s="13"/>
      <c r="IG166" s="13"/>
      <c r="IH166" s="13"/>
      <c r="II166" s="13"/>
    </row>
    <row r="167" spans="1:243" s="12" customFormat="1" ht="15.75">
      <c r="A167" s="14">
        <v>2.55</v>
      </c>
      <c r="B167" s="47" t="s">
        <v>192</v>
      </c>
      <c r="C167" s="48" t="s">
        <v>445</v>
      </c>
      <c r="D167" s="83"/>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5"/>
      <c r="IE167" s="13"/>
      <c r="IF167" s="13"/>
      <c r="IG167" s="13"/>
      <c r="IH167" s="13"/>
      <c r="II167" s="13"/>
    </row>
    <row r="168" spans="1:243" s="12" customFormat="1" ht="15.75">
      <c r="A168" s="14">
        <v>2.56</v>
      </c>
      <c r="B168" s="47" t="s">
        <v>190</v>
      </c>
      <c r="C168" s="48" t="s">
        <v>446</v>
      </c>
      <c r="D168" s="83"/>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5"/>
      <c r="IE168" s="13"/>
      <c r="IF168" s="13"/>
      <c r="IG168" s="13"/>
      <c r="IH168" s="13"/>
      <c r="II168" s="13"/>
    </row>
    <row r="169" spans="1:243" s="12" customFormat="1" ht="31.5">
      <c r="A169" s="14">
        <v>2.57</v>
      </c>
      <c r="B169" s="47" t="s">
        <v>184</v>
      </c>
      <c r="C169" s="48" t="s">
        <v>447</v>
      </c>
      <c r="D169" s="52">
        <v>4</v>
      </c>
      <c r="E169" s="51" t="s">
        <v>285</v>
      </c>
      <c r="F169" s="52">
        <v>620.17</v>
      </c>
      <c r="G169" s="53"/>
      <c r="H169" s="54"/>
      <c r="I169" s="55" t="s">
        <v>34</v>
      </c>
      <c r="J169" s="51">
        <f>IF(I169="Less(-)",-1,1)</f>
        <v>1</v>
      </c>
      <c r="K169" s="53" t="s">
        <v>41</v>
      </c>
      <c r="L169" s="53" t="s">
        <v>6</v>
      </c>
      <c r="M169" s="56"/>
      <c r="N169" s="53"/>
      <c r="O169" s="53"/>
      <c r="P169" s="49"/>
      <c r="Q169" s="53"/>
      <c r="R169" s="53"/>
      <c r="S169" s="49"/>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7">
        <f>total_amount_ba($B$2,$D$2,D169,F169,J169,K169,M169)</f>
        <v>2480.68</v>
      </c>
      <c r="BB169" s="58">
        <f>BA169+SUM(N169:AZ169)</f>
        <v>2480.68</v>
      </c>
      <c r="BC169" s="59" t="str">
        <f>SpellNumber(L169,BB169)</f>
        <v>INR  Two Thousand Four Hundred &amp; Eighty  and Paise Sixty Eight Only</v>
      </c>
      <c r="IE169" s="13"/>
      <c r="IF169" s="13"/>
      <c r="IG169" s="13"/>
      <c r="IH169" s="13"/>
      <c r="II169" s="13"/>
    </row>
    <row r="170" spans="1:243" s="12" customFormat="1" ht="15.75">
      <c r="A170" s="14">
        <v>2.58</v>
      </c>
      <c r="B170" s="47" t="s">
        <v>191</v>
      </c>
      <c r="C170" s="48" t="s">
        <v>448</v>
      </c>
      <c r="D170" s="83"/>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5"/>
      <c r="IE170" s="13"/>
      <c r="IF170" s="13"/>
      <c r="IG170" s="13"/>
      <c r="IH170" s="13"/>
      <c r="II170" s="13"/>
    </row>
    <row r="171" spans="1:243" s="12" customFormat="1" ht="31.5">
      <c r="A171" s="14">
        <v>2.59</v>
      </c>
      <c r="B171" s="47" t="s">
        <v>184</v>
      </c>
      <c r="C171" s="48" t="s">
        <v>449</v>
      </c>
      <c r="D171" s="52">
        <v>4</v>
      </c>
      <c r="E171" s="51" t="s">
        <v>285</v>
      </c>
      <c r="F171" s="52">
        <v>437.44</v>
      </c>
      <c r="G171" s="53"/>
      <c r="H171" s="54"/>
      <c r="I171" s="55" t="s">
        <v>34</v>
      </c>
      <c r="J171" s="51">
        <f>IF(I171="Less(-)",-1,1)</f>
        <v>1</v>
      </c>
      <c r="K171" s="53" t="s">
        <v>41</v>
      </c>
      <c r="L171" s="53" t="s">
        <v>6</v>
      </c>
      <c r="M171" s="56"/>
      <c r="N171" s="53"/>
      <c r="O171" s="53"/>
      <c r="P171" s="49"/>
      <c r="Q171" s="53"/>
      <c r="R171" s="53"/>
      <c r="S171" s="49"/>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7">
        <f>total_amount_ba($B$2,$D$2,D171,F171,J171,K171,M171)</f>
        <v>1749.76</v>
      </c>
      <c r="BB171" s="58">
        <f>BA171+SUM(N171:AZ171)</f>
        <v>1749.76</v>
      </c>
      <c r="BC171" s="59" t="str">
        <f>SpellNumber(L171,BB171)</f>
        <v>INR  One Thousand Seven Hundred &amp; Forty Nine  and Paise Seventy Six Only</v>
      </c>
      <c r="IE171" s="13"/>
      <c r="IF171" s="13"/>
      <c r="IG171" s="13"/>
      <c r="IH171" s="13"/>
      <c r="II171" s="13"/>
    </row>
    <row r="172" spans="1:243" s="12" customFormat="1" ht="15.75">
      <c r="A172" s="14">
        <v>2.6</v>
      </c>
      <c r="B172" s="47" t="s">
        <v>193</v>
      </c>
      <c r="C172" s="48" t="s">
        <v>450</v>
      </c>
      <c r="D172" s="83"/>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5"/>
      <c r="IE172" s="13"/>
      <c r="IF172" s="13"/>
      <c r="IG172" s="13"/>
      <c r="IH172" s="13"/>
      <c r="II172" s="13"/>
    </row>
    <row r="173" spans="1:243" s="12" customFormat="1" ht="15.75">
      <c r="A173" s="14">
        <v>2.61</v>
      </c>
      <c r="B173" s="47" t="s">
        <v>194</v>
      </c>
      <c r="C173" s="48" t="s">
        <v>451</v>
      </c>
      <c r="D173" s="83"/>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5"/>
      <c r="IE173" s="13"/>
      <c r="IF173" s="13"/>
      <c r="IG173" s="13"/>
      <c r="IH173" s="13"/>
      <c r="II173" s="13"/>
    </row>
    <row r="174" spans="1:243" s="12" customFormat="1" ht="31.5">
      <c r="A174" s="14">
        <v>2.62</v>
      </c>
      <c r="B174" s="47" t="s">
        <v>184</v>
      </c>
      <c r="C174" s="48" t="s">
        <v>452</v>
      </c>
      <c r="D174" s="52">
        <v>4</v>
      </c>
      <c r="E174" s="51" t="s">
        <v>285</v>
      </c>
      <c r="F174" s="52">
        <v>385.58</v>
      </c>
      <c r="G174" s="53"/>
      <c r="H174" s="54"/>
      <c r="I174" s="55" t="s">
        <v>34</v>
      </c>
      <c r="J174" s="51">
        <f>IF(I174="Less(-)",-1,1)</f>
        <v>1</v>
      </c>
      <c r="K174" s="53" t="s">
        <v>41</v>
      </c>
      <c r="L174" s="53" t="s">
        <v>6</v>
      </c>
      <c r="M174" s="56"/>
      <c r="N174" s="53"/>
      <c r="O174" s="53"/>
      <c r="P174" s="49"/>
      <c r="Q174" s="53"/>
      <c r="R174" s="53"/>
      <c r="S174" s="49"/>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7">
        <f>total_amount_ba($B$2,$D$2,D174,F174,J174,K174,M174)</f>
        <v>1542.32</v>
      </c>
      <c r="BB174" s="58">
        <f>BA174+SUM(N174:AZ174)</f>
        <v>1542.32</v>
      </c>
      <c r="BC174" s="59" t="str">
        <f>SpellNumber(L174,BB174)</f>
        <v>INR  One Thousand Five Hundred &amp; Forty Two  and Paise Thirty Two Only</v>
      </c>
      <c r="IE174" s="13"/>
      <c r="IF174" s="13"/>
      <c r="IG174" s="13"/>
      <c r="IH174" s="13"/>
      <c r="II174" s="13"/>
    </row>
    <row r="175" spans="1:243" s="12" customFormat="1" ht="15.75">
      <c r="A175" s="14">
        <v>2.63</v>
      </c>
      <c r="B175" s="47" t="s">
        <v>195</v>
      </c>
      <c r="C175" s="48" t="s">
        <v>453</v>
      </c>
      <c r="D175" s="83"/>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5"/>
      <c r="IE175" s="13"/>
      <c r="IF175" s="13"/>
      <c r="IG175" s="13"/>
      <c r="IH175" s="13"/>
      <c r="II175" s="13"/>
    </row>
    <row r="176" spans="1:243" s="12" customFormat="1" ht="31.5">
      <c r="A176" s="14">
        <v>2.64</v>
      </c>
      <c r="B176" s="47" t="s">
        <v>184</v>
      </c>
      <c r="C176" s="48" t="s">
        <v>454</v>
      </c>
      <c r="D176" s="52">
        <v>4</v>
      </c>
      <c r="E176" s="51" t="s">
        <v>285</v>
      </c>
      <c r="F176" s="52">
        <v>273.17</v>
      </c>
      <c r="G176" s="53"/>
      <c r="H176" s="54"/>
      <c r="I176" s="55" t="s">
        <v>34</v>
      </c>
      <c r="J176" s="51">
        <f>IF(I176="Less(-)",-1,1)</f>
        <v>1</v>
      </c>
      <c r="K176" s="53" t="s">
        <v>41</v>
      </c>
      <c r="L176" s="53" t="s">
        <v>6</v>
      </c>
      <c r="M176" s="56"/>
      <c r="N176" s="53"/>
      <c r="O176" s="53"/>
      <c r="P176" s="49"/>
      <c r="Q176" s="53"/>
      <c r="R176" s="53"/>
      <c r="S176" s="49"/>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7">
        <f>total_amount_ba($B$2,$D$2,D176,F176,J176,K176,M176)</f>
        <v>1092.68</v>
      </c>
      <c r="BB176" s="58">
        <f>BA176+SUM(N176:AZ176)</f>
        <v>1092.68</v>
      </c>
      <c r="BC176" s="59" t="str">
        <f>SpellNumber(L176,BB176)</f>
        <v>INR  One Thousand  &amp;Ninety Two  and Paise Sixty Eight Only</v>
      </c>
      <c r="IE176" s="13"/>
      <c r="IF176" s="13"/>
      <c r="IG176" s="13"/>
      <c r="IH176" s="13"/>
      <c r="II176" s="13"/>
    </row>
    <row r="177" spans="1:243" s="12" customFormat="1" ht="15.75">
      <c r="A177" s="14">
        <v>2.65</v>
      </c>
      <c r="B177" s="47" t="s">
        <v>196</v>
      </c>
      <c r="C177" s="48" t="s">
        <v>455</v>
      </c>
      <c r="D177" s="83"/>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5"/>
      <c r="IE177" s="13"/>
      <c r="IF177" s="13"/>
      <c r="IG177" s="13"/>
      <c r="IH177" s="13"/>
      <c r="II177" s="13"/>
    </row>
    <row r="178" spans="1:243" s="12" customFormat="1" ht="15.75">
      <c r="A178" s="14">
        <v>2.66</v>
      </c>
      <c r="B178" s="47" t="s">
        <v>194</v>
      </c>
      <c r="C178" s="48" t="s">
        <v>456</v>
      </c>
      <c r="D178" s="83"/>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5"/>
      <c r="IE178" s="13"/>
      <c r="IF178" s="13"/>
      <c r="IG178" s="13"/>
      <c r="IH178" s="13"/>
      <c r="II178" s="13"/>
    </row>
    <row r="179" spans="1:243" s="12" customFormat="1" ht="31.5">
      <c r="A179" s="14">
        <v>2.67</v>
      </c>
      <c r="B179" s="47" t="s">
        <v>184</v>
      </c>
      <c r="C179" s="48" t="s">
        <v>457</v>
      </c>
      <c r="D179" s="52">
        <v>14</v>
      </c>
      <c r="E179" s="51" t="s">
        <v>285</v>
      </c>
      <c r="F179" s="52">
        <v>385.58</v>
      </c>
      <c r="G179" s="53"/>
      <c r="H179" s="54"/>
      <c r="I179" s="55" t="s">
        <v>34</v>
      </c>
      <c r="J179" s="51">
        <f>IF(I179="Less(-)",-1,1)</f>
        <v>1</v>
      </c>
      <c r="K179" s="53" t="s">
        <v>41</v>
      </c>
      <c r="L179" s="53" t="s">
        <v>6</v>
      </c>
      <c r="M179" s="56"/>
      <c r="N179" s="53"/>
      <c r="O179" s="53"/>
      <c r="P179" s="49"/>
      <c r="Q179" s="53"/>
      <c r="R179" s="53"/>
      <c r="S179" s="49"/>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7">
        <f>total_amount_ba($B$2,$D$2,D179,F179,J179,K179,M179)</f>
        <v>5398.12</v>
      </c>
      <c r="BB179" s="58">
        <f>BA179+SUM(N179:AZ179)</f>
        <v>5398.12</v>
      </c>
      <c r="BC179" s="59" t="str">
        <f>SpellNumber(L179,BB179)</f>
        <v>INR  Five Thousand Three Hundred &amp; Ninety Eight  and Paise Twelve Only</v>
      </c>
      <c r="IE179" s="13"/>
      <c r="IF179" s="13"/>
      <c r="IG179" s="13"/>
      <c r="IH179" s="13"/>
      <c r="II179" s="13"/>
    </row>
    <row r="180" spans="1:243" s="12" customFormat="1" ht="15.75">
      <c r="A180" s="14">
        <v>2.68</v>
      </c>
      <c r="B180" s="47" t="s">
        <v>195</v>
      </c>
      <c r="C180" s="48" t="s">
        <v>458</v>
      </c>
      <c r="D180" s="83"/>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5"/>
      <c r="IE180" s="13"/>
      <c r="IF180" s="13"/>
      <c r="IG180" s="13"/>
      <c r="IH180" s="13"/>
      <c r="II180" s="13"/>
    </row>
    <row r="181" spans="1:243" s="12" customFormat="1" ht="31.5">
      <c r="A181" s="14">
        <v>2.69</v>
      </c>
      <c r="B181" s="47" t="s">
        <v>184</v>
      </c>
      <c r="C181" s="48" t="s">
        <v>459</v>
      </c>
      <c r="D181" s="52">
        <v>8</v>
      </c>
      <c r="E181" s="51" t="s">
        <v>285</v>
      </c>
      <c r="F181" s="52">
        <v>238.01</v>
      </c>
      <c r="G181" s="53"/>
      <c r="H181" s="54"/>
      <c r="I181" s="55" t="s">
        <v>34</v>
      </c>
      <c r="J181" s="51">
        <f>IF(I181="Less(-)",-1,1)</f>
        <v>1</v>
      </c>
      <c r="K181" s="53" t="s">
        <v>41</v>
      </c>
      <c r="L181" s="53" t="s">
        <v>6</v>
      </c>
      <c r="M181" s="56"/>
      <c r="N181" s="53"/>
      <c r="O181" s="53"/>
      <c r="P181" s="49"/>
      <c r="Q181" s="53"/>
      <c r="R181" s="53"/>
      <c r="S181" s="49"/>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7">
        <f>total_amount_ba($B$2,$D$2,D181,F181,J181,K181,M181)</f>
        <v>1904.08</v>
      </c>
      <c r="BB181" s="58">
        <f>BA181+SUM(N181:AZ181)</f>
        <v>1904.08</v>
      </c>
      <c r="BC181" s="59" t="str">
        <f>SpellNumber(L181,BB181)</f>
        <v>INR  One Thousand Nine Hundred &amp; Four  and Paise Eight Only</v>
      </c>
      <c r="IE181" s="13"/>
      <c r="IF181" s="13"/>
      <c r="IG181" s="13"/>
      <c r="IH181" s="13"/>
      <c r="II181" s="13"/>
    </row>
    <row r="182" spans="1:243" s="12" customFormat="1" ht="31.5">
      <c r="A182" s="14">
        <v>2.7</v>
      </c>
      <c r="B182" s="47" t="s">
        <v>197</v>
      </c>
      <c r="C182" s="48" t="s">
        <v>460</v>
      </c>
      <c r="D182" s="83"/>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5"/>
      <c r="IE182" s="13"/>
      <c r="IF182" s="13"/>
      <c r="IG182" s="13"/>
      <c r="IH182" s="13"/>
      <c r="II182" s="13"/>
    </row>
    <row r="183" spans="1:243" s="12" customFormat="1" ht="31.5">
      <c r="A183" s="14">
        <v>2.71</v>
      </c>
      <c r="B183" s="47" t="s">
        <v>194</v>
      </c>
      <c r="C183" s="48" t="s">
        <v>461</v>
      </c>
      <c r="D183" s="52">
        <v>62</v>
      </c>
      <c r="E183" s="51" t="s">
        <v>285</v>
      </c>
      <c r="F183" s="52">
        <v>481.94</v>
      </c>
      <c r="G183" s="53"/>
      <c r="H183" s="54"/>
      <c r="I183" s="55" t="s">
        <v>34</v>
      </c>
      <c r="J183" s="51">
        <f>IF(I183="Less(-)",-1,1)</f>
        <v>1</v>
      </c>
      <c r="K183" s="53" t="s">
        <v>41</v>
      </c>
      <c r="L183" s="53" t="s">
        <v>6</v>
      </c>
      <c r="M183" s="56"/>
      <c r="N183" s="53"/>
      <c r="O183" s="53"/>
      <c r="P183" s="49"/>
      <c r="Q183" s="53"/>
      <c r="R183" s="53"/>
      <c r="S183" s="49"/>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7">
        <f>total_amount_ba($B$2,$D$2,D183,F183,J183,K183,M183)</f>
        <v>29880.28</v>
      </c>
      <c r="BB183" s="58">
        <f>BA183+SUM(N183:AZ183)</f>
        <v>29880.28</v>
      </c>
      <c r="BC183" s="59" t="str">
        <f>SpellNumber(L183,BB183)</f>
        <v>INR  Twenty Nine Thousand Eight Hundred &amp; Eighty  and Paise Twenty Eight Only</v>
      </c>
      <c r="IE183" s="13"/>
      <c r="IF183" s="13"/>
      <c r="IG183" s="13"/>
      <c r="IH183" s="13"/>
      <c r="II183" s="13"/>
    </row>
    <row r="184" spans="1:243" s="12" customFormat="1" ht="31.5">
      <c r="A184" s="14">
        <v>2.72</v>
      </c>
      <c r="B184" s="47" t="s">
        <v>195</v>
      </c>
      <c r="C184" s="48" t="s">
        <v>462</v>
      </c>
      <c r="D184" s="52">
        <v>48</v>
      </c>
      <c r="E184" s="51" t="s">
        <v>285</v>
      </c>
      <c r="F184" s="52">
        <v>408.94</v>
      </c>
      <c r="G184" s="53"/>
      <c r="H184" s="54"/>
      <c r="I184" s="55" t="s">
        <v>34</v>
      </c>
      <c r="J184" s="51">
        <f>IF(I184="Less(-)",-1,1)</f>
        <v>1</v>
      </c>
      <c r="K184" s="53" t="s">
        <v>41</v>
      </c>
      <c r="L184" s="53" t="s">
        <v>6</v>
      </c>
      <c r="M184" s="56"/>
      <c r="N184" s="53"/>
      <c r="O184" s="53"/>
      <c r="P184" s="49"/>
      <c r="Q184" s="53"/>
      <c r="R184" s="53"/>
      <c r="S184" s="49"/>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7">
        <f>total_amount_ba($B$2,$D$2,D184,F184,J184,K184,M184)</f>
        <v>19629.12</v>
      </c>
      <c r="BB184" s="58">
        <f>BA184+SUM(N184:AZ184)</f>
        <v>19629.12</v>
      </c>
      <c r="BC184" s="59" t="str">
        <f>SpellNumber(L184,BB184)</f>
        <v>INR  Nineteen Thousand Six Hundred &amp; Twenty Nine  and Paise Twelve Only</v>
      </c>
      <c r="IE184" s="13"/>
      <c r="IF184" s="13"/>
      <c r="IG184" s="13"/>
      <c r="IH184" s="13"/>
      <c r="II184" s="13"/>
    </row>
    <row r="185" spans="1:243" s="12" customFormat="1" ht="47.25">
      <c r="A185" s="14">
        <v>2.73</v>
      </c>
      <c r="B185" s="47" t="s">
        <v>198</v>
      </c>
      <c r="C185" s="48" t="s">
        <v>463</v>
      </c>
      <c r="D185" s="83"/>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5"/>
      <c r="IE185" s="13"/>
      <c r="IF185" s="13"/>
      <c r="IG185" s="13"/>
      <c r="IH185" s="13"/>
      <c r="II185" s="13"/>
    </row>
    <row r="186" spans="1:243" s="12" customFormat="1" ht="15.75">
      <c r="A186" s="14">
        <v>2.74</v>
      </c>
      <c r="B186" s="47" t="s">
        <v>199</v>
      </c>
      <c r="C186" s="48" t="s">
        <v>464</v>
      </c>
      <c r="D186" s="83"/>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5"/>
      <c r="IE186" s="13"/>
      <c r="IF186" s="13"/>
      <c r="IG186" s="13"/>
      <c r="IH186" s="13"/>
      <c r="II186" s="13"/>
    </row>
    <row r="187" spans="1:243" s="12" customFormat="1" ht="31.5">
      <c r="A187" s="14">
        <v>2.75</v>
      </c>
      <c r="B187" s="47" t="s">
        <v>200</v>
      </c>
      <c r="C187" s="48" t="s">
        <v>465</v>
      </c>
      <c r="D187" s="52">
        <v>13</v>
      </c>
      <c r="E187" s="51" t="s">
        <v>285</v>
      </c>
      <c r="F187" s="52">
        <v>1406.49</v>
      </c>
      <c r="G187" s="53"/>
      <c r="H187" s="54"/>
      <c r="I187" s="55" t="s">
        <v>34</v>
      </c>
      <c r="J187" s="51">
        <f>IF(I187="Less(-)",-1,1)</f>
        <v>1</v>
      </c>
      <c r="K187" s="53" t="s">
        <v>41</v>
      </c>
      <c r="L187" s="53" t="s">
        <v>6</v>
      </c>
      <c r="M187" s="56"/>
      <c r="N187" s="53"/>
      <c r="O187" s="53"/>
      <c r="P187" s="49"/>
      <c r="Q187" s="53"/>
      <c r="R187" s="53"/>
      <c r="S187" s="49"/>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7">
        <f>total_amount_ba($B$2,$D$2,D187,F187,J187,K187,M187)</f>
        <v>18284.37</v>
      </c>
      <c r="BB187" s="58">
        <f>BA187+SUM(N187:AZ187)</f>
        <v>18284.37</v>
      </c>
      <c r="BC187" s="59" t="str">
        <f>SpellNumber(L187,BB187)</f>
        <v>INR  Eighteen Thousand Two Hundred &amp; Eighty Four  and Paise Thirty Seven Only</v>
      </c>
      <c r="IE187" s="13"/>
      <c r="IF187" s="13"/>
      <c r="IG187" s="13"/>
      <c r="IH187" s="13"/>
      <c r="II187" s="13"/>
    </row>
    <row r="188" spans="1:243" s="12" customFormat="1" ht="15.75">
      <c r="A188" s="14">
        <v>2.76</v>
      </c>
      <c r="B188" s="47" t="s">
        <v>201</v>
      </c>
      <c r="C188" s="48" t="s">
        <v>466</v>
      </c>
      <c r="D188" s="83"/>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5"/>
      <c r="IE188" s="13"/>
      <c r="IF188" s="13"/>
      <c r="IG188" s="13"/>
      <c r="IH188" s="13"/>
      <c r="II188" s="13"/>
    </row>
    <row r="189" spans="1:243" s="12" customFormat="1" ht="31.5">
      <c r="A189" s="14">
        <v>2.77</v>
      </c>
      <c r="B189" s="47" t="s">
        <v>184</v>
      </c>
      <c r="C189" s="48" t="s">
        <v>467</v>
      </c>
      <c r="D189" s="52">
        <v>4</v>
      </c>
      <c r="E189" s="51" t="s">
        <v>285</v>
      </c>
      <c r="F189" s="52">
        <v>1465.15</v>
      </c>
      <c r="G189" s="53"/>
      <c r="H189" s="54"/>
      <c r="I189" s="55" t="s">
        <v>34</v>
      </c>
      <c r="J189" s="51">
        <f>IF(I189="Less(-)",-1,1)</f>
        <v>1</v>
      </c>
      <c r="K189" s="53" t="s">
        <v>41</v>
      </c>
      <c r="L189" s="53" t="s">
        <v>6</v>
      </c>
      <c r="M189" s="56"/>
      <c r="N189" s="53"/>
      <c r="O189" s="53"/>
      <c r="P189" s="49"/>
      <c r="Q189" s="53"/>
      <c r="R189" s="53"/>
      <c r="S189" s="49"/>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7">
        <f>total_amount_ba($B$2,$D$2,D189,F189,J189,K189,M189)</f>
        <v>5860.6</v>
      </c>
      <c r="BB189" s="58">
        <f>BA189+SUM(N189:AZ189)</f>
        <v>5860.6</v>
      </c>
      <c r="BC189" s="59" t="str">
        <f>SpellNumber(L189,BB189)</f>
        <v>INR  Five Thousand Eight Hundred &amp; Sixty  and Paise Sixty Only</v>
      </c>
      <c r="IE189" s="13"/>
      <c r="IF189" s="13"/>
      <c r="IG189" s="13"/>
      <c r="IH189" s="13"/>
      <c r="II189" s="13"/>
    </row>
    <row r="190" spans="1:243" s="12" customFormat="1" ht="94.5">
      <c r="A190" s="14">
        <v>2.78</v>
      </c>
      <c r="B190" s="47" t="s">
        <v>202</v>
      </c>
      <c r="C190" s="48" t="s">
        <v>468</v>
      </c>
      <c r="D190" s="52">
        <v>4</v>
      </c>
      <c r="E190" s="51" t="s">
        <v>285</v>
      </c>
      <c r="F190" s="52">
        <v>14116.97</v>
      </c>
      <c r="G190" s="53"/>
      <c r="H190" s="54"/>
      <c r="I190" s="55" t="s">
        <v>34</v>
      </c>
      <c r="J190" s="51">
        <f>IF(I190="Less(-)",-1,1)</f>
        <v>1</v>
      </c>
      <c r="K190" s="53" t="s">
        <v>41</v>
      </c>
      <c r="L190" s="53" t="s">
        <v>6</v>
      </c>
      <c r="M190" s="56"/>
      <c r="N190" s="53"/>
      <c r="O190" s="53"/>
      <c r="P190" s="49"/>
      <c r="Q190" s="53"/>
      <c r="R190" s="53"/>
      <c r="S190" s="49"/>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7">
        <f>total_amount_ba($B$2,$D$2,D190,F190,J190,K190,M190)</f>
        <v>56467.88</v>
      </c>
      <c r="BB190" s="58">
        <f>BA190+SUM(N190:AZ190)</f>
        <v>56467.88</v>
      </c>
      <c r="BC190" s="59" t="str">
        <f>SpellNumber(L190,BB190)</f>
        <v>INR  Fifty Six Thousand Four Hundred &amp; Sixty Seven  and Paise Eighty Eight Only</v>
      </c>
      <c r="IE190" s="13"/>
      <c r="IF190" s="13"/>
      <c r="IG190" s="13"/>
      <c r="IH190" s="13"/>
      <c r="II190" s="13"/>
    </row>
    <row r="191" spans="1:243" s="12" customFormat="1" ht="15.75">
      <c r="A191" s="14">
        <v>2.79</v>
      </c>
      <c r="B191" s="47" t="s">
        <v>203</v>
      </c>
      <c r="C191" s="48" t="s">
        <v>469</v>
      </c>
      <c r="D191" s="83"/>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5"/>
      <c r="IE191" s="13"/>
      <c r="IF191" s="13"/>
      <c r="IG191" s="13"/>
      <c r="IH191" s="13"/>
      <c r="II191" s="13"/>
    </row>
    <row r="192" spans="1:243" s="12" customFormat="1" ht="78.75">
      <c r="A192" s="14">
        <v>2.8</v>
      </c>
      <c r="B192" s="47" t="s">
        <v>204</v>
      </c>
      <c r="C192" s="48" t="s">
        <v>470</v>
      </c>
      <c r="D192" s="83"/>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5"/>
      <c r="IE192" s="13"/>
      <c r="IF192" s="13"/>
      <c r="IG192" s="13"/>
      <c r="IH192" s="13"/>
      <c r="II192" s="13"/>
    </row>
    <row r="193" spans="1:243" s="12" customFormat="1" ht="31.5">
      <c r="A193" s="14">
        <v>2.81</v>
      </c>
      <c r="B193" s="47" t="s">
        <v>205</v>
      </c>
      <c r="C193" s="48" t="s">
        <v>471</v>
      </c>
      <c r="D193" s="52">
        <v>45.3</v>
      </c>
      <c r="E193" s="51" t="s">
        <v>284</v>
      </c>
      <c r="F193" s="52">
        <v>285.05</v>
      </c>
      <c r="G193" s="53"/>
      <c r="H193" s="54"/>
      <c r="I193" s="55" t="s">
        <v>34</v>
      </c>
      <c r="J193" s="51">
        <f>IF(I193="Less(-)",-1,1)</f>
        <v>1</v>
      </c>
      <c r="K193" s="53" t="s">
        <v>41</v>
      </c>
      <c r="L193" s="53" t="s">
        <v>6</v>
      </c>
      <c r="M193" s="56"/>
      <c r="N193" s="53"/>
      <c r="O193" s="53"/>
      <c r="P193" s="49"/>
      <c r="Q193" s="53"/>
      <c r="R193" s="53"/>
      <c r="S193" s="49"/>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7">
        <f>total_amount_ba($B$2,$D$2,D193,F193,J193,K193,M193)</f>
        <v>12912.77</v>
      </c>
      <c r="BB193" s="58">
        <f>BA193+SUM(N193:AZ193)</f>
        <v>12912.77</v>
      </c>
      <c r="BC193" s="59" t="str">
        <f>SpellNumber(L193,BB193)</f>
        <v>INR  Twelve Thousand Nine Hundred &amp; Twelve  and Paise Seventy Seven Only</v>
      </c>
      <c r="IE193" s="13"/>
      <c r="IF193" s="13"/>
      <c r="IG193" s="13"/>
      <c r="IH193" s="13"/>
      <c r="II193" s="13"/>
    </row>
    <row r="194" spans="1:243" s="12" customFormat="1" ht="31.5">
      <c r="A194" s="14">
        <v>2.82</v>
      </c>
      <c r="B194" s="47" t="s">
        <v>206</v>
      </c>
      <c r="C194" s="48" t="s">
        <v>472</v>
      </c>
      <c r="D194" s="83"/>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5"/>
      <c r="IE194" s="13"/>
      <c r="IF194" s="13"/>
      <c r="IG194" s="13"/>
      <c r="IH194" s="13"/>
      <c r="II194" s="13"/>
    </row>
    <row r="195" spans="1:243" s="12" customFormat="1" ht="31.5">
      <c r="A195" s="14">
        <v>2.83</v>
      </c>
      <c r="B195" s="47" t="s">
        <v>207</v>
      </c>
      <c r="C195" s="48" t="s">
        <v>473</v>
      </c>
      <c r="D195" s="52">
        <v>17</v>
      </c>
      <c r="E195" s="51" t="s">
        <v>284</v>
      </c>
      <c r="F195" s="52">
        <v>430.69</v>
      </c>
      <c r="G195" s="53"/>
      <c r="H195" s="54"/>
      <c r="I195" s="55" t="s">
        <v>34</v>
      </c>
      <c r="J195" s="51">
        <f>IF(I195="Less(-)",-1,1)</f>
        <v>1</v>
      </c>
      <c r="K195" s="53" t="s">
        <v>41</v>
      </c>
      <c r="L195" s="53" t="s">
        <v>6</v>
      </c>
      <c r="M195" s="56"/>
      <c r="N195" s="53"/>
      <c r="O195" s="53"/>
      <c r="P195" s="49"/>
      <c r="Q195" s="53"/>
      <c r="R195" s="53"/>
      <c r="S195" s="49"/>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c r="AY195" s="50"/>
      <c r="AZ195" s="50"/>
      <c r="BA195" s="57">
        <f>total_amount_ba($B$2,$D$2,D195,F195,J195,K195,M195)</f>
        <v>7321.73</v>
      </c>
      <c r="BB195" s="58">
        <f>BA195+SUM(N195:AZ195)</f>
        <v>7321.73</v>
      </c>
      <c r="BC195" s="59" t="str">
        <f>SpellNumber(L195,BB195)</f>
        <v>INR  Seven Thousand Three Hundred &amp; Twenty One  and Paise Seventy Three Only</v>
      </c>
      <c r="IE195" s="13"/>
      <c r="IF195" s="13"/>
      <c r="IG195" s="13"/>
      <c r="IH195" s="13"/>
      <c r="II195" s="13"/>
    </row>
    <row r="196" spans="1:243" s="12" customFormat="1" ht="31.5">
      <c r="A196" s="14">
        <v>2.84</v>
      </c>
      <c r="B196" s="47" t="s">
        <v>208</v>
      </c>
      <c r="C196" s="48" t="s">
        <v>474</v>
      </c>
      <c r="D196" s="52">
        <v>87.5</v>
      </c>
      <c r="E196" s="51" t="s">
        <v>284</v>
      </c>
      <c r="F196" s="52">
        <v>494.17</v>
      </c>
      <c r="G196" s="53"/>
      <c r="H196" s="54"/>
      <c r="I196" s="55" t="s">
        <v>34</v>
      </c>
      <c r="J196" s="51">
        <f>IF(I196="Less(-)",-1,1)</f>
        <v>1</v>
      </c>
      <c r="K196" s="53" t="s">
        <v>41</v>
      </c>
      <c r="L196" s="53" t="s">
        <v>6</v>
      </c>
      <c r="M196" s="56"/>
      <c r="N196" s="53"/>
      <c r="O196" s="53"/>
      <c r="P196" s="49"/>
      <c r="Q196" s="53"/>
      <c r="R196" s="53"/>
      <c r="S196" s="49"/>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7">
        <f>total_amount_ba($B$2,$D$2,D196,F196,J196,K196,M196)</f>
        <v>43239.88</v>
      </c>
      <c r="BB196" s="58">
        <f>BA196+SUM(N196:AZ196)</f>
        <v>43239.88</v>
      </c>
      <c r="BC196" s="59" t="str">
        <f>SpellNumber(L196,BB196)</f>
        <v>INR  Forty Three Thousand Two Hundred &amp; Thirty Nine  and Paise Eighty Eight Only</v>
      </c>
      <c r="IE196" s="13"/>
      <c r="IF196" s="13"/>
      <c r="IG196" s="13"/>
      <c r="IH196" s="13"/>
      <c r="II196" s="13"/>
    </row>
    <row r="197" spans="1:243" s="12" customFormat="1" ht="31.5">
      <c r="A197" s="14">
        <v>2.85</v>
      </c>
      <c r="B197" s="47" t="s">
        <v>209</v>
      </c>
      <c r="C197" s="48" t="s">
        <v>475</v>
      </c>
      <c r="D197" s="52">
        <v>16</v>
      </c>
      <c r="E197" s="51" t="s">
        <v>284</v>
      </c>
      <c r="F197" s="52">
        <v>635.82</v>
      </c>
      <c r="G197" s="53"/>
      <c r="H197" s="54"/>
      <c r="I197" s="55" t="s">
        <v>34</v>
      </c>
      <c r="J197" s="51">
        <f>IF(I197="Less(-)",-1,1)</f>
        <v>1</v>
      </c>
      <c r="K197" s="53" t="s">
        <v>41</v>
      </c>
      <c r="L197" s="53" t="s">
        <v>6</v>
      </c>
      <c r="M197" s="56"/>
      <c r="N197" s="53"/>
      <c r="O197" s="53"/>
      <c r="P197" s="49"/>
      <c r="Q197" s="53"/>
      <c r="R197" s="53"/>
      <c r="S197" s="49"/>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7">
        <f>total_amount_ba($B$2,$D$2,D197,F197,J197,K197,M197)</f>
        <v>10173.12</v>
      </c>
      <c r="BB197" s="58">
        <f>BA197+SUM(N197:AZ197)</f>
        <v>10173.12</v>
      </c>
      <c r="BC197" s="59" t="str">
        <f>SpellNumber(L197,BB197)</f>
        <v>INR  Ten Thousand One Hundred &amp; Seventy Three  and Paise Twelve Only</v>
      </c>
      <c r="IE197" s="13"/>
      <c r="IF197" s="13"/>
      <c r="IG197" s="13"/>
      <c r="IH197" s="13"/>
      <c r="II197" s="13"/>
    </row>
    <row r="198" spans="1:243" s="12" customFormat="1" ht="47.25">
      <c r="A198" s="14">
        <v>2.86</v>
      </c>
      <c r="B198" s="47" t="s">
        <v>210</v>
      </c>
      <c r="C198" s="48" t="s">
        <v>476</v>
      </c>
      <c r="D198" s="83"/>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5"/>
      <c r="IE198" s="13"/>
      <c r="IF198" s="13"/>
      <c r="IG198" s="13"/>
      <c r="IH198" s="13"/>
      <c r="II198" s="13"/>
    </row>
    <row r="199" spans="1:243" s="12" customFormat="1" ht="31.5">
      <c r="A199" s="14">
        <v>2.87</v>
      </c>
      <c r="B199" s="47" t="s">
        <v>211</v>
      </c>
      <c r="C199" s="48" t="s">
        <v>477</v>
      </c>
      <c r="D199" s="52">
        <v>47.6</v>
      </c>
      <c r="E199" s="51" t="s">
        <v>284</v>
      </c>
      <c r="F199" s="52">
        <v>425.43</v>
      </c>
      <c r="G199" s="53"/>
      <c r="H199" s="54"/>
      <c r="I199" s="55" t="s">
        <v>34</v>
      </c>
      <c r="J199" s="51">
        <f>IF(I199="Less(-)",-1,1)</f>
        <v>1</v>
      </c>
      <c r="K199" s="53" t="s">
        <v>41</v>
      </c>
      <c r="L199" s="53" t="s">
        <v>6</v>
      </c>
      <c r="M199" s="56"/>
      <c r="N199" s="53"/>
      <c r="O199" s="53"/>
      <c r="P199" s="49"/>
      <c r="Q199" s="53"/>
      <c r="R199" s="53"/>
      <c r="S199" s="49"/>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7">
        <f>total_amount_ba($B$2,$D$2,D199,F199,J199,K199,M199)</f>
        <v>20250.47</v>
      </c>
      <c r="BB199" s="58">
        <f>BA199+SUM(N199:AZ199)</f>
        <v>20250.47</v>
      </c>
      <c r="BC199" s="59" t="str">
        <f>SpellNumber(L199,BB199)</f>
        <v>INR  Twenty Thousand Two Hundred &amp; Fifty  and Paise Forty Seven Only</v>
      </c>
      <c r="IE199" s="13"/>
      <c r="IF199" s="13"/>
      <c r="IG199" s="13"/>
      <c r="IH199" s="13"/>
      <c r="II199" s="13"/>
    </row>
    <row r="200" spans="1:243" s="12" customFormat="1" ht="31.5">
      <c r="A200" s="14">
        <v>2.88</v>
      </c>
      <c r="B200" s="47" t="s">
        <v>212</v>
      </c>
      <c r="C200" s="48" t="s">
        <v>478</v>
      </c>
      <c r="D200" s="52">
        <v>21.62</v>
      </c>
      <c r="E200" s="51" t="s">
        <v>284</v>
      </c>
      <c r="F200" s="52">
        <v>474.44</v>
      </c>
      <c r="G200" s="53"/>
      <c r="H200" s="54"/>
      <c r="I200" s="55" t="s">
        <v>34</v>
      </c>
      <c r="J200" s="51">
        <f>IF(I200="Less(-)",-1,1)</f>
        <v>1</v>
      </c>
      <c r="K200" s="53" t="s">
        <v>41</v>
      </c>
      <c r="L200" s="53" t="s">
        <v>6</v>
      </c>
      <c r="M200" s="56"/>
      <c r="N200" s="53"/>
      <c r="O200" s="53"/>
      <c r="P200" s="49"/>
      <c r="Q200" s="53"/>
      <c r="R200" s="53"/>
      <c r="S200" s="49"/>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7">
        <f>total_amount_ba($B$2,$D$2,D200,F200,J200,K200,M200)</f>
        <v>10257.39</v>
      </c>
      <c r="BB200" s="58">
        <f>BA200+SUM(N200:AZ200)</f>
        <v>10257.39</v>
      </c>
      <c r="BC200" s="59" t="str">
        <f>SpellNumber(L200,BB200)</f>
        <v>INR  Ten Thousand Two Hundred &amp; Fifty Seven  and Paise Thirty Nine Only</v>
      </c>
      <c r="IE200" s="13"/>
      <c r="IF200" s="13"/>
      <c r="IG200" s="13"/>
      <c r="IH200" s="13"/>
      <c r="II200" s="13"/>
    </row>
    <row r="201" spans="1:243" s="12" customFormat="1" ht="31.5">
      <c r="A201" s="14">
        <v>2.89</v>
      </c>
      <c r="B201" s="47" t="s">
        <v>213</v>
      </c>
      <c r="C201" s="48" t="s">
        <v>479</v>
      </c>
      <c r="D201" s="83"/>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5"/>
      <c r="IE201" s="13"/>
      <c r="IF201" s="13"/>
      <c r="IG201" s="13"/>
      <c r="IH201" s="13"/>
      <c r="II201" s="13"/>
    </row>
    <row r="202" spans="1:243" s="12" customFormat="1" ht="31.5">
      <c r="A202" s="14">
        <v>2.9</v>
      </c>
      <c r="B202" s="47" t="s">
        <v>207</v>
      </c>
      <c r="C202" s="48" t="s">
        <v>480</v>
      </c>
      <c r="D202" s="52">
        <v>10</v>
      </c>
      <c r="E202" s="51" t="s">
        <v>284</v>
      </c>
      <c r="F202" s="52">
        <v>366.46</v>
      </c>
      <c r="G202" s="53"/>
      <c r="H202" s="54"/>
      <c r="I202" s="55" t="s">
        <v>34</v>
      </c>
      <c r="J202" s="51">
        <f>IF(I202="Less(-)",-1,1)</f>
        <v>1</v>
      </c>
      <c r="K202" s="53" t="s">
        <v>41</v>
      </c>
      <c r="L202" s="53" t="s">
        <v>6</v>
      </c>
      <c r="M202" s="56"/>
      <c r="N202" s="53"/>
      <c r="O202" s="53"/>
      <c r="P202" s="49"/>
      <c r="Q202" s="53"/>
      <c r="R202" s="53"/>
      <c r="S202" s="49"/>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7">
        <f>total_amount_ba($B$2,$D$2,D202,F202,J202,K202,M202)</f>
        <v>3664.6</v>
      </c>
      <c r="BB202" s="58">
        <f>BA202+SUM(N202:AZ202)</f>
        <v>3664.6</v>
      </c>
      <c r="BC202" s="59" t="str">
        <f>SpellNumber(L202,BB202)</f>
        <v>INR  Three Thousand Six Hundred &amp; Sixty Four  and Paise Sixty Only</v>
      </c>
      <c r="IE202" s="13"/>
      <c r="IF202" s="13"/>
      <c r="IG202" s="13"/>
      <c r="IH202" s="13"/>
      <c r="II202" s="13"/>
    </row>
    <row r="203" spans="1:243" s="12" customFormat="1" ht="31.5">
      <c r="A203" s="14">
        <v>2.91</v>
      </c>
      <c r="B203" s="47" t="s">
        <v>208</v>
      </c>
      <c r="C203" s="48" t="s">
        <v>481</v>
      </c>
      <c r="D203" s="52">
        <v>8</v>
      </c>
      <c r="E203" s="51" t="s">
        <v>284</v>
      </c>
      <c r="F203" s="52">
        <v>401.32</v>
      </c>
      <c r="G203" s="53"/>
      <c r="H203" s="54"/>
      <c r="I203" s="55" t="s">
        <v>34</v>
      </c>
      <c r="J203" s="51">
        <f>IF(I203="Less(-)",-1,1)</f>
        <v>1</v>
      </c>
      <c r="K203" s="53" t="s">
        <v>41</v>
      </c>
      <c r="L203" s="53" t="s">
        <v>6</v>
      </c>
      <c r="M203" s="56"/>
      <c r="N203" s="53"/>
      <c r="O203" s="53"/>
      <c r="P203" s="49"/>
      <c r="Q203" s="53"/>
      <c r="R203" s="53"/>
      <c r="S203" s="49"/>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7">
        <f>total_amount_ba($B$2,$D$2,D203,F203,J203,K203,M203)</f>
        <v>3210.56</v>
      </c>
      <c r="BB203" s="58">
        <f>BA203+SUM(N203:AZ203)</f>
        <v>3210.56</v>
      </c>
      <c r="BC203" s="59" t="str">
        <f>SpellNumber(L203,BB203)</f>
        <v>INR  Three Thousand Two Hundred &amp; Ten  and Paise Fifty Six Only</v>
      </c>
      <c r="IE203" s="13"/>
      <c r="IF203" s="13"/>
      <c r="IG203" s="13"/>
      <c r="IH203" s="13"/>
      <c r="II203" s="13"/>
    </row>
    <row r="204" spans="1:243" s="12" customFormat="1" ht="31.5">
      <c r="A204" s="14">
        <v>2.92</v>
      </c>
      <c r="B204" s="47" t="s">
        <v>214</v>
      </c>
      <c r="C204" s="48" t="s">
        <v>482</v>
      </c>
      <c r="D204" s="83"/>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5"/>
      <c r="IE204" s="13"/>
      <c r="IF204" s="13"/>
      <c r="IG204" s="13"/>
      <c r="IH204" s="13"/>
      <c r="II204" s="13"/>
    </row>
    <row r="205" spans="1:243" s="12" customFormat="1" ht="31.5">
      <c r="A205" s="14">
        <v>2.93</v>
      </c>
      <c r="B205" s="47" t="s">
        <v>215</v>
      </c>
      <c r="C205" s="48" t="s">
        <v>483</v>
      </c>
      <c r="D205" s="52">
        <v>3</v>
      </c>
      <c r="E205" s="51" t="s">
        <v>285</v>
      </c>
      <c r="F205" s="52">
        <v>663.83</v>
      </c>
      <c r="G205" s="53"/>
      <c r="H205" s="54"/>
      <c r="I205" s="55" t="s">
        <v>34</v>
      </c>
      <c r="J205" s="51">
        <f>IF(I205="Less(-)",-1,1)</f>
        <v>1</v>
      </c>
      <c r="K205" s="53" t="s">
        <v>41</v>
      </c>
      <c r="L205" s="53" t="s">
        <v>6</v>
      </c>
      <c r="M205" s="56"/>
      <c r="N205" s="53"/>
      <c r="O205" s="53"/>
      <c r="P205" s="49"/>
      <c r="Q205" s="53"/>
      <c r="R205" s="53"/>
      <c r="S205" s="49"/>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0"/>
      <c r="AX205" s="50"/>
      <c r="AY205" s="50"/>
      <c r="AZ205" s="50"/>
      <c r="BA205" s="57">
        <f>total_amount_ba($B$2,$D$2,D205,F205,J205,K205,M205)</f>
        <v>1991.49</v>
      </c>
      <c r="BB205" s="58">
        <f>BA205+SUM(N205:AZ205)</f>
        <v>1991.49</v>
      </c>
      <c r="BC205" s="59" t="str">
        <f>SpellNumber(L205,BB205)</f>
        <v>INR  One Thousand Nine Hundred &amp; Ninety One  and Paise Forty Nine Only</v>
      </c>
      <c r="IE205" s="13"/>
      <c r="IF205" s="13"/>
      <c r="IG205" s="13"/>
      <c r="IH205" s="13"/>
      <c r="II205" s="13"/>
    </row>
    <row r="206" spans="1:243" s="12" customFormat="1" ht="31.5">
      <c r="A206" s="14">
        <v>2.94</v>
      </c>
      <c r="B206" s="47" t="s">
        <v>216</v>
      </c>
      <c r="C206" s="48" t="s">
        <v>484</v>
      </c>
      <c r="D206" s="83"/>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5"/>
      <c r="IE206" s="13"/>
      <c r="IF206" s="13"/>
      <c r="IG206" s="13"/>
      <c r="IH206" s="13"/>
      <c r="II206" s="13"/>
    </row>
    <row r="207" spans="1:243" s="12" customFormat="1" ht="31.5">
      <c r="A207" s="14">
        <v>2.95</v>
      </c>
      <c r="B207" s="47" t="s">
        <v>217</v>
      </c>
      <c r="C207" s="48" t="s">
        <v>485</v>
      </c>
      <c r="D207" s="52">
        <v>4</v>
      </c>
      <c r="E207" s="51" t="s">
        <v>285</v>
      </c>
      <c r="F207" s="52">
        <v>466.77</v>
      </c>
      <c r="G207" s="53"/>
      <c r="H207" s="54"/>
      <c r="I207" s="55" t="s">
        <v>34</v>
      </c>
      <c r="J207" s="51">
        <f>IF(I207="Less(-)",-1,1)</f>
        <v>1</v>
      </c>
      <c r="K207" s="53" t="s">
        <v>41</v>
      </c>
      <c r="L207" s="53" t="s">
        <v>6</v>
      </c>
      <c r="M207" s="56"/>
      <c r="N207" s="53"/>
      <c r="O207" s="53"/>
      <c r="P207" s="49"/>
      <c r="Q207" s="53"/>
      <c r="R207" s="53"/>
      <c r="S207" s="49"/>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7">
        <f>total_amount_ba($B$2,$D$2,D207,F207,J207,K207,M207)</f>
        <v>1867.08</v>
      </c>
      <c r="BB207" s="58">
        <f>BA207+SUM(N207:AZ207)</f>
        <v>1867.08</v>
      </c>
      <c r="BC207" s="59" t="str">
        <f>SpellNumber(L207,BB207)</f>
        <v>INR  One Thousand Eight Hundred &amp; Sixty Seven  and Paise Eight Only</v>
      </c>
      <c r="IE207" s="13"/>
      <c r="IF207" s="13"/>
      <c r="IG207" s="13"/>
      <c r="IH207" s="13"/>
      <c r="II207" s="13"/>
    </row>
    <row r="208" spans="1:243" s="12" customFormat="1" ht="31.5">
      <c r="A208" s="14">
        <v>2.96</v>
      </c>
      <c r="B208" s="47" t="s">
        <v>218</v>
      </c>
      <c r="C208" s="48" t="s">
        <v>486</v>
      </c>
      <c r="D208" s="52">
        <v>5</v>
      </c>
      <c r="E208" s="51" t="s">
        <v>285</v>
      </c>
      <c r="F208" s="52">
        <v>404.87</v>
      </c>
      <c r="G208" s="53"/>
      <c r="H208" s="54"/>
      <c r="I208" s="55" t="s">
        <v>34</v>
      </c>
      <c r="J208" s="51">
        <f aca="true" t="shared" si="8" ref="J208:J271">IF(I208="Less(-)",-1,1)</f>
        <v>1</v>
      </c>
      <c r="K208" s="53" t="s">
        <v>41</v>
      </c>
      <c r="L208" s="53" t="s">
        <v>6</v>
      </c>
      <c r="M208" s="56"/>
      <c r="N208" s="53"/>
      <c r="O208" s="53"/>
      <c r="P208" s="49"/>
      <c r="Q208" s="53"/>
      <c r="R208" s="53"/>
      <c r="S208" s="49"/>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c r="AY208" s="50"/>
      <c r="AZ208" s="50"/>
      <c r="BA208" s="57">
        <f aca="true" t="shared" si="9" ref="BA208:BA271">total_amount_ba($B$2,$D$2,D208,F208,J208,K208,M208)</f>
        <v>2024.35</v>
      </c>
      <c r="BB208" s="58">
        <f aca="true" t="shared" si="10" ref="BB208:BB271">BA208+SUM(N208:AZ208)</f>
        <v>2024.35</v>
      </c>
      <c r="BC208" s="59" t="str">
        <f aca="true" t="shared" si="11" ref="BC208:BC271">SpellNumber(L208,BB208)</f>
        <v>INR  Two Thousand  &amp;Twenty Four  and Paise Thirty Five Only</v>
      </c>
      <c r="IE208" s="13"/>
      <c r="IF208" s="13"/>
      <c r="IG208" s="13"/>
      <c r="IH208" s="13"/>
      <c r="II208" s="13"/>
    </row>
    <row r="209" spans="1:243" s="12" customFormat="1" ht="31.5">
      <c r="A209" s="14">
        <v>2.97</v>
      </c>
      <c r="B209" s="47" t="s">
        <v>219</v>
      </c>
      <c r="C209" s="48" t="s">
        <v>487</v>
      </c>
      <c r="D209" s="52">
        <v>7</v>
      </c>
      <c r="E209" s="51" t="s">
        <v>285</v>
      </c>
      <c r="F209" s="52">
        <v>517.23</v>
      </c>
      <c r="G209" s="53"/>
      <c r="H209" s="54"/>
      <c r="I209" s="55" t="s">
        <v>34</v>
      </c>
      <c r="J209" s="51">
        <f t="shared" si="8"/>
        <v>1</v>
      </c>
      <c r="K209" s="53" t="s">
        <v>41</v>
      </c>
      <c r="L209" s="53" t="s">
        <v>6</v>
      </c>
      <c r="M209" s="56"/>
      <c r="N209" s="53"/>
      <c r="O209" s="53"/>
      <c r="P209" s="49"/>
      <c r="Q209" s="53"/>
      <c r="R209" s="53"/>
      <c r="S209" s="49"/>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7">
        <f t="shared" si="9"/>
        <v>3620.61</v>
      </c>
      <c r="BB209" s="58">
        <f t="shared" si="10"/>
        <v>3620.61</v>
      </c>
      <c r="BC209" s="59" t="str">
        <f t="shared" si="11"/>
        <v>INR  Three Thousand Six Hundred &amp; Twenty  and Paise Sixty One Only</v>
      </c>
      <c r="IE209" s="13"/>
      <c r="IF209" s="13"/>
      <c r="IG209" s="13"/>
      <c r="IH209" s="13"/>
      <c r="II209" s="13"/>
    </row>
    <row r="210" spans="1:243" s="12" customFormat="1" ht="15.75">
      <c r="A210" s="14">
        <v>2.98</v>
      </c>
      <c r="B210" s="47" t="s">
        <v>220</v>
      </c>
      <c r="C210" s="48" t="s">
        <v>488</v>
      </c>
      <c r="D210" s="83"/>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5"/>
      <c r="IE210" s="13"/>
      <c r="IF210" s="13"/>
      <c r="IG210" s="13"/>
      <c r="IH210" s="13"/>
      <c r="II210" s="13"/>
    </row>
    <row r="211" spans="1:243" s="12" customFormat="1" ht="15.75">
      <c r="A211" s="14">
        <v>2.99</v>
      </c>
      <c r="B211" s="47" t="s">
        <v>221</v>
      </c>
      <c r="C211" s="48" t="s">
        <v>489</v>
      </c>
      <c r="D211" s="83"/>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5"/>
      <c r="IE211" s="13"/>
      <c r="IF211" s="13"/>
      <c r="IG211" s="13"/>
      <c r="IH211" s="13"/>
      <c r="II211" s="13"/>
    </row>
    <row r="212" spans="1:243" s="12" customFormat="1" ht="31.5">
      <c r="A212" s="14">
        <v>3</v>
      </c>
      <c r="B212" s="47" t="s">
        <v>222</v>
      </c>
      <c r="C212" s="48" t="s">
        <v>490</v>
      </c>
      <c r="D212" s="52">
        <v>24</v>
      </c>
      <c r="E212" s="51" t="s">
        <v>285</v>
      </c>
      <c r="F212" s="52">
        <v>65.59</v>
      </c>
      <c r="G212" s="53"/>
      <c r="H212" s="54"/>
      <c r="I212" s="55" t="s">
        <v>34</v>
      </c>
      <c r="J212" s="51">
        <f t="shared" si="8"/>
        <v>1</v>
      </c>
      <c r="K212" s="53" t="s">
        <v>41</v>
      </c>
      <c r="L212" s="53" t="s">
        <v>6</v>
      </c>
      <c r="M212" s="56"/>
      <c r="N212" s="53"/>
      <c r="O212" s="53"/>
      <c r="P212" s="49"/>
      <c r="Q212" s="53"/>
      <c r="R212" s="53"/>
      <c r="S212" s="49"/>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7">
        <f t="shared" si="9"/>
        <v>1574.16</v>
      </c>
      <c r="BB212" s="58">
        <f t="shared" si="10"/>
        <v>1574.16</v>
      </c>
      <c r="BC212" s="59" t="str">
        <f t="shared" si="11"/>
        <v>INR  One Thousand Five Hundred &amp; Seventy Four  and Paise Sixteen Only</v>
      </c>
      <c r="IE212" s="13"/>
      <c r="IF212" s="13"/>
      <c r="IG212" s="13"/>
      <c r="IH212" s="13"/>
      <c r="II212" s="13"/>
    </row>
    <row r="213" spans="1:243" s="12" customFormat="1" ht="126">
      <c r="A213" s="14">
        <v>3.01</v>
      </c>
      <c r="B213" s="47" t="s">
        <v>223</v>
      </c>
      <c r="C213" s="48" t="s">
        <v>491</v>
      </c>
      <c r="D213" s="83"/>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5"/>
      <c r="IE213" s="13"/>
      <c r="IF213" s="13"/>
      <c r="IG213" s="13"/>
      <c r="IH213" s="13"/>
      <c r="II213" s="13"/>
    </row>
    <row r="214" spans="1:243" s="12" customFormat="1" ht="31.5">
      <c r="A214" s="14">
        <v>3.02</v>
      </c>
      <c r="B214" s="47" t="s">
        <v>224</v>
      </c>
      <c r="C214" s="48" t="s">
        <v>492</v>
      </c>
      <c r="D214" s="52">
        <v>1</v>
      </c>
      <c r="E214" s="51" t="s">
        <v>285</v>
      </c>
      <c r="F214" s="52">
        <v>1501.23</v>
      </c>
      <c r="G214" s="53"/>
      <c r="H214" s="54"/>
      <c r="I214" s="55" t="s">
        <v>34</v>
      </c>
      <c r="J214" s="51">
        <f t="shared" si="8"/>
        <v>1</v>
      </c>
      <c r="K214" s="53" t="s">
        <v>41</v>
      </c>
      <c r="L214" s="53" t="s">
        <v>6</v>
      </c>
      <c r="M214" s="56"/>
      <c r="N214" s="53"/>
      <c r="O214" s="53"/>
      <c r="P214" s="49"/>
      <c r="Q214" s="53"/>
      <c r="R214" s="53"/>
      <c r="S214" s="49"/>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7">
        <f t="shared" si="9"/>
        <v>1501.23</v>
      </c>
      <c r="BB214" s="58">
        <f t="shared" si="10"/>
        <v>1501.23</v>
      </c>
      <c r="BC214" s="59" t="str">
        <f t="shared" si="11"/>
        <v>INR  One Thousand Five Hundred &amp; One  and Paise Twenty Three Only</v>
      </c>
      <c r="IE214" s="13"/>
      <c r="IF214" s="13"/>
      <c r="IG214" s="13"/>
      <c r="IH214" s="13"/>
      <c r="II214" s="13"/>
    </row>
    <row r="215" spans="1:243" s="12" customFormat="1" ht="31.5">
      <c r="A215" s="14">
        <v>3.03</v>
      </c>
      <c r="B215" s="47" t="s">
        <v>225</v>
      </c>
      <c r="C215" s="48" t="s">
        <v>493</v>
      </c>
      <c r="D215" s="83"/>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5"/>
      <c r="IE215" s="13"/>
      <c r="IF215" s="13"/>
      <c r="IG215" s="13"/>
      <c r="IH215" s="13"/>
      <c r="II215" s="13"/>
    </row>
    <row r="216" spans="1:243" s="12" customFormat="1" ht="31.5">
      <c r="A216" s="14">
        <v>3.04</v>
      </c>
      <c r="B216" s="47" t="s">
        <v>226</v>
      </c>
      <c r="C216" s="48" t="s">
        <v>494</v>
      </c>
      <c r="D216" s="52">
        <v>79</v>
      </c>
      <c r="E216" s="51" t="s">
        <v>284</v>
      </c>
      <c r="F216" s="52">
        <v>8.42</v>
      </c>
      <c r="G216" s="53"/>
      <c r="H216" s="54"/>
      <c r="I216" s="55" t="s">
        <v>34</v>
      </c>
      <c r="J216" s="51">
        <f t="shared" si="8"/>
        <v>1</v>
      </c>
      <c r="K216" s="53" t="s">
        <v>41</v>
      </c>
      <c r="L216" s="53" t="s">
        <v>6</v>
      </c>
      <c r="M216" s="56"/>
      <c r="N216" s="53"/>
      <c r="O216" s="53"/>
      <c r="P216" s="49"/>
      <c r="Q216" s="53"/>
      <c r="R216" s="53"/>
      <c r="S216" s="49"/>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7">
        <f t="shared" si="9"/>
        <v>665.18</v>
      </c>
      <c r="BB216" s="58">
        <f t="shared" si="10"/>
        <v>665.18</v>
      </c>
      <c r="BC216" s="59" t="str">
        <f t="shared" si="11"/>
        <v>INR  Six Hundred &amp; Sixty Five  and Paise Eighteen Only</v>
      </c>
      <c r="IE216" s="13"/>
      <c r="IF216" s="13"/>
      <c r="IG216" s="13"/>
      <c r="IH216" s="13"/>
      <c r="II216" s="13"/>
    </row>
    <row r="217" spans="1:243" s="12" customFormat="1" ht="31.5">
      <c r="A217" s="14">
        <v>3.05</v>
      </c>
      <c r="B217" s="47" t="s">
        <v>227</v>
      </c>
      <c r="C217" s="48" t="s">
        <v>495</v>
      </c>
      <c r="D217" s="83"/>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5"/>
      <c r="IE217" s="13"/>
      <c r="IF217" s="13"/>
      <c r="IG217" s="13"/>
      <c r="IH217" s="13"/>
      <c r="II217" s="13"/>
    </row>
    <row r="218" spans="1:243" s="12" customFormat="1" ht="31.5">
      <c r="A218" s="14">
        <v>3.06</v>
      </c>
      <c r="B218" s="47" t="s">
        <v>222</v>
      </c>
      <c r="C218" s="48" t="s">
        <v>496</v>
      </c>
      <c r="D218" s="52">
        <v>6</v>
      </c>
      <c r="E218" s="51" t="s">
        <v>285</v>
      </c>
      <c r="F218" s="52">
        <v>229.99</v>
      </c>
      <c r="G218" s="53"/>
      <c r="H218" s="54"/>
      <c r="I218" s="55" t="s">
        <v>34</v>
      </c>
      <c r="J218" s="51">
        <f t="shared" si="8"/>
        <v>1</v>
      </c>
      <c r="K218" s="53" t="s">
        <v>41</v>
      </c>
      <c r="L218" s="53" t="s">
        <v>6</v>
      </c>
      <c r="M218" s="56"/>
      <c r="N218" s="53"/>
      <c r="O218" s="53"/>
      <c r="P218" s="49"/>
      <c r="Q218" s="53"/>
      <c r="R218" s="53"/>
      <c r="S218" s="49"/>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7">
        <f t="shared" si="9"/>
        <v>1379.94</v>
      </c>
      <c r="BB218" s="58">
        <f t="shared" si="10"/>
        <v>1379.94</v>
      </c>
      <c r="BC218" s="59" t="str">
        <f t="shared" si="11"/>
        <v>INR  One Thousand Three Hundred &amp; Seventy Nine  and Paise Ninety Four Only</v>
      </c>
      <c r="IE218" s="13"/>
      <c r="IF218" s="13"/>
      <c r="IG218" s="13"/>
      <c r="IH218" s="13"/>
      <c r="II218" s="13"/>
    </row>
    <row r="219" spans="1:243" s="12" customFormat="1" ht="31.5">
      <c r="A219" s="14">
        <v>3.07</v>
      </c>
      <c r="B219" s="47" t="s">
        <v>218</v>
      </c>
      <c r="C219" s="48" t="s">
        <v>497</v>
      </c>
      <c r="D219" s="52">
        <v>6</v>
      </c>
      <c r="E219" s="51" t="s">
        <v>285</v>
      </c>
      <c r="F219" s="52">
        <v>253.44</v>
      </c>
      <c r="G219" s="53"/>
      <c r="H219" s="54"/>
      <c r="I219" s="55" t="s">
        <v>34</v>
      </c>
      <c r="J219" s="51">
        <f t="shared" si="8"/>
        <v>1</v>
      </c>
      <c r="K219" s="53" t="s">
        <v>41</v>
      </c>
      <c r="L219" s="53" t="s">
        <v>6</v>
      </c>
      <c r="M219" s="56"/>
      <c r="N219" s="53"/>
      <c r="O219" s="53"/>
      <c r="P219" s="49"/>
      <c r="Q219" s="53"/>
      <c r="R219" s="53"/>
      <c r="S219" s="49"/>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c r="AY219" s="50"/>
      <c r="AZ219" s="50"/>
      <c r="BA219" s="57">
        <f t="shared" si="9"/>
        <v>1520.64</v>
      </c>
      <c r="BB219" s="58">
        <f t="shared" si="10"/>
        <v>1520.64</v>
      </c>
      <c r="BC219" s="59" t="str">
        <f t="shared" si="11"/>
        <v>INR  One Thousand Five Hundred &amp; Twenty  and Paise Sixty Four Only</v>
      </c>
      <c r="IE219" s="13"/>
      <c r="IF219" s="13"/>
      <c r="IG219" s="13"/>
      <c r="IH219" s="13"/>
      <c r="II219" s="13"/>
    </row>
    <row r="220" spans="1:243" s="12" customFormat="1" ht="31.5">
      <c r="A220" s="14">
        <v>3.08</v>
      </c>
      <c r="B220" s="47" t="s">
        <v>217</v>
      </c>
      <c r="C220" s="48" t="s">
        <v>498</v>
      </c>
      <c r="D220" s="52">
        <v>2</v>
      </c>
      <c r="E220" s="51" t="s">
        <v>285</v>
      </c>
      <c r="F220" s="52">
        <v>323.85</v>
      </c>
      <c r="G220" s="53"/>
      <c r="H220" s="54"/>
      <c r="I220" s="55" t="s">
        <v>34</v>
      </c>
      <c r="J220" s="51">
        <f t="shared" si="8"/>
        <v>1</v>
      </c>
      <c r="K220" s="53" t="s">
        <v>41</v>
      </c>
      <c r="L220" s="53" t="s">
        <v>6</v>
      </c>
      <c r="M220" s="56"/>
      <c r="N220" s="53"/>
      <c r="O220" s="53"/>
      <c r="P220" s="49"/>
      <c r="Q220" s="53"/>
      <c r="R220" s="53"/>
      <c r="S220" s="49"/>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7">
        <f t="shared" si="9"/>
        <v>647.7</v>
      </c>
      <c r="BB220" s="58">
        <f t="shared" si="10"/>
        <v>647.7</v>
      </c>
      <c r="BC220" s="59" t="str">
        <f t="shared" si="11"/>
        <v>INR  Six Hundred &amp; Forty Seven  and Paise Seventy Only</v>
      </c>
      <c r="IE220" s="13"/>
      <c r="IF220" s="13"/>
      <c r="IG220" s="13"/>
      <c r="IH220" s="13"/>
      <c r="II220" s="13"/>
    </row>
    <row r="221" spans="1:243" s="12" customFormat="1" ht="15.75">
      <c r="A221" s="14">
        <v>3.09</v>
      </c>
      <c r="B221" s="47" t="s">
        <v>228</v>
      </c>
      <c r="C221" s="48" t="s">
        <v>499</v>
      </c>
      <c r="D221" s="52">
        <v>2</v>
      </c>
      <c r="E221" s="51" t="s">
        <v>285</v>
      </c>
      <c r="F221" s="52">
        <v>359.01</v>
      </c>
      <c r="G221" s="53"/>
      <c r="H221" s="54"/>
      <c r="I221" s="55" t="s">
        <v>34</v>
      </c>
      <c r="J221" s="51">
        <f t="shared" si="8"/>
        <v>1</v>
      </c>
      <c r="K221" s="53" t="s">
        <v>41</v>
      </c>
      <c r="L221" s="53" t="s">
        <v>6</v>
      </c>
      <c r="M221" s="56"/>
      <c r="N221" s="53"/>
      <c r="O221" s="53"/>
      <c r="P221" s="49"/>
      <c r="Q221" s="53"/>
      <c r="R221" s="53"/>
      <c r="S221" s="49"/>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c r="AY221" s="50"/>
      <c r="AZ221" s="50"/>
      <c r="BA221" s="57">
        <f t="shared" si="9"/>
        <v>718.02</v>
      </c>
      <c r="BB221" s="58">
        <f t="shared" si="10"/>
        <v>718.02</v>
      </c>
      <c r="BC221" s="59" t="str">
        <f t="shared" si="11"/>
        <v>INR  Seven Hundred &amp; Eighteen  and Paise Two Only</v>
      </c>
      <c r="IE221" s="13"/>
      <c r="IF221" s="13"/>
      <c r="IG221" s="13"/>
      <c r="IH221" s="13"/>
      <c r="II221" s="13"/>
    </row>
    <row r="222" spans="1:243" s="12" customFormat="1" ht="31.5">
      <c r="A222" s="14">
        <v>3.1</v>
      </c>
      <c r="B222" s="47" t="s">
        <v>229</v>
      </c>
      <c r="C222" s="48" t="s">
        <v>500</v>
      </c>
      <c r="D222" s="83"/>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5"/>
      <c r="IE222" s="13"/>
      <c r="IF222" s="13"/>
      <c r="IG222" s="13"/>
      <c r="IH222" s="13"/>
      <c r="II222" s="13"/>
    </row>
    <row r="223" spans="1:243" s="12" customFormat="1" ht="31.5">
      <c r="A223" s="14">
        <v>3.11</v>
      </c>
      <c r="B223" s="47" t="s">
        <v>222</v>
      </c>
      <c r="C223" s="48" t="s">
        <v>501</v>
      </c>
      <c r="D223" s="52">
        <v>9</v>
      </c>
      <c r="E223" s="51" t="s">
        <v>285</v>
      </c>
      <c r="F223" s="52">
        <v>621.13</v>
      </c>
      <c r="G223" s="53"/>
      <c r="H223" s="54"/>
      <c r="I223" s="55" t="s">
        <v>34</v>
      </c>
      <c r="J223" s="51">
        <f t="shared" si="8"/>
        <v>1</v>
      </c>
      <c r="K223" s="53" t="s">
        <v>41</v>
      </c>
      <c r="L223" s="53" t="s">
        <v>6</v>
      </c>
      <c r="M223" s="56"/>
      <c r="N223" s="53"/>
      <c r="O223" s="53"/>
      <c r="P223" s="49"/>
      <c r="Q223" s="53"/>
      <c r="R223" s="53"/>
      <c r="S223" s="49"/>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7">
        <f t="shared" si="9"/>
        <v>5590.17</v>
      </c>
      <c r="BB223" s="58">
        <f t="shared" si="10"/>
        <v>5590.17</v>
      </c>
      <c r="BC223" s="59" t="str">
        <f t="shared" si="11"/>
        <v>INR  Five Thousand Five Hundred &amp; Ninety  and Paise Seventeen Only</v>
      </c>
      <c r="IE223" s="13"/>
      <c r="IF223" s="13"/>
      <c r="IG223" s="13"/>
      <c r="IH223" s="13"/>
      <c r="II223" s="13"/>
    </row>
    <row r="224" spans="1:243" s="12" customFormat="1" ht="31.5">
      <c r="A224" s="14">
        <v>3.12</v>
      </c>
      <c r="B224" s="47" t="s">
        <v>230</v>
      </c>
      <c r="C224" s="48" t="s">
        <v>502</v>
      </c>
      <c r="D224" s="83"/>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5"/>
      <c r="IE224" s="13"/>
      <c r="IF224" s="13"/>
      <c r="IG224" s="13"/>
      <c r="IH224" s="13"/>
      <c r="II224" s="13"/>
    </row>
    <row r="225" spans="1:243" s="12" customFormat="1" ht="31.5">
      <c r="A225" s="14">
        <v>3.13</v>
      </c>
      <c r="B225" s="47" t="s">
        <v>222</v>
      </c>
      <c r="C225" s="48" t="s">
        <v>503</v>
      </c>
      <c r="D225" s="52">
        <v>8</v>
      </c>
      <c r="E225" s="51" t="s">
        <v>285</v>
      </c>
      <c r="F225" s="52">
        <v>521.48</v>
      </c>
      <c r="G225" s="53"/>
      <c r="H225" s="54"/>
      <c r="I225" s="55" t="s">
        <v>34</v>
      </c>
      <c r="J225" s="51">
        <f t="shared" si="8"/>
        <v>1</v>
      </c>
      <c r="K225" s="53" t="s">
        <v>41</v>
      </c>
      <c r="L225" s="53" t="s">
        <v>6</v>
      </c>
      <c r="M225" s="56"/>
      <c r="N225" s="53"/>
      <c r="O225" s="53"/>
      <c r="P225" s="49"/>
      <c r="Q225" s="53"/>
      <c r="R225" s="53"/>
      <c r="S225" s="49"/>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c r="AS225" s="50"/>
      <c r="AT225" s="50"/>
      <c r="AU225" s="50"/>
      <c r="AV225" s="50"/>
      <c r="AW225" s="50"/>
      <c r="AX225" s="50"/>
      <c r="AY225" s="50"/>
      <c r="AZ225" s="50"/>
      <c r="BA225" s="57">
        <f t="shared" si="9"/>
        <v>4171.84</v>
      </c>
      <c r="BB225" s="58">
        <f t="shared" si="10"/>
        <v>4171.84</v>
      </c>
      <c r="BC225" s="59" t="str">
        <f t="shared" si="11"/>
        <v>INR  Four Thousand One Hundred &amp; Seventy One  and Paise Eighty Four Only</v>
      </c>
      <c r="IE225" s="13"/>
      <c r="IF225" s="13"/>
      <c r="IG225" s="13"/>
      <c r="IH225" s="13"/>
      <c r="II225" s="13"/>
    </row>
    <row r="226" spans="1:243" s="12" customFormat="1" ht="31.5">
      <c r="A226" s="14">
        <v>3.14</v>
      </c>
      <c r="B226" s="47" t="s">
        <v>231</v>
      </c>
      <c r="C226" s="48" t="s">
        <v>504</v>
      </c>
      <c r="D226" s="83"/>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5"/>
      <c r="IE226" s="13"/>
      <c r="IF226" s="13"/>
      <c r="IG226" s="13"/>
      <c r="IH226" s="13"/>
      <c r="II226" s="13"/>
    </row>
    <row r="227" spans="1:243" s="12" customFormat="1" ht="31.5">
      <c r="A227" s="14">
        <v>3.15</v>
      </c>
      <c r="B227" s="47" t="s">
        <v>232</v>
      </c>
      <c r="C227" s="48" t="s">
        <v>505</v>
      </c>
      <c r="D227" s="52">
        <v>36</v>
      </c>
      <c r="E227" s="51" t="s">
        <v>285</v>
      </c>
      <c r="F227" s="52">
        <v>438.71</v>
      </c>
      <c r="G227" s="53"/>
      <c r="H227" s="54"/>
      <c r="I227" s="55" t="s">
        <v>34</v>
      </c>
      <c r="J227" s="51">
        <f t="shared" si="8"/>
        <v>1</v>
      </c>
      <c r="K227" s="53" t="s">
        <v>41</v>
      </c>
      <c r="L227" s="53" t="s">
        <v>6</v>
      </c>
      <c r="M227" s="56"/>
      <c r="N227" s="53"/>
      <c r="O227" s="53"/>
      <c r="P227" s="49"/>
      <c r="Q227" s="53"/>
      <c r="R227" s="53"/>
      <c r="S227" s="49"/>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7">
        <f t="shared" si="9"/>
        <v>15793.56</v>
      </c>
      <c r="BB227" s="58">
        <f t="shared" si="10"/>
        <v>15793.56</v>
      </c>
      <c r="BC227" s="59" t="str">
        <f t="shared" si="11"/>
        <v>INR  Fifteen Thousand Seven Hundred &amp; Ninety Three  and Paise Fifty Six Only</v>
      </c>
      <c r="IE227" s="13"/>
      <c r="IF227" s="13"/>
      <c r="IG227" s="13"/>
      <c r="IH227" s="13"/>
      <c r="II227" s="13"/>
    </row>
    <row r="228" spans="1:243" s="12" customFormat="1" ht="31.5">
      <c r="A228" s="14">
        <v>3.16</v>
      </c>
      <c r="B228" s="47" t="s">
        <v>233</v>
      </c>
      <c r="C228" s="48" t="s">
        <v>506</v>
      </c>
      <c r="D228" s="52">
        <v>48</v>
      </c>
      <c r="E228" s="51" t="s">
        <v>285</v>
      </c>
      <c r="F228" s="52">
        <v>54.1</v>
      </c>
      <c r="G228" s="53"/>
      <c r="H228" s="54"/>
      <c r="I228" s="55" t="s">
        <v>34</v>
      </c>
      <c r="J228" s="51">
        <f t="shared" si="8"/>
        <v>1</v>
      </c>
      <c r="K228" s="53" t="s">
        <v>41</v>
      </c>
      <c r="L228" s="53" t="s">
        <v>6</v>
      </c>
      <c r="M228" s="56"/>
      <c r="N228" s="53"/>
      <c r="O228" s="53"/>
      <c r="P228" s="49"/>
      <c r="Q228" s="53"/>
      <c r="R228" s="53"/>
      <c r="S228" s="49"/>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c r="AR228" s="50"/>
      <c r="AS228" s="50"/>
      <c r="AT228" s="50"/>
      <c r="AU228" s="50"/>
      <c r="AV228" s="50"/>
      <c r="AW228" s="50"/>
      <c r="AX228" s="50"/>
      <c r="AY228" s="50"/>
      <c r="AZ228" s="50"/>
      <c r="BA228" s="57">
        <f t="shared" si="9"/>
        <v>2596.8</v>
      </c>
      <c r="BB228" s="58">
        <f t="shared" si="10"/>
        <v>2596.8</v>
      </c>
      <c r="BC228" s="59" t="str">
        <f t="shared" si="11"/>
        <v>INR  Two Thousand Five Hundred &amp; Ninety Six  and Paise Eighty Only</v>
      </c>
      <c r="IE228" s="13"/>
      <c r="IF228" s="13"/>
      <c r="IG228" s="13"/>
      <c r="IH228" s="13"/>
      <c r="II228" s="13"/>
    </row>
    <row r="229" spans="1:243" s="12" customFormat="1" ht="15.75">
      <c r="A229" s="14">
        <v>3.17</v>
      </c>
      <c r="B229" s="47" t="s">
        <v>234</v>
      </c>
      <c r="C229" s="48" t="s">
        <v>507</v>
      </c>
      <c r="D229" s="83"/>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5"/>
      <c r="IE229" s="13"/>
      <c r="IF229" s="13"/>
      <c r="IG229" s="13"/>
      <c r="IH229" s="13"/>
      <c r="II229" s="13"/>
    </row>
    <row r="230" spans="1:243" s="12" customFormat="1" ht="15.75">
      <c r="A230" s="14">
        <v>3.18</v>
      </c>
      <c r="B230" s="47" t="s">
        <v>235</v>
      </c>
      <c r="C230" s="48" t="s">
        <v>508</v>
      </c>
      <c r="D230" s="83"/>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5"/>
      <c r="IE230" s="13"/>
      <c r="IF230" s="13"/>
      <c r="IG230" s="13"/>
      <c r="IH230" s="13"/>
      <c r="II230" s="13"/>
    </row>
    <row r="231" spans="1:243" s="12" customFormat="1" ht="31.5">
      <c r="A231" s="14">
        <v>3.19</v>
      </c>
      <c r="B231" s="47" t="s">
        <v>236</v>
      </c>
      <c r="C231" s="48" t="s">
        <v>509</v>
      </c>
      <c r="D231" s="52">
        <v>10</v>
      </c>
      <c r="E231" s="51" t="s">
        <v>285</v>
      </c>
      <c r="F231" s="52">
        <v>148.79</v>
      </c>
      <c r="G231" s="53"/>
      <c r="H231" s="54"/>
      <c r="I231" s="55" t="s">
        <v>34</v>
      </c>
      <c r="J231" s="51">
        <f t="shared" si="8"/>
        <v>1</v>
      </c>
      <c r="K231" s="53" t="s">
        <v>41</v>
      </c>
      <c r="L231" s="53" t="s">
        <v>6</v>
      </c>
      <c r="M231" s="56"/>
      <c r="N231" s="53"/>
      <c r="O231" s="53"/>
      <c r="P231" s="49"/>
      <c r="Q231" s="53"/>
      <c r="R231" s="53"/>
      <c r="S231" s="49"/>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7">
        <f t="shared" si="9"/>
        <v>1487.9</v>
      </c>
      <c r="BB231" s="58">
        <f t="shared" si="10"/>
        <v>1487.9</v>
      </c>
      <c r="BC231" s="59" t="str">
        <f t="shared" si="11"/>
        <v>INR  One Thousand Four Hundred &amp; Eighty Seven  and Paise Ninety Only</v>
      </c>
      <c r="IE231" s="13"/>
      <c r="IF231" s="13"/>
      <c r="IG231" s="13"/>
      <c r="IH231" s="13"/>
      <c r="II231" s="13"/>
    </row>
    <row r="232" spans="1:243" s="12" customFormat="1" ht="15.75">
      <c r="A232" s="14">
        <v>3.2</v>
      </c>
      <c r="B232" s="47" t="s">
        <v>237</v>
      </c>
      <c r="C232" s="48" t="s">
        <v>510</v>
      </c>
      <c r="D232" s="83"/>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5"/>
      <c r="IE232" s="13"/>
      <c r="IF232" s="13"/>
      <c r="IG232" s="13"/>
      <c r="IH232" s="13"/>
      <c r="II232" s="13"/>
    </row>
    <row r="233" spans="1:243" s="12" customFormat="1" ht="31.5">
      <c r="A233" s="14">
        <v>3.21</v>
      </c>
      <c r="B233" s="47" t="s">
        <v>238</v>
      </c>
      <c r="C233" s="48" t="s">
        <v>511</v>
      </c>
      <c r="D233" s="52">
        <v>5</v>
      </c>
      <c r="E233" s="51" t="s">
        <v>285</v>
      </c>
      <c r="F233" s="52">
        <v>317.76</v>
      </c>
      <c r="G233" s="53"/>
      <c r="H233" s="54"/>
      <c r="I233" s="55" t="s">
        <v>34</v>
      </c>
      <c r="J233" s="51">
        <f t="shared" si="8"/>
        <v>1</v>
      </c>
      <c r="K233" s="53" t="s">
        <v>41</v>
      </c>
      <c r="L233" s="53" t="s">
        <v>6</v>
      </c>
      <c r="M233" s="56"/>
      <c r="N233" s="53"/>
      <c r="O233" s="53"/>
      <c r="P233" s="49"/>
      <c r="Q233" s="53"/>
      <c r="R233" s="53"/>
      <c r="S233" s="49"/>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7">
        <f t="shared" si="9"/>
        <v>1588.8</v>
      </c>
      <c r="BB233" s="58">
        <f t="shared" si="10"/>
        <v>1588.8</v>
      </c>
      <c r="BC233" s="59" t="str">
        <f t="shared" si="11"/>
        <v>INR  One Thousand Five Hundred &amp; Eighty Eight  and Paise Eighty Only</v>
      </c>
      <c r="IE233" s="13"/>
      <c r="IF233" s="13"/>
      <c r="IG233" s="13"/>
      <c r="IH233" s="13"/>
      <c r="II233" s="13"/>
    </row>
    <row r="234" spans="1:243" s="12" customFormat="1" ht="31.5">
      <c r="A234" s="14">
        <v>3.22</v>
      </c>
      <c r="B234" s="47" t="s">
        <v>239</v>
      </c>
      <c r="C234" s="48" t="s">
        <v>512</v>
      </c>
      <c r="D234" s="52">
        <v>25</v>
      </c>
      <c r="E234" s="51" t="s">
        <v>284</v>
      </c>
      <c r="F234" s="52">
        <v>150.64</v>
      </c>
      <c r="G234" s="53"/>
      <c r="H234" s="54"/>
      <c r="I234" s="55" t="s">
        <v>34</v>
      </c>
      <c r="J234" s="51">
        <f t="shared" si="8"/>
        <v>1</v>
      </c>
      <c r="K234" s="53" t="s">
        <v>41</v>
      </c>
      <c r="L234" s="53" t="s">
        <v>6</v>
      </c>
      <c r="M234" s="56"/>
      <c r="N234" s="53"/>
      <c r="O234" s="53"/>
      <c r="P234" s="49"/>
      <c r="Q234" s="53"/>
      <c r="R234" s="53"/>
      <c r="S234" s="49"/>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7">
        <f t="shared" si="9"/>
        <v>3766</v>
      </c>
      <c r="BB234" s="58">
        <f t="shared" si="10"/>
        <v>3766</v>
      </c>
      <c r="BC234" s="59" t="str">
        <f t="shared" si="11"/>
        <v>INR  Three Thousand Seven Hundred &amp; Sixty Six  Only</v>
      </c>
      <c r="IE234" s="13"/>
      <c r="IF234" s="13"/>
      <c r="IG234" s="13"/>
      <c r="IH234" s="13"/>
      <c r="II234" s="13"/>
    </row>
    <row r="235" spans="1:243" s="12" customFormat="1" ht="47.25">
      <c r="A235" s="14">
        <v>3.23</v>
      </c>
      <c r="B235" s="47" t="s">
        <v>240</v>
      </c>
      <c r="C235" s="48" t="s">
        <v>513</v>
      </c>
      <c r="D235" s="52">
        <v>36</v>
      </c>
      <c r="E235" s="51" t="s">
        <v>284</v>
      </c>
      <c r="F235" s="52">
        <v>173.96</v>
      </c>
      <c r="G235" s="53"/>
      <c r="H235" s="54"/>
      <c r="I235" s="55" t="s">
        <v>34</v>
      </c>
      <c r="J235" s="51">
        <f t="shared" si="8"/>
        <v>1</v>
      </c>
      <c r="K235" s="53" t="s">
        <v>41</v>
      </c>
      <c r="L235" s="53" t="s">
        <v>6</v>
      </c>
      <c r="M235" s="56"/>
      <c r="N235" s="53"/>
      <c r="O235" s="53"/>
      <c r="P235" s="49"/>
      <c r="Q235" s="53"/>
      <c r="R235" s="53"/>
      <c r="S235" s="49"/>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7">
        <f t="shared" si="9"/>
        <v>6262.56</v>
      </c>
      <c r="BB235" s="58">
        <f t="shared" si="10"/>
        <v>6262.56</v>
      </c>
      <c r="BC235" s="59" t="str">
        <f t="shared" si="11"/>
        <v>INR  Six Thousand Two Hundred &amp; Sixty Two  and Paise Fifty Six Only</v>
      </c>
      <c r="IE235" s="13"/>
      <c r="IF235" s="13"/>
      <c r="IG235" s="13"/>
      <c r="IH235" s="13"/>
      <c r="II235" s="13"/>
    </row>
    <row r="236" spans="1:243" s="12" customFormat="1" ht="15.75">
      <c r="A236" s="14">
        <v>3.24</v>
      </c>
      <c r="B236" s="47" t="s">
        <v>241</v>
      </c>
      <c r="C236" s="48" t="s">
        <v>514</v>
      </c>
      <c r="D236" s="83"/>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5"/>
      <c r="IE236" s="13"/>
      <c r="IF236" s="13"/>
      <c r="IG236" s="13"/>
      <c r="IH236" s="13"/>
      <c r="II236" s="13"/>
    </row>
    <row r="237" spans="1:243" s="12" customFormat="1" ht="63">
      <c r="A237" s="14">
        <v>3.25</v>
      </c>
      <c r="B237" s="47" t="s">
        <v>242</v>
      </c>
      <c r="C237" s="48" t="s">
        <v>515</v>
      </c>
      <c r="D237" s="83"/>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5"/>
      <c r="IE237" s="13"/>
      <c r="IF237" s="13"/>
      <c r="IG237" s="13"/>
      <c r="IH237" s="13"/>
      <c r="II237" s="13"/>
    </row>
    <row r="238" spans="1:243" s="12" customFormat="1" ht="15.75">
      <c r="A238" s="14">
        <v>3.26</v>
      </c>
      <c r="B238" s="47" t="s">
        <v>243</v>
      </c>
      <c r="C238" s="48" t="s">
        <v>516</v>
      </c>
      <c r="D238" s="83"/>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5"/>
      <c r="IE238" s="13"/>
      <c r="IF238" s="13"/>
      <c r="IG238" s="13"/>
      <c r="IH238" s="13"/>
      <c r="II238" s="13"/>
    </row>
    <row r="239" spans="1:243" s="12" customFormat="1" ht="31.5">
      <c r="A239" s="14">
        <v>3.27</v>
      </c>
      <c r="B239" s="47" t="s">
        <v>244</v>
      </c>
      <c r="C239" s="48" t="s">
        <v>517</v>
      </c>
      <c r="D239" s="52">
        <v>2</v>
      </c>
      <c r="E239" s="51" t="s">
        <v>285</v>
      </c>
      <c r="F239" s="52">
        <v>2151.29</v>
      </c>
      <c r="G239" s="53"/>
      <c r="H239" s="54"/>
      <c r="I239" s="55" t="s">
        <v>34</v>
      </c>
      <c r="J239" s="51">
        <f t="shared" si="8"/>
        <v>1</v>
      </c>
      <c r="K239" s="53" t="s">
        <v>41</v>
      </c>
      <c r="L239" s="53" t="s">
        <v>6</v>
      </c>
      <c r="M239" s="56"/>
      <c r="N239" s="53"/>
      <c r="O239" s="53"/>
      <c r="P239" s="49"/>
      <c r="Q239" s="53"/>
      <c r="R239" s="53"/>
      <c r="S239" s="49"/>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50"/>
      <c r="AX239" s="50"/>
      <c r="AY239" s="50"/>
      <c r="AZ239" s="50"/>
      <c r="BA239" s="57">
        <f t="shared" si="9"/>
        <v>4302.58</v>
      </c>
      <c r="BB239" s="58">
        <f t="shared" si="10"/>
        <v>4302.58</v>
      </c>
      <c r="BC239" s="59" t="str">
        <f t="shared" si="11"/>
        <v>INR  Four Thousand Three Hundred &amp; Two  and Paise Fifty Eight Only</v>
      </c>
      <c r="IE239" s="13"/>
      <c r="IF239" s="13"/>
      <c r="IG239" s="13"/>
      <c r="IH239" s="13"/>
      <c r="II239" s="13"/>
    </row>
    <row r="240" spans="1:243" s="12" customFormat="1" ht="15.75">
      <c r="A240" s="14">
        <v>3.28</v>
      </c>
      <c r="B240" s="47" t="s">
        <v>245</v>
      </c>
      <c r="C240" s="48" t="s">
        <v>518</v>
      </c>
      <c r="D240" s="83"/>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5"/>
      <c r="IE240" s="13"/>
      <c r="IF240" s="13"/>
      <c r="IG240" s="13"/>
      <c r="IH240" s="13"/>
      <c r="II240" s="13"/>
    </row>
    <row r="241" spans="1:243" s="12" customFormat="1" ht="78.75">
      <c r="A241" s="14">
        <v>3.29</v>
      </c>
      <c r="B241" s="47" t="s">
        <v>246</v>
      </c>
      <c r="C241" s="48" t="s">
        <v>519</v>
      </c>
      <c r="D241" s="83"/>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5"/>
      <c r="IE241" s="13"/>
      <c r="IF241" s="13"/>
      <c r="IG241" s="13"/>
      <c r="IH241" s="13"/>
      <c r="II241" s="13"/>
    </row>
    <row r="242" spans="1:243" s="12" customFormat="1" ht="31.5">
      <c r="A242" s="14">
        <v>3.3</v>
      </c>
      <c r="B242" s="47" t="s">
        <v>247</v>
      </c>
      <c r="C242" s="48" t="s">
        <v>520</v>
      </c>
      <c r="D242" s="52">
        <v>1.3</v>
      </c>
      <c r="E242" s="51" t="s">
        <v>282</v>
      </c>
      <c r="F242" s="52">
        <v>833.89</v>
      </c>
      <c r="G242" s="53"/>
      <c r="H242" s="54"/>
      <c r="I242" s="55" t="s">
        <v>34</v>
      </c>
      <c r="J242" s="51">
        <f t="shared" si="8"/>
        <v>1</v>
      </c>
      <c r="K242" s="53" t="s">
        <v>41</v>
      </c>
      <c r="L242" s="53" t="s">
        <v>6</v>
      </c>
      <c r="M242" s="56"/>
      <c r="N242" s="53"/>
      <c r="O242" s="53"/>
      <c r="P242" s="49"/>
      <c r="Q242" s="53"/>
      <c r="R242" s="53"/>
      <c r="S242" s="49"/>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7">
        <f t="shared" si="9"/>
        <v>1084.06</v>
      </c>
      <c r="BB242" s="58">
        <f t="shared" si="10"/>
        <v>1084.06</v>
      </c>
      <c r="BC242" s="59" t="str">
        <f t="shared" si="11"/>
        <v>INR  One Thousand  &amp;Eighty Four  and Paise Six Only</v>
      </c>
      <c r="IE242" s="13"/>
      <c r="IF242" s="13"/>
      <c r="IG242" s="13"/>
      <c r="IH242" s="13"/>
      <c r="II242" s="13"/>
    </row>
    <row r="243" spans="1:243" s="12" customFormat="1" ht="78.75">
      <c r="A243" s="14">
        <v>3.31</v>
      </c>
      <c r="B243" s="47" t="s">
        <v>248</v>
      </c>
      <c r="C243" s="48" t="s">
        <v>521</v>
      </c>
      <c r="D243" s="83"/>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5"/>
      <c r="IE243" s="13"/>
      <c r="IF243" s="13"/>
      <c r="IG243" s="13"/>
      <c r="IH243" s="13"/>
      <c r="II243" s="13"/>
    </row>
    <row r="244" spans="1:243" s="12" customFormat="1" ht="31.5">
      <c r="A244" s="14">
        <v>3.32</v>
      </c>
      <c r="B244" s="47" t="s">
        <v>249</v>
      </c>
      <c r="C244" s="48" t="s">
        <v>522</v>
      </c>
      <c r="D244" s="52">
        <v>12</v>
      </c>
      <c r="E244" s="51" t="s">
        <v>284</v>
      </c>
      <c r="F244" s="52">
        <v>155.2</v>
      </c>
      <c r="G244" s="53"/>
      <c r="H244" s="54"/>
      <c r="I244" s="55" t="s">
        <v>34</v>
      </c>
      <c r="J244" s="51">
        <f t="shared" si="8"/>
        <v>1</v>
      </c>
      <c r="K244" s="53" t="s">
        <v>41</v>
      </c>
      <c r="L244" s="53" t="s">
        <v>6</v>
      </c>
      <c r="M244" s="56"/>
      <c r="N244" s="53"/>
      <c r="O244" s="53"/>
      <c r="P244" s="49"/>
      <c r="Q244" s="53"/>
      <c r="R244" s="53"/>
      <c r="S244" s="49"/>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c r="AR244" s="50"/>
      <c r="AS244" s="50"/>
      <c r="AT244" s="50"/>
      <c r="AU244" s="50"/>
      <c r="AV244" s="50"/>
      <c r="AW244" s="50"/>
      <c r="AX244" s="50"/>
      <c r="AY244" s="50"/>
      <c r="AZ244" s="50"/>
      <c r="BA244" s="57">
        <f t="shared" si="9"/>
        <v>1862.4</v>
      </c>
      <c r="BB244" s="58">
        <f t="shared" si="10"/>
        <v>1862.4</v>
      </c>
      <c r="BC244" s="59" t="str">
        <f t="shared" si="11"/>
        <v>INR  One Thousand Eight Hundred &amp; Sixty Two  and Paise Forty Only</v>
      </c>
      <c r="IE244" s="13"/>
      <c r="IF244" s="13"/>
      <c r="IG244" s="13"/>
      <c r="IH244" s="13"/>
      <c r="II244" s="13"/>
    </row>
    <row r="245" spans="1:243" s="12" customFormat="1" ht="15.75">
      <c r="A245" s="14">
        <v>3.33</v>
      </c>
      <c r="B245" s="47" t="s">
        <v>250</v>
      </c>
      <c r="C245" s="48" t="s">
        <v>523</v>
      </c>
      <c r="D245" s="83"/>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c r="AT245" s="84"/>
      <c r="AU245" s="84"/>
      <c r="AV245" s="84"/>
      <c r="AW245" s="84"/>
      <c r="AX245" s="84"/>
      <c r="AY245" s="84"/>
      <c r="AZ245" s="84"/>
      <c r="BA245" s="84"/>
      <c r="BB245" s="84"/>
      <c r="BC245" s="85"/>
      <c r="IE245" s="13"/>
      <c r="IF245" s="13"/>
      <c r="IG245" s="13"/>
      <c r="IH245" s="13"/>
      <c r="II245" s="13"/>
    </row>
    <row r="246" spans="1:243" s="12" customFormat="1" ht="141.75">
      <c r="A246" s="14">
        <v>3.34</v>
      </c>
      <c r="B246" s="47" t="s">
        <v>251</v>
      </c>
      <c r="C246" s="48" t="s">
        <v>524</v>
      </c>
      <c r="D246" s="52">
        <v>33.37</v>
      </c>
      <c r="E246" s="51" t="s">
        <v>282</v>
      </c>
      <c r="F246" s="52">
        <v>452.96</v>
      </c>
      <c r="G246" s="53"/>
      <c r="H246" s="54"/>
      <c r="I246" s="55" t="s">
        <v>34</v>
      </c>
      <c r="J246" s="51">
        <f t="shared" si="8"/>
        <v>1</v>
      </c>
      <c r="K246" s="53" t="s">
        <v>41</v>
      </c>
      <c r="L246" s="53" t="s">
        <v>6</v>
      </c>
      <c r="M246" s="56"/>
      <c r="N246" s="53"/>
      <c r="O246" s="53"/>
      <c r="P246" s="49"/>
      <c r="Q246" s="53"/>
      <c r="R246" s="53"/>
      <c r="S246" s="49"/>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c r="AQ246" s="50"/>
      <c r="AR246" s="50"/>
      <c r="AS246" s="50"/>
      <c r="AT246" s="50"/>
      <c r="AU246" s="50"/>
      <c r="AV246" s="50"/>
      <c r="AW246" s="50"/>
      <c r="AX246" s="50"/>
      <c r="AY246" s="50"/>
      <c r="AZ246" s="50"/>
      <c r="BA246" s="57">
        <f t="shared" si="9"/>
        <v>15115.28</v>
      </c>
      <c r="BB246" s="58">
        <f t="shared" si="10"/>
        <v>15115.28</v>
      </c>
      <c r="BC246" s="59" t="str">
        <f t="shared" si="11"/>
        <v>INR  Fifteen Thousand One Hundred &amp; Fifteen  and Paise Twenty Eight Only</v>
      </c>
      <c r="IE246" s="13"/>
      <c r="IF246" s="13"/>
      <c r="IG246" s="13"/>
      <c r="IH246" s="13"/>
      <c r="II246" s="13"/>
    </row>
    <row r="247" spans="1:243" s="12" customFormat="1" ht="126">
      <c r="A247" s="14">
        <v>3.35</v>
      </c>
      <c r="B247" s="47" t="s">
        <v>252</v>
      </c>
      <c r="C247" s="48" t="s">
        <v>525</v>
      </c>
      <c r="D247" s="52">
        <v>86</v>
      </c>
      <c r="E247" s="51" t="s">
        <v>282</v>
      </c>
      <c r="F247" s="52">
        <v>415.74</v>
      </c>
      <c r="G247" s="53"/>
      <c r="H247" s="54"/>
      <c r="I247" s="55" t="s">
        <v>34</v>
      </c>
      <c r="J247" s="51">
        <f t="shared" si="8"/>
        <v>1</v>
      </c>
      <c r="K247" s="53" t="s">
        <v>41</v>
      </c>
      <c r="L247" s="53" t="s">
        <v>6</v>
      </c>
      <c r="M247" s="56"/>
      <c r="N247" s="53"/>
      <c r="O247" s="53"/>
      <c r="P247" s="49"/>
      <c r="Q247" s="53"/>
      <c r="R247" s="53"/>
      <c r="S247" s="49"/>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50"/>
      <c r="AU247" s="50"/>
      <c r="AV247" s="50"/>
      <c r="AW247" s="50"/>
      <c r="AX247" s="50"/>
      <c r="AY247" s="50"/>
      <c r="AZ247" s="50"/>
      <c r="BA247" s="57">
        <f t="shared" si="9"/>
        <v>35753.64</v>
      </c>
      <c r="BB247" s="58">
        <f t="shared" si="10"/>
        <v>35753.64</v>
      </c>
      <c r="BC247" s="59" t="str">
        <f t="shared" si="11"/>
        <v>INR  Thirty Five Thousand Seven Hundred &amp; Fifty Three  and Paise Sixty Four Only</v>
      </c>
      <c r="IE247" s="13"/>
      <c r="IF247" s="13"/>
      <c r="IG247" s="13"/>
      <c r="IH247" s="13"/>
      <c r="II247" s="13"/>
    </row>
    <row r="248" spans="1:243" s="12" customFormat="1" ht="15.75">
      <c r="A248" s="14">
        <v>3.36</v>
      </c>
      <c r="B248" s="47" t="s">
        <v>253</v>
      </c>
      <c r="C248" s="48" t="s">
        <v>526</v>
      </c>
      <c r="D248" s="83"/>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84"/>
      <c r="AY248" s="84"/>
      <c r="AZ248" s="84"/>
      <c r="BA248" s="84"/>
      <c r="BB248" s="84"/>
      <c r="BC248" s="85"/>
      <c r="IE248" s="13"/>
      <c r="IF248" s="13"/>
      <c r="IG248" s="13"/>
      <c r="IH248" s="13"/>
      <c r="II248" s="13"/>
    </row>
    <row r="249" spans="1:243" s="12" customFormat="1" ht="63">
      <c r="A249" s="14">
        <v>3.37</v>
      </c>
      <c r="B249" s="47" t="s">
        <v>254</v>
      </c>
      <c r="C249" s="48" t="s">
        <v>527</v>
      </c>
      <c r="D249" s="52">
        <v>5.42</v>
      </c>
      <c r="E249" s="51" t="s">
        <v>286</v>
      </c>
      <c r="F249" s="52">
        <v>5045.59</v>
      </c>
      <c r="G249" s="53"/>
      <c r="H249" s="54"/>
      <c r="I249" s="55" t="s">
        <v>34</v>
      </c>
      <c r="J249" s="51">
        <f t="shared" si="8"/>
        <v>1</v>
      </c>
      <c r="K249" s="53" t="s">
        <v>41</v>
      </c>
      <c r="L249" s="53" t="s">
        <v>6</v>
      </c>
      <c r="M249" s="56"/>
      <c r="N249" s="53"/>
      <c r="O249" s="53"/>
      <c r="P249" s="49"/>
      <c r="Q249" s="53"/>
      <c r="R249" s="53"/>
      <c r="S249" s="49"/>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c r="AQ249" s="50"/>
      <c r="AR249" s="50"/>
      <c r="AS249" s="50"/>
      <c r="AT249" s="50"/>
      <c r="AU249" s="50"/>
      <c r="AV249" s="50"/>
      <c r="AW249" s="50"/>
      <c r="AX249" s="50"/>
      <c r="AY249" s="50"/>
      <c r="AZ249" s="50"/>
      <c r="BA249" s="57">
        <f t="shared" si="9"/>
        <v>27347.1</v>
      </c>
      <c r="BB249" s="58">
        <f t="shared" si="10"/>
        <v>27347.1</v>
      </c>
      <c r="BC249" s="59" t="str">
        <f t="shared" si="11"/>
        <v>INR  Twenty Seven Thousand Three Hundred &amp; Forty Seven  and Paise Ten Only</v>
      </c>
      <c r="IE249" s="13"/>
      <c r="IF249" s="13"/>
      <c r="IG249" s="13"/>
      <c r="IH249" s="13"/>
      <c r="II249" s="13"/>
    </row>
    <row r="250" spans="1:243" s="12" customFormat="1" ht="15.75">
      <c r="A250" s="14">
        <v>3.38</v>
      </c>
      <c r="B250" s="47" t="s">
        <v>255</v>
      </c>
      <c r="C250" s="48" t="s">
        <v>528</v>
      </c>
      <c r="D250" s="52">
        <v>20</v>
      </c>
      <c r="E250" s="51" t="s">
        <v>287</v>
      </c>
      <c r="F250" s="52">
        <v>29.33</v>
      </c>
      <c r="G250" s="53"/>
      <c r="H250" s="54"/>
      <c r="I250" s="55" t="s">
        <v>34</v>
      </c>
      <c r="J250" s="51">
        <f t="shared" si="8"/>
        <v>1</v>
      </c>
      <c r="K250" s="53" t="s">
        <v>41</v>
      </c>
      <c r="L250" s="53" t="s">
        <v>6</v>
      </c>
      <c r="M250" s="56"/>
      <c r="N250" s="53"/>
      <c r="O250" s="53"/>
      <c r="P250" s="49"/>
      <c r="Q250" s="53"/>
      <c r="R250" s="53"/>
      <c r="S250" s="49"/>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c r="AR250" s="50"/>
      <c r="AS250" s="50"/>
      <c r="AT250" s="50"/>
      <c r="AU250" s="50"/>
      <c r="AV250" s="50"/>
      <c r="AW250" s="50"/>
      <c r="AX250" s="50"/>
      <c r="AY250" s="50"/>
      <c r="AZ250" s="50"/>
      <c r="BA250" s="57">
        <f t="shared" si="9"/>
        <v>586.6</v>
      </c>
      <c r="BB250" s="58">
        <f t="shared" si="10"/>
        <v>586.6</v>
      </c>
      <c r="BC250" s="59" t="str">
        <f t="shared" si="11"/>
        <v>INR  Five Hundred &amp; Eighty Six  and Paise Sixty Only</v>
      </c>
      <c r="IE250" s="13"/>
      <c r="IF250" s="13"/>
      <c r="IG250" s="13"/>
      <c r="IH250" s="13"/>
      <c r="II250" s="13"/>
    </row>
    <row r="251" spans="1:243" s="12" customFormat="1" ht="31.5">
      <c r="A251" s="14">
        <v>3.39</v>
      </c>
      <c r="B251" s="47" t="s">
        <v>256</v>
      </c>
      <c r="C251" s="48" t="s">
        <v>529</v>
      </c>
      <c r="D251" s="52">
        <v>4</v>
      </c>
      <c r="E251" s="51" t="s">
        <v>287</v>
      </c>
      <c r="F251" s="52">
        <v>610.02</v>
      </c>
      <c r="G251" s="53"/>
      <c r="H251" s="54"/>
      <c r="I251" s="55" t="s">
        <v>34</v>
      </c>
      <c r="J251" s="51">
        <f t="shared" si="8"/>
        <v>1</v>
      </c>
      <c r="K251" s="53" t="s">
        <v>41</v>
      </c>
      <c r="L251" s="53" t="s">
        <v>6</v>
      </c>
      <c r="M251" s="56"/>
      <c r="N251" s="53"/>
      <c r="O251" s="53"/>
      <c r="P251" s="49"/>
      <c r="Q251" s="53"/>
      <c r="R251" s="53"/>
      <c r="S251" s="49"/>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c r="AQ251" s="50"/>
      <c r="AR251" s="50"/>
      <c r="AS251" s="50"/>
      <c r="AT251" s="50"/>
      <c r="AU251" s="50"/>
      <c r="AV251" s="50"/>
      <c r="AW251" s="50"/>
      <c r="AX251" s="50"/>
      <c r="AY251" s="50"/>
      <c r="AZ251" s="50"/>
      <c r="BA251" s="57">
        <f t="shared" si="9"/>
        <v>2440.08</v>
      </c>
      <c r="BB251" s="58">
        <f t="shared" si="10"/>
        <v>2440.08</v>
      </c>
      <c r="BC251" s="59" t="str">
        <f t="shared" si="11"/>
        <v>INR  Two Thousand Four Hundred &amp; Forty  and Paise Eight Only</v>
      </c>
      <c r="IE251" s="13"/>
      <c r="IF251" s="13"/>
      <c r="IG251" s="13"/>
      <c r="IH251" s="13"/>
      <c r="II251" s="13"/>
    </row>
    <row r="252" spans="1:243" s="12" customFormat="1" ht="31.5">
      <c r="A252" s="14">
        <v>3.4</v>
      </c>
      <c r="B252" s="47" t="s">
        <v>257</v>
      </c>
      <c r="C252" s="48" t="s">
        <v>530</v>
      </c>
      <c r="D252" s="52">
        <v>20</v>
      </c>
      <c r="E252" s="51" t="s">
        <v>287</v>
      </c>
      <c r="F252" s="52">
        <v>2512.36</v>
      </c>
      <c r="G252" s="53"/>
      <c r="H252" s="54"/>
      <c r="I252" s="55" t="s">
        <v>34</v>
      </c>
      <c r="J252" s="51">
        <f t="shared" si="8"/>
        <v>1</v>
      </c>
      <c r="K252" s="53" t="s">
        <v>41</v>
      </c>
      <c r="L252" s="53" t="s">
        <v>6</v>
      </c>
      <c r="M252" s="56"/>
      <c r="N252" s="53"/>
      <c r="O252" s="53"/>
      <c r="P252" s="49"/>
      <c r="Q252" s="53"/>
      <c r="R252" s="53"/>
      <c r="S252" s="49"/>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c r="AQ252" s="50"/>
      <c r="AR252" s="50"/>
      <c r="AS252" s="50"/>
      <c r="AT252" s="50"/>
      <c r="AU252" s="50"/>
      <c r="AV252" s="50"/>
      <c r="AW252" s="50"/>
      <c r="AX252" s="50"/>
      <c r="AY252" s="50"/>
      <c r="AZ252" s="50"/>
      <c r="BA252" s="57">
        <f t="shared" si="9"/>
        <v>50247.2</v>
      </c>
      <c r="BB252" s="58">
        <f t="shared" si="10"/>
        <v>50247.2</v>
      </c>
      <c r="BC252" s="59" t="str">
        <f t="shared" si="11"/>
        <v>INR  Fifty Thousand Two Hundred &amp; Forty Seven  and Paise Twenty Only</v>
      </c>
      <c r="IE252" s="13"/>
      <c r="IF252" s="13"/>
      <c r="IG252" s="13"/>
      <c r="IH252" s="13"/>
      <c r="II252" s="13"/>
    </row>
    <row r="253" spans="1:243" s="12" customFormat="1" ht="31.5">
      <c r="A253" s="14">
        <v>3.41</v>
      </c>
      <c r="B253" s="47" t="s">
        <v>258</v>
      </c>
      <c r="C253" s="48" t="s">
        <v>531</v>
      </c>
      <c r="D253" s="52">
        <v>10</v>
      </c>
      <c r="E253" s="51" t="s">
        <v>287</v>
      </c>
      <c r="F253" s="52">
        <v>182.53</v>
      </c>
      <c r="G253" s="53"/>
      <c r="H253" s="54"/>
      <c r="I253" s="55" t="s">
        <v>34</v>
      </c>
      <c r="J253" s="51">
        <f t="shared" si="8"/>
        <v>1</v>
      </c>
      <c r="K253" s="53" t="s">
        <v>41</v>
      </c>
      <c r="L253" s="53" t="s">
        <v>6</v>
      </c>
      <c r="M253" s="56"/>
      <c r="N253" s="53"/>
      <c r="O253" s="53"/>
      <c r="P253" s="49"/>
      <c r="Q253" s="53"/>
      <c r="R253" s="53"/>
      <c r="S253" s="49"/>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c r="AR253" s="50"/>
      <c r="AS253" s="50"/>
      <c r="AT253" s="50"/>
      <c r="AU253" s="50"/>
      <c r="AV253" s="50"/>
      <c r="AW253" s="50"/>
      <c r="AX253" s="50"/>
      <c r="AY253" s="50"/>
      <c r="AZ253" s="50"/>
      <c r="BA253" s="57">
        <f t="shared" si="9"/>
        <v>1825.3</v>
      </c>
      <c r="BB253" s="58">
        <f t="shared" si="10"/>
        <v>1825.3</v>
      </c>
      <c r="BC253" s="59" t="str">
        <f t="shared" si="11"/>
        <v>INR  One Thousand Eight Hundred &amp; Twenty Five  and Paise Thirty Only</v>
      </c>
      <c r="IE253" s="13"/>
      <c r="IF253" s="13"/>
      <c r="IG253" s="13"/>
      <c r="IH253" s="13"/>
      <c r="II253" s="13"/>
    </row>
    <row r="254" spans="1:243" s="12" customFormat="1" ht="63">
      <c r="A254" s="14">
        <v>3.42</v>
      </c>
      <c r="B254" s="47" t="s">
        <v>259</v>
      </c>
      <c r="C254" s="48" t="s">
        <v>532</v>
      </c>
      <c r="D254" s="52">
        <v>4</v>
      </c>
      <c r="E254" s="51" t="s">
        <v>287</v>
      </c>
      <c r="F254" s="52">
        <v>651.08</v>
      </c>
      <c r="G254" s="53"/>
      <c r="H254" s="54"/>
      <c r="I254" s="55" t="s">
        <v>34</v>
      </c>
      <c r="J254" s="51">
        <f t="shared" si="8"/>
        <v>1</v>
      </c>
      <c r="K254" s="53" t="s">
        <v>41</v>
      </c>
      <c r="L254" s="53" t="s">
        <v>6</v>
      </c>
      <c r="M254" s="56"/>
      <c r="N254" s="53"/>
      <c r="O254" s="53"/>
      <c r="P254" s="49"/>
      <c r="Q254" s="53"/>
      <c r="R254" s="53"/>
      <c r="S254" s="49"/>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c r="AP254" s="50"/>
      <c r="AQ254" s="50"/>
      <c r="AR254" s="50"/>
      <c r="AS254" s="50"/>
      <c r="AT254" s="50"/>
      <c r="AU254" s="50"/>
      <c r="AV254" s="50"/>
      <c r="AW254" s="50"/>
      <c r="AX254" s="50"/>
      <c r="AY254" s="50"/>
      <c r="AZ254" s="50"/>
      <c r="BA254" s="57">
        <f t="shared" si="9"/>
        <v>2604.32</v>
      </c>
      <c r="BB254" s="58">
        <f t="shared" si="10"/>
        <v>2604.32</v>
      </c>
      <c r="BC254" s="59" t="str">
        <f t="shared" si="11"/>
        <v>INR  Two Thousand Six Hundred &amp; Four  and Paise Thirty Two Only</v>
      </c>
      <c r="IE254" s="13"/>
      <c r="IF254" s="13"/>
      <c r="IG254" s="13"/>
      <c r="IH254" s="13"/>
      <c r="II254" s="13"/>
    </row>
    <row r="255" spans="1:243" s="12" customFormat="1" ht="31.5">
      <c r="A255" s="14">
        <v>3.43</v>
      </c>
      <c r="B255" s="47" t="s">
        <v>260</v>
      </c>
      <c r="C255" s="48" t="s">
        <v>533</v>
      </c>
      <c r="D255" s="52">
        <v>20</v>
      </c>
      <c r="E255" s="51" t="s">
        <v>287</v>
      </c>
      <c r="F255" s="52">
        <v>1396.01</v>
      </c>
      <c r="G255" s="53"/>
      <c r="H255" s="54"/>
      <c r="I255" s="55" t="s">
        <v>34</v>
      </c>
      <c r="J255" s="51">
        <f t="shared" si="8"/>
        <v>1</v>
      </c>
      <c r="K255" s="53" t="s">
        <v>41</v>
      </c>
      <c r="L255" s="53" t="s">
        <v>6</v>
      </c>
      <c r="M255" s="56"/>
      <c r="N255" s="53"/>
      <c r="O255" s="53"/>
      <c r="P255" s="49"/>
      <c r="Q255" s="53"/>
      <c r="R255" s="53"/>
      <c r="S255" s="49"/>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50"/>
      <c r="AS255" s="50"/>
      <c r="AT255" s="50"/>
      <c r="AU255" s="50"/>
      <c r="AV255" s="50"/>
      <c r="AW255" s="50"/>
      <c r="AX255" s="50"/>
      <c r="AY255" s="50"/>
      <c r="AZ255" s="50"/>
      <c r="BA255" s="57">
        <f t="shared" si="9"/>
        <v>27920.2</v>
      </c>
      <c r="BB255" s="58">
        <f t="shared" si="10"/>
        <v>27920.2</v>
      </c>
      <c r="BC255" s="59" t="str">
        <f t="shared" si="11"/>
        <v>INR  Twenty Seven Thousand Nine Hundred &amp; Twenty  and Paise Twenty Only</v>
      </c>
      <c r="IE255" s="13"/>
      <c r="IF255" s="13"/>
      <c r="IG255" s="13"/>
      <c r="IH255" s="13"/>
      <c r="II255" s="13"/>
    </row>
    <row r="256" spans="1:243" s="12" customFormat="1" ht="31.5">
      <c r="A256" s="14">
        <v>3.44</v>
      </c>
      <c r="B256" s="47" t="s">
        <v>261</v>
      </c>
      <c r="C256" s="48" t="s">
        <v>534</v>
      </c>
      <c r="D256" s="52">
        <v>8</v>
      </c>
      <c r="E256" s="51" t="s">
        <v>287</v>
      </c>
      <c r="F256" s="52">
        <v>356.9</v>
      </c>
      <c r="G256" s="53"/>
      <c r="H256" s="54"/>
      <c r="I256" s="55" t="s">
        <v>34</v>
      </c>
      <c r="J256" s="51">
        <f t="shared" si="8"/>
        <v>1</v>
      </c>
      <c r="K256" s="53" t="s">
        <v>41</v>
      </c>
      <c r="L256" s="53" t="s">
        <v>6</v>
      </c>
      <c r="M256" s="56"/>
      <c r="N256" s="53"/>
      <c r="O256" s="53"/>
      <c r="P256" s="49"/>
      <c r="Q256" s="53"/>
      <c r="R256" s="53"/>
      <c r="S256" s="49"/>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c r="AQ256" s="50"/>
      <c r="AR256" s="50"/>
      <c r="AS256" s="50"/>
      <c r="AT256" s="50"/>
      <c r="AU256" s="50"/>
      <c r="AV256" s="50"/>
      <c r="AW256" s="50"/>
      <c r="AX256" s="50"/>
      <c r="AY256" s="50"/>
      <c r="AZ256" s="50"/>
      <c r="BA256" s="57">
        <f t="shared" si="9"/>
        <v>2855.2</v>
      </c>
      <c r="BB256" s="58">
        <f t="shared" si="10"/>
        <v>2855.2</v>
      </c>
      <c r="BC256" s="59" t="str">
        <f t="shared" si="11"/>
        <v>INR  Two Thousand Eight Hundred &amp; Fifty Five  and Paise Twenty Only</v>
      </c>
      <c r="IE256" s="13"/>
      <c r="IF256" s="13"/>
      <c r="IG256" s="13"/>
      <c r="IH256" s="13"/>
      <c r="II256" s="13"/>
    </row>
    <row r="257" spans="1:243" s="12" customFormat="1" ht="31.5">
      <c r="A257" s="14">
        <v>3.45</v>
      </c>
      <c r="B257" s="47" t="s">
        <v>262</v>
      </c>
      <c r="C257" s="48" t="s">
        <v>535</v>
      </c>
      <c r="D257" s="52">
        <v>0.5</v>
      </c>
      <c r="E257" s="51" t="s">
        <v>288</v>
      </c>
      <c r="F257" s="52">
        <v>566.29</v>
      </c>
      <c r="G257" s="53"/>
      <c r="H257" s="54"/>
      <c r="I257" s="55" t="s">
        <v>34</v>
      </c>
      <c r="J257" s="51">
        <f t="shared" si="8"/>
        <v>1</v>
      </c>
      <c r="K257" s="53" t="s">
        <v>41</v>
      </c>
      <c r="L257" s="53" t="s">
        <v>6</v>
      </c>
      <c r="M257" s="56"/>
      <c r="N257" s="53"/>
      <c r="O257" s="53"/>
      <c r="P257" s="49"/>
      <c r="Q257" s="53"/>
      <c r="R257" s="53"/>
      <c r="S257" s="49"/>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c r="AR257" s="50"/>
      <c r="AS257" s="50"/>
      <c r="AT257" s="50"/>
      <c r="AU257" s="50"/>
      <c r="AV257" s="50"/>
      <c r="AW257" s="50"/>
      <c r="AX257" s="50"/>
      <c r="AY257" s="50"/>
      <c r="AZ257" s="50"/>
      <c r="BA257" s="57">
        <f t="shared" si="9"/>
        <v>283.15</v>
      </c>
      <c r="BB257" s="58">
        <f t="shared" si="10"/>
        <v>283.15</v>
      </c>
      <c r="BC257" s="59" t="str">
        <f t="shared" si="11"/>
        <v>INR  Two Hundred &amp; Eighty Three  and Paise Fifteen Only</v>
      </c>
      <c r="IE257" s="13"/>
      <c r="IF257" s="13"/>
      <c r="IG257" s="13"/>
      <c r="IH257" s="13"/>
      <c r="II257" s="13"/>
    </row>
    <row r="258" spans="1:243" s="12" customFormat="1" ht="78.75">
      <c r="A258" s="14">
        <v>3.46</v>
      </c>
      <c r="B258" s="47" t="s">
        <v>263</v>
      </c>
      <c r="C258" s="48" t="s">
        <v>536</v>
      </c>
      <c r="D258" s="52">
        <v>2</v>
      </c>
      <c r="E258" s="51" t="s">
        <v>287</v>
      </c>
      <c r="F258" s="52">
        <v>4138.75</v>
      </c>
      <c r="G258" s="53"/>
      <c r="H258" s="54"/>
      <c r="I258" s="55" t="s">
        <v>34</v>
      </c>
      <c r="J258" s="51">
        <f t="shared" si="8"/>
        <v>1</v>
      </c>
      <c r="K258" s="53" t="s">
        <v>41</v>
      </c>
      <c r="L258" s="53" t="s">
        <v>6</v>
      </c>
      <c r="M258" s="56"/>
      <c r="N258" s="53"/>
      <c r="O258" s="53"/>
      <c r="P258" s="49"/>
      <c r="Q258" s="53"/>
      <c r="R258" s="53"/>
      <c r="S258" s="49"/>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c r="AQ258" s="50"/>
      <c r="AR258" s="50"/>
      <c r="AS258" s="50"/>
      <c r="AT258" s="50"/>
      <c r="AU258" s="50"/>
      <c r="AV258" s="50"/>
      <c r="AW258" s="50"/>
      <c r="AX258" s="50"/>
      <c r="AY258" s="50"/>
      <c r="AZ258" s="50"/>
      <c r="BA258" s="57">
        <f t="shared" si="9"/>
        <v>8277.5</v>
      </c>
      <c r="BB258" s="58">
        <f t="shared" si="10"/>
        <v>8277.5</v>
      </c>
      <c r="BC258" s="59" t="str">
        <f t="shared" si="11"/>
        <v>INR  Eight Thousand Two Hundred &amp; Seventy Seven  and Paise Fifty Only</v>
      </c>
      <c r="IE258" s="13"/>
      <c r="IF258" s="13"/>
      <c r="IG258" s="13"/>
      <c r="IH258" s="13"/>
      <c r="II258" s="13"/>
    </row>
    <row r="259" spans="1:243" s="12" customFormat="1" ht="126">
      <c r="A259" s="14">
        <v>3.47</v>
      </c>
      <c r="B259" s="47" t="s">
        <v>264</v>
      </c>
      <c r="C259" s="48" t="s">
        <v>537</v>
      </c>
      <c r="D259" s="52">
        <v>104.7</v>
      </c>
      <c r="E259" s="51" t="s">
        <v>288</v>
      </c>
      <c r="F259" s="52">
        <v>73.39</v>
      </c>
      <c r="G259" s="53"/>
      <c r="H259" s="54"/>
      <c r="I259" s="55" t="s">
        <v>34</v>
      </c>
      <c r="J259" s="51">
        <f t="shared" si="8"/>
        <v>1</v>
      </c>
      <c r="K259" s="53" t="s">
        <v>41</v>
      </c>
      <c r="L259" s="53" t="s">
        <v>6</v>
      </c>
      <c r="M259" s="56"/>
      <c r="N259" s="53"/>
      <c r="O259" s="53"/>
      <c r="P259" s="49"/>
      <c r="Q259" s="53"/>
      <c r="R259" s="53"/>
      <c r="S259" s="49"/>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c r="AR259" s="50"/>
      <c r="AS259" s="50"/>
      <c r="AT259" s="50"/>
      <c r="AU259" s="50"/>
      <c r="AV259" s="50"/>
      <c r="AW259" s="50"/>
      <c r="AX259" s="50"/>
      <c r="AY259" s="50"/>
      <c r="AZ259" s="50"/>
      <c r="BA259" s="57">
        <f t="shared" si="9"/>
        <v>7683.93</v>
      </c>
      <c r="BB259" s="58">
        <f t="shared" si="10"/>
        <v>7683.93</v>
      </c>
      <c r="BC259" s="59" t="str">
        <f t="shared" si="11"/>
        <v>INR  Seven Thousand Six Hundred &amp; Eighty Three  and Paise Ninety Three Only</v>
      </c>
      <c r="IE259" s="13"/>
      <c r="IF259" s="13"/>
      <c r="IG259" s="13"/>
      <c r="IH259" s="13"/>
      <c r="II259" s="13"/>
    </row>
    <row r="260" spans="1:243" s="12" customFormat="1" ht="31.5">
      <c r="A260" s="14">
        <v>3.48</v>
      </c>
      <c r="B260" s="47" t="s">
        <v>265</v>
      </c>
      <c r="C260" s="48" t="s">
        <v>538</v>
      </c>
      <c r="D260" s="52">
        <v>84</v>
      </c>
      <c r="E260" s="51" t="s">
        <v>289</v>
      </c>
      <c r="F260" s="52">
        <v>8.77</v>
      </c>
      <c r="G260" s="53"/>
      <c r="H260" s="54"/>
      <c r="I260" s="55" t="s">
        <v>34</v>
      </c>
      <c r="J260" s="51">
        <f t="shared" si="8"/>
        <v>1</v>
      </c>
      <c r="K260" s="53" t="s">
        <v>41</v>
      </c>
      <c r="L260" s="53" t="s">
        <v>6</v>
      </c>
      <c r="M260" s="56"/>
      <c r="N260" s="53"/>
      <c r="O260" s="53"/>
      <c r="P260" s="49"/>
      <c r="Q260" s="53"/>
      <c r="R260" s="53"/>
      <c r="S260" s="49"/>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c r="AR260" s="50"/>
      <c r="AS260" s="50"/>
      <c r="AT260" s="50"/>
      <c r="AU260" s="50"/>
      <c r="AV260" s="50"/>
      <c r="AW260" s="50"/>
      <c r="AX260" s="50"/>
      <c r="AY260" s="50"/>
      <c r="AZ260" s="50"/>
      <c r="BA260" s="57">
        <f t="shared" si="9"/>
        <v>736.68</v>
      </c>
      <c r="BB260" s="58">
        <f t="shared" si="10"/>
        <v>736.68</v>
      </c>
      <c r="BC260" s="59" t="str">
        <f t="shared" si="11"/>
        <v>INR  Seven Hundred &amp; Thirty Six  and Paise Sixty Eight Only</v>
      </c>
      <c r="IE260" s="13"/>
      <c r="IF260" s="13"/>
      <c r="IG260" s="13"/>
      <c r="IH260" s="13"/>
      <c r="II260" s="13"/>
    </row>
    <row r="261" spans="1:243" s="12" customFormat="1" ht="31.5">
      <c r="A261" s="14">
        <v>3.49</v>
      </c>
      <c r="B261" s="47" t="s">
        <v>266</v>
      </c>
      <c r="C261" s="48" t="s">
        <v>539</v>
      </c>
      <c r="D261" s="52">
        <v>24</v>
      </c>
      <c r="E261" s="51" t="s">
        <v>287</v>
      </c>
      <c r="F261" s="52">
        <v>186.97</v>
      </c>
      <c r="G261" s="53"/>
      <c r="H261" s="54"/>
      <c r="I261" s="55" t="s">
        <v>34</v>
      </c>
      <c r="J261" s="51">
        <f t="shared" si="8"/>
        <v>1</v>
      </c>
      <c r="K261" s="53" t="s">
        <v>41</v>
      </c>
      <c r="L261" s="53" t="s">
        <v>6</v>
      </c>
      <c r="M261" s="56"/>
      <c r="N261" s="53"/>
      <c r="O261" s="53"/>
      <c r="P261" s="49"/>
      <c r="Q261" s="53"/>
      <c r="R261" s="53"/>
      <c r="S261" s="49"/>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c r="AQ261" s="50"/>
      <c r="AR261" s="50"/>
      <c r="AS261" s="50"/>
      <c r="AT261" s="50"/>
      <c r="AU261" s="50"/>
      <c r="AV261" s="50"/>
      <c r="AW261" s="50"/>
      <c r="AX261" s="50"/>
      <c r="AY261" s="50"/>
      <c r="AZ261" s="50"/>
      <c r="BA261" s="57">
        <f t="shared" si="9"/>
        <v>4487.28</v>
      </c>
      <c r="BB261" s="58">
        <f t="shared" si="10"/>
        <v>4487.28</v>
      </c>
      <c r="BC261" s="59" t="str">
        <f t="shared" si="11"/>
        <v>INR  Four Thousand Four Hundred &amp; Eighty Seven  and Paise Twenty Eight Only</v>
      </c>
      <c r="IE261" s="13"/>
      <c r="IF261" s="13"/>
      <c r="IG261" s="13"/>
      <c r="IH261" s="13"/>
      <c r="II261" s="13"/>
    </row>
    <row r="262" spans="1:243" s="12" customFormat="1" ht="63">
      <c r="A262" s="14">
        <v>3.5</v>
      </c>
      <c r="B262" s="47" t="s">
        <v>267</v>
      </c>
      <c r="C262" s="48" t="s">
        <v>540</v>
      </c>
      <c r="D262" s="52">
        <v>38.16</v>
      </c>
      <c r="E262" s="51" t="s">
        <v>290</v>
      </c>
      <c r="F262" s="52">
        <v>4029.81</v>
      </c>
      <c r="G262" s="53"/>
      <c r="H262" s="54"/>
      <c r="I262" s="55" t="s">
        <v>34</v>
      </c>
      <c r="J262" s="51">
        <f t="shared" si="8"/>
        <v>1</v>
      </c>
      <c r="K262" s="53" t="s">
        <v>41</v>
      </c>
      <c r="L262" s="53" t="s">
        <v>6</v>
      </c>
      <c r="M262" s="56"/>
      <c r="N262" s="53"/>
      <c r="O262" s="53"/>
      <c r="P262" s="49"/>
      <c r="Q262" s="53"/>
      <c r="R262" s="53"/>
      <c r="S262" s="49"/>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c r="AT262" s="50"/>
      <c r="AU262" s="50"/>
      <c r="AV262" s="50"/>
      <c r="AW262" s="50"/>
      <c r="AX262" s="50"/>
      <c r="AY262" s="50"/>
      <c r="AZ262" s="50"/>
      <c r="BA262" s="57">
        <f t="shared" si="9"/>
        <v>153777.55</v>
      </c>
      <c r="BB262" s="58">
        <f t="shared" si="10"/>
        <v>153777.55</v>
      </c>
      <c r="BC262" s="59" t="str">
        <f t="shared" si="11"/>
        <v>INR  One Lakh Fifty Three Thousand Seven Hundred &amp; Seventy Seven  and Paise Fifty Five Only</v>
      </c>
      <c r="IE262" s="13"/>
      <c r="IF262" s="13"/>
      <c r="IG262" s="13"/>
      <c r="IH262" s="13"/>
      <c r="II262" s="13"/>
    </row>
    <row r="263" spans="1:243" s="12" customFormat="1" ht="94.5">
      <c r="A263" s="14">
        <v>3.51</v>
      </c>
      <c r="B263" s="47" t="s">
        <v>268</v>
      </c>
      <c r="C263" s="48" t="s">
        <v>541</v>
      </c>
      <c r="D263" s="52">
        <v>4</v>
      </c>
      <c r="E263" s="51" t="s">
        <v>285</v>
      </c>
      <c r="F263" s="52">
        <v>891.54</v>
      </c>
      <c r="G263" s="53"/>
      <c r="H263" s="54"/>
      <c r="I263" s="55" t="s">
        <v>34</v>
      </c>
      <c r="J263" s="51">
        <f t="shared" si="8"/>
        <v>1</v>
      </c>
      <c r="K263" s="53" t="s">
        <v>41</v>
      </c>
      <c r="L263" s="53" t="s">
        <v>6</v>
      </c>
      <c r="M263" s="56"/>
      <c r="N263" s="53"/>
      <c r="O263" s="53"/>
      <c r="P263" s="49"/>
      <c r="Q263" s="53"/>
      <c r="R263" s="53"/>
      <c r="S263" s="49"/>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c r="AZ263" s="50"/>
      <c r="BA263" s="57">
        <f t="shared" si="9"/>
        <v>3566.16</v>
      </c>
      <c r="BB263" s="58">
        <f t="shared" si="10"/>
        <v>3566.16</v>
      </c>
      <c r="BC263" s="59" t="str">
        <f t="shared" si="11"/>
        <v>INR  Three Thousand Five Hundred &amp; Sixty Six  and Paise Sixteen Only</v>
      </c>
      <c r="IE263" s="13"/>
      <c r="IF263" s="13"/>
      <c r="IG263" s="13"/>
      <c r="IH263" s="13"/>
      <c r="II263" s="13"/>
    </row>
    <row r="264" spans="1:243" s="12" customFormat="1" ht="110.25">
      <c r="A264" s="14">
        <v>3.52</v>
      </c>
      <c r="B264" s="47" t="s">
        <v>269</v>
      </c>
      <c r="C264" s="48" t="s">
        <v>542</v>
      </c>
      <c r="D264" s="52">
        <v>241</v>
      </c>
      <c r="E264" s="51" t="s">
        <v>282</v>
      </c>
      <c r="F264" s="52">
        <v>574.84</v>
      </c>
      <c r="G264" s="53"/>
      <c r="H264" s="54"/>
      <c r="I264" s="55" t="s">
        <v>34</v>
      </c>
      <c r="J264" s="51">
        <f t="shared" si="8"/>
        <v>1</v>
      </c>
      <c r="K264" s="53" t="s">
        <v>41</v>
      </c>
      <c r="L264" s="53" t="s">
        <v>6</v>
      </c>
      <c r="M264" s="56"/>
      <c r="N264" s="53"/>
      <c r="O264" s="53"/>
      <c r="P264" s="49"/>
      <c r="Q264" s="53"/>
      <c r="R264" s="53"/>
      <c r="S264" s="49"/>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c r="AU264" s="50"/>
      <c r="AV264" s="50"/>
      <c r="AW264" s="50"/>
      <c r="AX264" s="50"/>
      <c r="AY264" s="50"/>
      <c r="AZ264" s="50"/>
      <c r="BA264" s="57">
        <f t="shared" si="9"/>
        <v>138536.44</v>
      </c>
      <c r="BB264" s="58">
        <f t="shared" si="10"/>
        <v>138536.44</v>
      </c>
      <c r="BC264" s="59" t="str">
        <f t="shared" si="11"/>
        <v>INR  One Lakh Thirty Eight Thousand Five Hundred &amp; Thirty Six  and Paise Forty Four Only</v>
      </c>
      <c r="IE264" s="13"/>
      <c r="IF264" s="13"/>
      <c r="IG264" s="13"/>
      <c r="IH264" s="13"/>
      <c r="II264" s="13"/>
    </row>
    <row r="265" spans="1:243" s="12" customFormat="1" ht="47.25">
      <c r="A265" s="14">
        <v>3.53</v>
      </c>
      <c r="B265" s="47" t="s">
        <v>270</v>
      </c>
      <c r="C265" s="48" t="s">
        <v>543</v>
      </c>
      <c r="D265" s="52">
        <v>24.3</v>
      </c>
      <c r="E265" s="51" t="s">
        <v>291</v>
      </c>
      <c r="F265" s="52">
        <v>1323.76</v>
      </c>
      <c r="G265" s="53"/>
      <c r="H265" s="54"/>
      <c r="I265" s="55" t="s">
        <v>34</v>
      </c>
      <c r="J265" s="51">
        <f t="shared" si="8"/>
        <v>1</v>
      </c>
      <c r="K265" s="53" t="s">
        <v>41</v>
      </c>
      <c r="L265" s="53" t="s">
        <v>6</v>
      </c>
      <c r="M265" s="56"/>
      <c r="N265" s="53"/>
      <c r="O265" s="53"/>
      <c r="P265" s="49"/>
      <c r="Q265" s="53"/>
      <c r="R265" s="53"/>
      <c r="S265" s="49"/>
      <c r="T265" s="50"/>
      <c r="U265" s="50"/>
      <c r="V265" s="50"/>
      <c r="W265" s="50"/>
      <c r="X265" s="50"/>
      <c r="Y265" s="50"/>
      <c r="Z265" s="50"/>
      <c r="AA265" s="50"/>
      <c r="AB265" s="50"/>
      <c r="AC265" s="50"/>
      <c r="AD265" s="50"/>
      <c r="AE265" s="50"/>
      <c r="AF265" s="50"/>
      <c r="AG265" s="50"/>
      <c r="AH265" s="50"/>
      <c r="AI265" s="50"/>
      <c r="AJ265" s="50"/>
      <c r="AK265" s="50"/>
      <c r="AL265" s="50"/>
      <c r="AM265" s="50"/>
      <c r="AN265" s="50"/>
      <c r="AO265" s="50"/>
      <c r="AP265" s="50"/>
      <c r="AQ265" s="50"/>
      <c r="AR265" s="50"/>
      <c r="AS265" s="50"/>
      <c r="AT265" s="50"/>
      <c r="AU265" s="50"/>
      <c r="AV265" s="50"/>
      <c r="AW265" s="50"/>
      <c r="AX265" s="50"/>
      <c r="AY265" s="50"/>
      <c r="AZ265" s="50"/>
      <c r="BA265" s="57">
        <f t="shared" si="9"/>
        <v>32167.37</v>
      </c>
      <c r="BB265" s="58">
        <f t="shared" si="10"/>
        <v>32167.37</v>
      </c>
      <c r="BC265" s="59" t="str">
        <f t="shared" si="11"/>
        <v>INR  Thirty Two Thousand One Hundred &amp; Sixty Seven  and Paise Thirty Seven Only</v>
      </c>
      <c r="IE265" s="13"/>
      <c r="IF265" s="13"/>
      <c r="IG265" s="13"/>
      <c r="IH265" s="13"/>
      <c r="II265" s="13"/>
    </row>
    <row r="266" spans="1:243" s="12" customFormat="1" ht="141.75">
      <c r="A266" s="14">
        <v>3.54</v>
      </c>
      <c r="B266" s="47" t="s">
        <v>271</v>
      </c>
      <c r="C266" s="48" t="s">
        <v>544</v>
      </c>
      <c r="D266" s="52">
        <v>1</v>
      </c>
      <c r="E266" s="51" t="s">
        <v>292</v>
      </c>
      <c r="F266" s="52">
        <v>86524.33</v>
      </c>
      <c r="G266" s="53"/>
      <c r="H266" s="54"/>
      <c r="I266" s="55" t="s">
        <v>34</v>
      </c>
      <c r="J266" s="51">
        <f t="shared" si="8"/>
        <v>1</v>
      </c>
      <c r="K266" s="53" t="s">
        <v>41</v>
      </c>
      <c r="L266" s="53" t="s">
        <v>6</v>
      </c>
      <c r="M266" s="56"/>
      <c r="N266" s="53"/>
      <c r="O266" s="53"/>
      <c r="P266" s="49"/>
      <c r="Q266" s="53"/>
      <c r="R266" s="53"/>
      <c r="S266" s="49"/>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c r="AR266" s="50"/>
      <c r="AS266" s="50"/>
      <c r="AT266" s="50"/>
      <c r="AU266" s="50"/>
      <c r="AV266" s="50"/>
      <c r="AW266" s="50"/>
      <c r="AX266" s="50"/>
      <c r="AY266" s="50"/>
      <c r="AZ266" s="50"/>
      <c r="BA266" s="57">
        <f t="shared" si="9"/>
        <v>86524.33</v>
      </c>
      <c r="BB266" s="58">
        <f t="shared" si="10"/>
        <v>86524.33</v>
      </c>
      <c r="BC266" s="59" t="str">
        <f t="shared" si="11"/>
        <v>INR  Eighty Six Thousand Five Hundred &amp; Twenty Four  and Paise Thirty Three Only</v>
      </c>
      <c r="IE266" s="13"/>
      <c r="IF266" s="13"/>
      <c r="IG266" s="13"/>
      <c r="IH266" s="13"/>
      <c r="II266" s="13"/>
    </row>
    <row r="267" spans="1:243" s="12" customFormat="1" ht="94.5">
      <c r="A267" s="14">
        <v>3.55</v>
      </c>
      <c r="B267" s="47" t="s">
        <v>272</v>
      </c>
      <c r="C267" s="48" t="s">
        <v>545</v>
      </c>
      <c r="D267" s="52">
        <v>1</v>
      </c>
      <c r="E267" s="51" t="s">
        <v>292</v>
      </c>
      <c r="F267" s="52">
        <v>45665.06</v>
      </c>
      <c r="G267" s="53"/>
      <c r="H267" s="54"/>
      <c r="I267" s="55" t="s">
        <v>34</v>
      </c>
      <c r="J267" s="51">
        <f t="shared" si="8"/>
        <v>1</v>
      </c>
      <c r="K267" s="53" t="s">
        <v>41</v>
      </c>
      <c r="L267" s="53" t="s">
        <v>6</v>
      </c>
      <c r="M267" s="56"/>
      <c r="N267" s="53"/>
      <c r="O267" s="53"/>
      <c r="P267" s="49"/>
      <c r="Q267" s="53"/>
      <c r="R267" s="53"/>
      <c r="S267" s="49"/>
      <c r="T267" s="50"/>
      <c r="U267" s="50"/>
      <c r="V267" s="50"/>
      <c r="W267" s="50"/>
      <c r="X267" s="50"/>
      <c r="Y267" s="50"/>
      <c r="Z267" s="50"/>
      <c r="AA267" s="50"/>
      <c r="AB267" s="50"/>
      <c r="AC267" s="50"/>
      <c r="AD267" s="50"/>
      <c r="AE267" s="50"/>
      <c r="AF267" s="50"/>
      <c r="AG267" s="50"/>
      <c r="AH267" s="50"/>
      <c r="AI267" s="50"/>
      <c r="AJ267" s="50"/>
      <c r="AK267" s="50"/>
      <c r="AL267" s="50"/>
      <c r="AM267" s="50"/>
      <c r="AN267" s="50"/>
      <c r="AO267" s="50"/>
      <c r="AP267" s="50"/>
      <c r="AQ267" s="50"/>
      <c r="AR267" s="50"/>
      <c r="AS267" s="50"/>
      <c r="AT267" s="50"/>
      <c r="AU267" s="50"/>
      <c r="AV267" s="50"/>
      <c r="AW267" s="50"/>
      <c r="AX267" s="50"/>
      <c r="AY267" s="50"/>
      <c r="AZ267" s="50"/>
      <c r="BA267" s="57">
        <f t="shared" si="9"/>
        <v>45665.06</v>
      </c>
      <c r="BB267" s="58">
        <f t="shared" si="10"/>
        <v>45665.06</v>
      </c>
      <c r="BC267" s="59" t="str">
        <f t="shared" si="11"/>
        <v>INR  Forty Five Thousand Six Hundred &amp; Sixty Five  and Paise Six Only</v>
      </c>
      <c r="IE267" s="13"/>
      <c r="IF267" s="13"/>
      <c r="IG267" s="13"/>
      <c r="IH267" s="13"/>
      <c r="II267" s="13"/>
    </row>
    <row r="268" spans="1:243" s="12" customFormat="1" ht="126">
      <c r="A268" s="14">
        <v>3.56</v>
      </c>
      <c r="B268" s="47" t="s">
        <v>273</v>
      </c>
      <c r="C268" s="48" t="s">
        <v>546</v>
      </c>
      <c r="D268" s="52">
        <v>50</v>
      </c>
      <c r="E268" s="51" t="s">
        <v>282</v>
      </c>
      <c r="F268" s="52">
        <v>1675</v>
      </c>
      <c r="G268" s="53"/>
      <c r="H268" s="54"/>
      <c r="I268" s="55" t="s">
        <v>34</v>
      </c>
      <c r="J268" s="51">
        <f t="shared" si="8"/>
        <v>1</v>
      </c>
      <c r="K268" s="53" t="s">
        <v>41</v>
      </c>
      <c r="L268" s="53" t="s">
        <v>6</v>
      </c>
      <c r="M268" s="56"/>
      <c r="N268" s="53"/>
      <c r="O268" s="53"/>
      <c r="P268" s="49"/>
      <c r="Q268" s="53"/>
      <c r="R268" s="53"/>
      <c r="S268" s="49"/>
      <c r="T268" s="50"/>
      <c r="U268" s="50"/>
      <c r="V268" s="50"/>
      <c r="W268" s="50"/>
      <c r="X268" s="50"/>
      <c r="Y268" s="50"/>
      <c r="Z268" s="50"/>
      <c r="AA268" s="50"/>
      <c r="AB268" s="50"/>
      <c r="AC268" s="50"/>
      <c r="AD268" s="50"/>
      <c r="AE268" s="50"/>
      <c r="AF268" s="50"/>
      <c r="AG268" s="50"/>
      <c r="AH268" s="50"/>
      <c r="AI268" s="50"/>
      <c r="AJ268" s="50"/>
      <c r="AK268" s="50"/>
      <c r="AL268" s="50"/>
      <c r="AM268" s="50"/>
      <c r="AN268" s="50"/>
      <c r="AO268" s="50"/>
      <c r="AP268" s="50"/>
      <c r="AQ268" s="50"/>
      <c r="AR268" s="50"/>
      <c r="AS268" s="50"/>
      <c r="AT268" s="50"/>
      <c r="AU268" s="50"/>
      <c r="AV268" s="50"/>
      <c r="AW268" s="50"/>
      <c r="AX268" s="50"/>
      <c r="AY268" s="50"/>
      <c r="AZ268" s="50"/>
      <c r="BA268" s="57">
        <f t="shared" si="9"/>
        <v>83750</v>
      </c>
      <c r="BB268" s="58">
        <f t="shared" si="10"/>
        <v>83750</v>
      </c>
      <c r="BC268" s="59" t="str">
        <f t="shared" si="11"/>
        <v>INR  Eighty Three Thousand Seven Hundred &amp; Fifty  Only</v>
      </c>
      <c r="IE268" s="13"/>
      <c r="IF268" s="13"/>
      <c r="IG268" s="13"/>
      <c r="IH268" s="13"/>
      <c r="II268" s="13"/>
    </row>
    <row r="269" spans="1:243" s="12" customFormat="1" ht="141.75">
      <c r="A269" s="14">
        <v>3.57</v>
      </c>
      <c r="B269" s="47" t="s">
        <v>274</v>
      </c>
      <c r="C269" s="48" t="s">
        <v>547</v>
      </c>
      <c r="D269" s="52">
        <v>1752</v>
      </c>
      <c r="E269" s="51" t="s">
        <v>293</v>
      </c>
      <c r="F269" s="52">
        <v>37.13</v>
      </c>
      <c r="G269" s="53"/>
      <c r="H269" s="54"/>
      <c r="I269" s="55" t="s">
        <v>34</v>
      </c>
      <c r="J269" s="51">
        <f t="shared" si="8"/>
        <v>1</v>
      </c>
      <c r="K269" s="53" t="s">
        <v>41</v>
      </c>
      <c r="L269" s="53" t="s">
        <v>6</v>
      </c>
      <c r="M269" s="56"/>
      <c r="N269" s="53"/>
      <c r="O269" s="53"/>
      <c r="P269" s="49"/>
      <c r="Q269" s="53"/>
      <c r="R269" s="53"/>
      <c r="S269" s="49"/>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c r="AT269" s="50"/>
      <c r="AU269" s="50"/>
      <c r="AV269" s="50"/>
      <c r="AW269" s="50"/>
      <c r="AX269" s="50"/>
      <c r="AY269" s="50"/>
      <c r="AZ269" s="50"/>
      <c r="BA269" s="57">
        <f t="shared" si="9"/>
        <v>65051.76</v>
      </c>
      <c r="BB269" s="58">
        <f t="shared" si="10"/>
        <v>65051.76</v>
      </c>
      <c r="BC269" s="59" t="str">
        <f t="shared" si="11"/>
        <v>INR  Sixty Five Thousand  &amp;Fifty One  and Paise Seventy Six Only</v>
      </c>
      <c r="IE269" s="13"/>
      <c r="IF269" s="13"/>
      <c r="IG269" s="13"/>
      <c r="IH269" s="13"/>
      <c r="II269" s="13"/>
    </row>
    <row r="270" spans="1:243" s="12" customFormat="1" ht="110.25">
      <c r="A270" s="14">
        <v>3.58</v>
      </c>
      <c r="B270" s="47" t="s">
        <v>275</v>
      </c>
      <c r="C270" s="48" t="s">
        <v>548</v>
      </c>
      <c r="D270" s="52">
        <v>4</v>
      </c>
      <c r="E270" s="51" t="s">
        <v>287</v>
      </c>
      <c r="F270" s="52">
        <v>39.46</v>
      </c>
      <c r="G270" s="53"/>
      <c r="H270" s="54"/>
      <c r="I270" s="55" t="s">
        <v>34</v>
      </c>
      <c r="J270" s="51">
        <f t="shared" si="8"/>
        <v>1</v>
      </c>
      <c r="K270" s="53" t="s">
        <v>41</v>
      </c>
      <c r="L270" s="53" t="s">
        <v>6</v>
      </c>
      <c r="M270" s="56"/>
      <c r="N270" s="53"/>
      <c r="O270" s="53"/>
      <c r="P270" s="49"/>
      <c r="Q270" s="53"/>
      <c r="R270" s="53"/>
      <c r="S270" s="49"/>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c r="BA270" s="57">
        <f t="shared" si="9"/>
        <v>157.84</v>
      </c>
      <c r="BB270" s="58">
        <f t="shared" si="10"/>
        <v>157.84</v>
      </c>
      <c r="BC270" s="59" t="str">
        <f t="shared" si="11"/>
        <v>INR  One Hundred &amp; Fifty Seven  and Paise Eighty Four Only</v>
      </c>
      <c r="IE270" s="13"/>
      <c r="IF270" s="13"/>
      <c r="IG270" s="13"/>
      <c r="IH270" s="13"/>
      <c r="II270" s="13"/>
    </row>
    <row r="271" spans="1:243" s="12" customFormat="1" ht="63">
      <c r="A271" s="14">
        <v>3.59</v>
      </c>
      <c r="B271" s="47" t="s">
        <v>276</v>
      </c>
      <c r="C271" s="48" t="s">
        <v>549</v>
      </c>
      <c r="D271" s="52">
        <v>50</v>
      </c>
      <c r="E271" s="51" t="s">
        <v>287</v>
      </c>
      <c r="F271" s="52">
        <v>74.92</v>
      </c>
      <c r="G271" s="53"/>
      <c r="H271" s="54"/>
      <c r="I271" s="55" t="s">
        <v>34</v>
      </c>
      <c r="J271" s="51">
        <f t="shared" si="8"/>
        <v>1</v>
      </c>
      <c r="K271" s="53" t="s">
        <v>41</v>
      </c>
      <c r="L271" s="53" t="s">
        <v>6</v>
      </c>
      <c r="M271" s="56"/>
      <c r="N271" s="53"/>
      <c r="O271" s="53"/>
      <c r="P271" s="49"/>
      <c r="Q271" s="53"/>
      <c r="R271" s="53"/>
      <c r="S271" s="49"/>
      <c r="T271" s="50"/>
      <c r="U271" s="50"/>
      <c r="V271" s="50"/>
      <c r="W271" s="50"/>
      <c r="X271" s="50"/>
      <c r="Y271" s="50"/>
      <c r="Z271" s="50"/>
      <c r="AA271" s="50"/>
      <c r="AB271" s="50"/>
      <c r="AC271" s="50"/>
      <c r="AD271" s="50"/>
      <c r="AE271" s="50"/>
      <c r="AF271" s="50"/>
      <c r="AG271" s="50"/>
      <c r="AH271" s="50"/>
      <c r="AI271" s="50"/>
      <c r="AJ271" s="50"/>
      <c r="AK271" s="50"/>
      <c r="AL271" s="50"/>
      <c r="AM271" s="50"/>
      <c r="AN271" s="50"/>
      <c r="AO271" s="50"/>
      <c r="AP271" s="50"/>
      <c r="AQ271" s="50"/>
      <c r="AR271" s="50"/>
      <c r="AS271" s="50"/>
      <c r="AT271" s="50"/>
      <c r="AU271" s="50"/>
      <c r="AV271" s="50"/>
      <c r="AW271" s="50"/>
      <c r="AX271" s="50"/>
      <c r="AY271" s="50"/>
      <c r="AZ271" s="50"/>
      <c r="BA271" s="57">
        <f t="shared" si="9"/>
        <v>3746</v>
      </c>
      <c r="BB271" s="58">
        <f t="shared" si="10"/>
        <v>3746</v>
      </c>
      <c r="BC271" s="59" t="str">
        <f t="shared" si="11"/>
        <v>INR  Three Thousand Seven Hundred &amp; Forty Six  Only</v>
      </c>
      <c r="IE271" s="13"/>
      <c r="IF271" s="13"/>
      <c r="IG271" s="13"/>
      <c r="IH271" s="13"/>
      <c r="II271" s="13"/>
    </row>
    <row r="272" spans="1:243" s="12" customFormat="1" ht="47.25">
      <c r="A272" s="14">
        <v>3.6</v>
      </c>
      <c r="B272" s="47" t="s">
        <v>277</v>
      </c>
      <c r="C272" s="48" t="s">
        <v>550</v>
      </c>
      <c r="D272" s="52">
        <v>50</v>
      </c>
      <c r="E272" s="51" t="s">
        <v>287</v>
      </c>
      <c r="F272" s="52">
        <v>21.39</v>
      </c>
      <c r="G272" s="53"/>
      <c r="H272" s="54"/>
      <c r="I272" s="55" t="s">
        <v>34</v>
      </c>
      <c r="J272" s="51">
        <f>IF(I272="Less(-)",-1,1)</f>
        <v>1</v>
      </c>
      <c r="K272" s="53" t="s">
        <v>41</v>
      </c>
      <c r="L272" s="53" t="s">
        <v>6</v>
      </c>
      <c r="M272" s="56"/>
      <c r="N272" s="53"/>
      <c r="O272" s="53"/>
      <c r="P272" s="49"/>
      <c r="Q272" s="53"/>
      <c r="R272" s="53"/>
      <c r="S272" s="49"/>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c r="AQ272" s="50"/>
      <c r="AR272" s="50"/>
      <c r="AS272" s="50"/>
      <c r="AT272" s="50"/>
      <c r="AU272" s="50"/>
      <c r="AV272" s="50"/>
      <c r="AW272" s="50"/>
      <c r="AX272" s="50"/>
      <c r="AY272" s="50"/>
      <c r="AZ272" s="50"/>
      <c r="BA272" s="57">
        <f>total_amount_ba($B$2,$D$2,D272,F272,J272,K272,M272)</f>
        <v>1069.5</v>
      </c>
      <c r="BB272" s="58">
        <f>BA272+SUM(N272:AZ272)</f>
        <v>1069.5</v>
      </c>
      <c r="BC272" s="59" t="str">
        <f>SpellNumber(L272,BB272)</f>
        <v>INR  One Thousand  &amp;Sixty Nine  and Paise Fifty Only</v>
      </c>
      <c r="IE272" s="13"/>
      <c r="IF272" s="13"/>
      <c r="IG272" s="13"/>
      <c r="IH272" s="13"/>
      <c r="II272" s="13"/>
    </row>
    <row r="273" spans="1:243" s="12" customFormat="1" ht="63">
      <c r="A273" s="14">
        <v>3.61</v>
      </c>
      <c r="B273" s="47" t="s">
        <v>278</v>
      </c>
      <c r="C273" s="48" t="s">
        <v>551</v>
      </c>
      <c r="D273" s="52">
        <v>36</v>
      </c>
      <c r="E273" s="51" t="s">
        <v>294</v>
      </c>
      <c r="F273" s="52">
        <v>192.9</v>
      </c>
      <c r="G273" s="53"/>
      <c r="H273" s="54"/>
      <c r="I273" s="55" t="s">
        <v>34</v>
      </c>
      <c r="J273" s="51">
        <f>IF(I273="Less(-)",-1,1)</f>
        <v>1</v>
      </c>
      <c r="K273" s="53" t="s">
        <v>41</v>
      </c>
      <c r="L273" s="53" t="s">
        <v>6</v>
      </c>
      <c r="M273" s="56"/>
      <c r="N273" s="53"/>
      <c r="O273" s="53"/>
      <c r="P273" s="49"/>
      <c r="Q273" s="53"/>
      <c r="R273" s="53"/>
      <c r="S273" s="49"/>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c r="AQ273" s="50"/>
      <c r="AR273" s="50"/>
      <c r="AS273" s="50"/>
      <c r="AT273" s="50"/>
      <c r="AU273" s="50"/>
      <c r="AV273" s="50"/>
      <c r="AW273" s="50"/>
      <c r="AX273" s="50"/>
      <c r="AY273" s="50"/>
      <c r="AZ273" s="50"/>
      <c r="BA273" s="57">
        <f>total_amount_ba($B$2,$D$2,D273,F273,J273,K273,M273)</f>
        <v>6944.4</v>
      </c>
      <c r="BB273" s="58">
        <f>BA273+SUM(N273:AZ273)</f>
        <v>6944.4</v>
      </c>
      <c r="BC273" s="59" t="str">
        <f>SpellNumber(L273,BB273)</f>
        <v>INR  Six Thousand Nine Hundred &amp; Forty Four  and Paise Forty Only</v>
      </c>
      <c r="IE273" s="13"/>
      <c r="IF273" s="13"/>
      <c r="IG273" s="13"/>
      <c r="IH273" s="13"/>
      <c r="II273" s="13"/>
    </row>
    <row r="274" spans="1:243" s="12" customFormat="1" ht="94.5">
      <c r="A274" s="14">
        <v>3.62</v>
      </c>
      <c r="B274" s="47" t="s">
        <v>279</v>
      </c>
      <c r="C274" s="48" t="s">
        <v>552</v>
      </c>
      <c r="D274" s="52">
        <v>4</v>
      </c>
      <c r="E274" s="51" t="s">
        <v>282</v>
      </c>
      <c r="F274" s="52">
        <v>1675.84</v>
      </c>
      <c r="G274" s="53"/>
      <c r="H274" s="54"/>
      <c r="I274" s="55" t="s">
        <v>34</v>
      </c>
      <c r="J274" s="51">
        <f>IF(I274="Less(-)",-1,1)</f>
        <v>1</v>
      </c>
      <c r="K274" s="53" t="s">
        <v>41</v>
      </c>
      <c r="L274" s="53" t="s">
        <v>6</v>
      </c>
      <c r="M274" s="56"/>
      <c r="N274" s="53"/>
      <c r="O274" s="53"/>
      <c r="P274" s="49"/>
      <c r="Q274" s="53"/>
      <c r="R274" s="53"/>
      <c r="S274" s="49"/>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c r="AP274" s="50"/>
      <c r="AQ274" s="50"/>
      <c r="AR274" s="50"/>
      <c r="AS274" s="50"/>
      <c r="AT274" s="50"/>
      <c r="AU274" s="50"/>
      <c r="AV274" s="50"/>
      <c r="AW274" s="50"/>
      <c r="AX274" s="50"/>
      <c r="AY274" s="50"/>
      <c r="AZ274" s="50"/>
      <c r="BA274" s="57">
        <f>total_amount_ba($B$2,$D$2,D274,F274,J274,K274,M274)</f>
        <v>6703.36</v>
      </c>
      <c r="BB274" s="58">
        <f>BA274+SUM(N274:AZ274)</f>
        <v>6703.36</v>
      </c>
      <c r="BC274" s="59" t="str">
        <f>SpellNumber(L274,BB274)</f>
        <v>INR  Six Thousand Seven Hundred &amp; Three  and Paise Thirty Six Only</v>
      </c>
      <c r="IE274" s="13"/>
      <c r="IF274" s="13"/>
      <c r="IG274" s="13"/>
      <c r="IH274" s="13"/>
      <c r="II274" s="13"/>
    </row>
    <row r="275" spans="1:243" s="12" customFormat="1" ht="63">
      <c r="A275" s="14">
        <v>3.63</v>
      </c>
      <c r="B275" s="47" t="s">
        <v>280</v>
      </c>
      <c r="C275" s="48" t="s">
        <v>553</v>
      </c>
      <c r="D275" s="52">
        <v>72</v>
      </c>
      <c r="E275" s="51" t="s">
        <v>282</v>
      </c>
      <c r="F275" s="52">
        <v>136.61</v>
      </c>
      <c r="G275" s="53"/>
      <c r="H275" s="54"/>
      <c r="I275" s="55" t="s">
        <v>34</v>
      </c>
      <c r="J275" s="51">
        <f>IF(I275="Less(-)",-1,1)</f>
        <v>1</v>
      </c>
      <c r="K275" s="53" t="s">
        <v>41</v>
      </c>
      <c r="L275" s="53" t="s">
        <v>6</v>
      </c>
      <c r="M275" s="56"/>
      <c r="N275" s="53"/>
      <c r="O275" s="53"/>
      <c r="P275" s="49"/>
      <c r="Q275" s="53"/>
      <c r="R275" s="53"/>
      <c r="S275" s="49"/>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c r="AT275" s="50"/>
      <c r="AU275" s="50"/>
      <c r="AV275" s="50"/>
      <c r="AW275" s="50"/>
      <c r="AX275" s="50"/>
      <c r="AY275" s="50"/>
      <c r="AZ275" s="50"/>
      <c r="BA275" s="57">
        <f>total_amount_ba($B$2,$D$2,D275,F275,J275,K275,M275)</f>
        <v>9835.92</v>
      </c>
      <c r="BB275" s="58">
        <f>BA275+SUM(N275:AZ275)</f>
        <v>9835.92</v>
      </c>
      <c r="BC275" s="59" t="str">
        <f>SpellNumber(L275,BB275)</f>
        <v>INR  Nine Thousand Eight Hundred &amp; Thirty Five  and Paise Ninety Two Only</v>
      </c>
      <c r="IE275" s="13"/>
      <c r="IF275" s="13"/>
      <c r="IG275" s="13"/>
      <c r="IH275" s="13"/>
      <c r="II275" s="13"/>
    </row>
    <row r="276" spans="1:243" s="15" customFormat="1" ht="34.5" customHeight="1">
      <c r="A276" s="28" t="s">
        <v>39</v>
      </c>
      <c r="B276" s="29"/>
      <c r="C276" s="30"/>
      <c r="D276" s="64"/>
      <c r="E276" s="31"/>
      <c r="F276" s="31"/>
      <c r="G276" s="31"/>
      <c r="H276" s="32"/>
      <c r="I276" s="32"/>
      <c r="J276" s="32"/>
      <c r="K276" s="32"/>
      <c r="L276" s="33"/>
      <c r="BA276" s="67">
        <f>SUM(BA13:BA275)</f>
        <v>3925088</v>
      </c>
      <c r="BB276" s="44" t="e">
        <f>SUM(#REF!)</f>
        <v>#REF!</v>
      </c>
      <c r="BC276" s="27" t="str">
        <f>SpellNumber($E$2,BB275)</f>
        <v>INR  Nine Thousand Eight Hundred &amp; Thirty Five  and Paise Ninety Two Only</v>
      </c>
      <c r="IE276" s="16">
        <v>4</v>
      </c>
      <c r="IF276" s="16" t="s">
        <v>35</v>
      </c>
      <c r="IG276" s="16" t="s">
        <v>38</v>
      </c>
      <c r="IH276" s="16">
        <v>10</v>
      </c>
      <c r="II276" s="16" t="s">
        <v>33</v>
      </c>
    </row>
    <row r="277" spans="1:243" s="19" customFormat="1" ht="33.75" customHeight="1">
      <c r="A277" s="29" t="s">
        <v>44</v>
      </c>
      <c r="B277" s="34"/>
      <c r="C277" s="17"/>
      <c r="D277" s="65"/>
      <c r="E277" s="35" t="s">
        <v>50</v>
      </c>
      <c r="F277" s="42"/>
      <c r="G277" s="36"/>
      <c r="H277" s="18"/>
      <c r="I277" s="18"/>
      <c r="J277" s="18"/>
      <c r="K277" s="37"/>
      <c r="L277" s="38"/>
      <c r="M277" s="39"/>
      <c r="O277" s="15"/>
      <c r="P277" s="15"/>
      <c r="Q277" s="15"/>
      <c r="R277" s="15"/>
      <c r="S277" s="15"/>
      <c r="BA277" s="41">
        <f>IF(ISBLANK(F277),0,IF(E277="Excess (+)",ROUND(BA276+(BA276*F277),2),IF(E277="Less (-)",ROUND(BA276+(BA276*F277*(-1)),2),IF(E277="At Par",BA276,0))))</f>
        <v>0</v>
      </c>
      <c r="BB277" s="43">
        <f>ROUND(BA277,0)</f>
        <v>0</v>
      </c>
      <c r="BC277" s="27" t="str">
        <f>SpellNumber($E$2,BA277)</f>
        <v>INR Zero Only</v>
      </c>
      <c r="IE277" s="20"/>
      <c r="IF277" s="20"/>
      <c r="IG277" s="20"/>
      <c r="IH277" s="20"/>
      <c r="II277" s="20"/>
    </row>
    <row r="278" spans="1:243" s="19" customFormat="1" ht="41.25" customHeight="1">
      <c r="A278" s="28" t="s">
        <v>43</v>
      </c>
      <c r="B278" s="28"/>
      <c r="C278" s="71" t="str">
        <f>SpellNumber($E$2,BA277)</f>
        <v>INR Zero Only</v>
      </c>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c r="AT278" s="72"/>
      <c r="AU278" s="72"/>
      <c r="AV278" s="72"/>
      <c r="AW278" s="72"/>
      <c r="AX278" s="72"/>
      <c r="AY278" s="72"/>
      <c r="AZ278" s="72"/>
      <c r="BA278" s="72"/>
      <c r="BB278" s="72"/>
      <c r="BC278" s="73"/>
      <c r="IE278" s="20"/>
      <c r="IF278" s="20"/>
      <c r="IG278" s="20"/>
      <c r="IH278" s="20"/>
      <c r="II278" s="20"/>
    </row>
    <row r="279" spans="3:243" s="12" customFormat="1" ht="15">
      <c r="C279" s="21"/>
      <c r="D279" s="66"/>
      <c r="E279" s="21"/>
      <c r="F279" s="21"/>
      <c r="G279" s="21"/>
      <c r="H279" s="21"/>
      <c r="I279" s="21"/>
      <c r="J279" s="21"/>
      <c r="K279" s="21"/>
      <c r="L279" s="21"/>
      <c r="M279" s="21"/>
      <c r="O279" s="21"/>
      <c r="BA279" s="21"/>
      <c r="BC279" s="21"/>
      <c r="IE279" s="13"/>
      <c r="IF279" s="13"/>
      <c r="IG279" s="13"/>
      <c r="IH279" s="13"/>
      <c r="II279" s="13"/>
    </row>
  </sheetData>
  <sheetProtection password="D850" sheet="1" selectLockedCells="1"/>
  <mergeCells count="118">
    <mergeCell ref="D248:BC248"/>
    <mergeCell ref="D62:BC62"/>
    <mergeCell ref="D75:BC75"/>
    <mergeCell ref="D78:BC78"/>
    <mergeCell ref="D129:BC129"/>
    <mergeCell ref="D131:BC131"/>
    <mergeCell ref="D204:BC204"/>
    <mergeCell ref="D206:BC206"/>
    <mergeCell ref="D210:BC210"/>
    <mergeCell ref="D226:BC226"/>
    <mergeCell ref="D245:BC245"/>
    <mergeCell ref="D240:BC240"/>
    <mergeCell ref="D241:BC241"/>
    <mergeCell ref="D238:BC238"/>
    <mergeCell ref="D237:BC237"/>
    <mergeCell ref="D236:BC236"/>
    <mergeCell ref="D211:BC211"/>
    <mergeCell ref="D213:BC213"/>
    <mergeCell ref="D243:BC243"/>
    <mergeCell ref="D222:BC222"/>
    <mergeCell ref="D217:BC217"/>
    <mergeCell ref="D215:BC215"/>
    <mergeCell ref="D224:BC224"/>
    <mergeCell ref="D232:BC232"/>
    <mergeCell ref="D229:BC229"/>
    <mergeCell ref="D230:BC230"/>
    <mergeCell ref="D188:BC188"/>
    <mergeCell ref="D191:BC191"/>
    <mergeCell ref="D192:BC192"/>
    <mergeCell ref="D194:BC194"/>
    <mergeCell ref="D198:BC198"/>
    <mergeCell ref="D201:BC201"/>
    <mergeCell ref="D177:BC177"/>
    <mergeCell ref="D178:BC178"/>
    <mergeCell ref="D180:BC180"/>
    <mergeCell ref="D182:BC182"/>
    <mergeCell ref="D185:BC185"/>
    <mergeCell ref="D186:BC186"/>
    <mergeCell ref="D167:BC167"/>
    <mergeCell ref="D168:BC168"/>
    <mergeCell ref="D170:BC170"/>
    <mergeCell ref="D172:BC172"/>
    <mergeCell ref="D173:BC173"/>
    <mergeCell ref="D175:BC175"/>
    <mergeCell ref="D157:BC157"/>
    <mergeCell ref="D158:BC158"/>
    <mergeCell ref="D160:BC160"/>
    <mergeCell ref="D162:BC162"/>
    <mergeCell ref="D163:BC163"/>
    <mergeCell ref="D165:BC165"/>
    <mergeCell ref="D145:BC145"/>
    <mergeCell ref="D147:BC147"/>
    <mergeCell ref="D149:BC149"/>
    <mergeCell ref="D152:BC152"/>
    <mergeCell ref="D153:BC153"/>
    <mergeCell ref="D155:BC155"/>
    <mergeCell ref="D121:BC121"/>
    <mergeCell ref="D123:BC123"/>
    <mergeCell ref="D125:BC125"/>
    <mergeCell ref="D133:BC133"/>
    <mergeCell ref="D138:BC138"/>
    <mergeCell ref="D144:BC144"/>
    <mergeCell ref="D141:BC141"/>
    <mergeCell ref="D140:BC140"/>
    <mergeCell ref="D106:BC106"/>
    <mergeCell ref="D108:BC108"/>
    <mergeCell ref="D110:BC110"/>
    <mergeCell ref="D112:BC112"/>
    <mergeCell ref="D116:BC116"/>
    <mergeCell ref="D117:BC117"/>
    <mergeCell ref="D92:BC92"/>
    <mergeCell ref="D94:BC94"/>
    <mergeCell ref="D96:BC96"/>
    <mergeCell ref="D99:BC99"/>
    <mergeCell ref="D101:BC101"/>
    <mergeCell ref="D104:BC104"/>
    <mergeCell ref="D81:BC81"/>
    <mergeCell ref="D82:BC82"/>
    <mergeCell ref="D84:BC84"/>
    <mergeCell ref="D85:BC85"/>
    <mergeCell ref="D87:BC87"/>
    <mergeCell ref="D89:BC89"/>
    <mergeCell ref="D64:BC64"/>
    <mergeCell ref="D66:BC66"/>
    <mergeCell ref="D68:BC68"/>
    <mergeCell ref="D71:BC71"/>
    <mergeCell ref="D72:BC72"/>
    <mergeCell ref="D79:BC79"/>
    <mergeCell ref="D48:BC48"/>
    <mergeCell ref="D50:BC50"/>
    <mergeCell ref="D52:BC52"/>
    <mergeCell ref="D55:BC55"/>
    <mergeCell ref="D57:BC57"/>
    <mergeCell ref="D60:BC60"/>
    <mergeCell ref="D34:BC34"/>
    <mergeCell ref="D35:BC35"/>
    <mergeCell ref="D36:BC36"/>
    <mergeCell ref="D39:BC39"/>
    <mergeCell ref="D45:BC45"/>
    <mergeCell ref="D46:BC46"/>
    <mergeCell ref="D18:BC18"/>
    <mergeCell ref="D22:BC22"/>
    <mergeCell ref="D20:BC20"/>
    <mergeCell ref="D32:BC32"/>
    <mergeCell ref="D24:BC24"/>
    <mergeCell ref="D25:BC25"/>
    <mergeCell ref="D29:BC29"/>
    <mergeCell ref="D28:BC28"/>
    <mergeCell ref="A9:BC9"/>
    <mergeCell ref="C278:BC278"/>
    <mergeCell ref="A1:L1"/>
    <mergeCell ref="A4:BC4"/>
    <mergeCell ref="A5:BC5"/>
    <mergeCell ref="A6:BC6"/>
    <mergeCell ref="A7:BC7"/>
    <mergeCell ref="B8:BC8"/>
    <mergeCell ref="D13:BC13"/>
    <mergeCell ref="D14:BC14"/>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77">
      <formula1>IF(E277="Select",-1,IF(E277="At Par",0,0))</formula1>
      <formula2>IF(E277="Select",-1,IF(E277="At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77">
      <formula1>0</formula1>
      <formula2>IF(E277&lt;&gt;"Select",99.9,0)</formula2>
    </dataValidation>
    <dataValidation type="list" allowBlank="1" showInputMessage="1" showErrorMessage="1" sqref="L270 L271 L272 L273 L274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"INR"</formula1>
    </dataValidation>
    <dataValidation type="list" allowBlank="1" showInputMessage="1" showErrorMessage="1" sqref="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formula1>"INR"</formula1>
    </dataValidation>
    <dataValidation type="list" allowBlank="1" showInputMessage="1" showErrorMessage="1" sqref="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5">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249:F275 F15:F17 D15:D17 F21 D21 F19 D19 D30:D31 F216 D33 F33 F37:F38 D37:D38 D40:D44 F40:F44 D47 F47 F49 D49 D51 F51 F53:F54 D53:D54 D56 F56 F58:F59 D58:D59 F63 D26:D27 F65 D65 D67 F67 F69:F70 D69:D70 F76:F77 D63 D80 F80 D83 F83 D86 F86 F88 D88 D90:D91 F90:F91 F93 D93 D95 F95 F97:F98 D97:D98 D100 F100 F102:F103 D102:D103 D105 F105 F107 D107 D109 F109 F111 D111 D113:D115 F113:F115 D118:D120 F118:F120 F122 D122 D124 F124 F132 D76:D77 D134:D137 F134:F137 F142:F143 D132 F146 D146 D148 F148 F150:F151 D150:D151 F154 D154 D156 F156 D159 F159 F161 D161 F164 D164 D166 F166 D169 F169 F171">
      <formula1>0</formula1>
      <formula2>999999999999999</formula2>
    </dataValidation>
    <dataValidation type="decimal" allowBlank="1" showInputMessage="1" showErrorMessage="1" promptTitle="Quantity" prompt="Please enter the Quantity for this item. " errorTitle="Invalid Entry" error="Only Numeric Values are allowed. " sqref="D171 F174 D174 D176 F176 D179 F179 F181 D181 D183:D184 F183:F184 D187 F187 F189:F190 D189:D190 F193 D193 D195:D197 F195:F197 F199:F200 D199:D200 D202:D203 F202:F203 F205 D205 D207:D209 F207:F209 D212 F212 F242 D233:D235 D244 F244 F239 D242 F233:F235 D239 F218:F221 D142:D143 D216 D218:D221 D214 F214 D23 F23 F26:F27 F30:F31 F61 D61 D73:D74 F73:F74 D126:D128 F126:F128 F130 D130 D139 F139 F223 D223 D225 F225 F227:F228 D227:D228 F231 D231 F246:F247 D246:D247 D249:D275">
      <formula1>0</formula1>
      <formula2>999999999999999</formula2>
    </dataValidation>
    <dataValidation allowBlank="1" showInputMessage="1" showErrorMessage="1" promptTitle="Units" prompt="Please enter Units in text" sqref="E15:E17 E21 E19 E216 E33 E37:E38 E40:E44 E47 E49 E51 E53:E54 E56 E58:E59 E26:E27 E65 E67 E69:E70 E63 E80 E83 E86 E88 E90:E91 E93 E95 E97:E98 E100 E102:E103 E105 E107 E109 E111 E113:E115 E118:E120 E122 E124 E76:E77 E134:E137 E132 E146 E148 E150:E151 E154 E156 E159 E161 E164 E166 E169 E171 E174 E176 E179 E181 E183:E184 E187 E189:E190 E193 E195:E197 E199:E200 E202:E203 E205 E207:E209 E212 E233:E235 E244 E242 E239 E142:E143 E218:E221 E214 E23 E30:E31 E61 E73:E74 E126:E128 E130 E139 E223 E225 E227:E228 E231 E246:E247 E249:E275"/>
    <dataValidation type="decimal" allowBlank="1" showInputMessage="1" showErrorMessage="1" promptTitle="Rate Entry" prompt="Please enter the Basic Price in Rupees for this item. " errorTitle="Invaid Entry" error="Only Numeric Values are allowed. " sqref="G15:H17 G21:H21 G19:H19 G216:H216 G33:H33 G37:H38 G40:H44 G47:H47 G49:H49 G51:H51 G53:H54 G56:H56 G58:H59 G26:H27 G65:H65 G67:H67 G69:H70 G63:H63 G80:H80 G83:H83 G86:H86 G88:H88 G90:H91 G93:H93 G95:H95 G97:H98 G100:H100 G102:H103 G105:H105 G107:H107 G109:H109 G111:H111 G113:H115 G118:H120 G122:H122 G124:H124 G76:H77 G134:H137 G132:H132 G146:H146 G148:H148 G150:H151 G154:H154 G156:H156 G159:H159 G161:H161 G164:H164 G166:H166 G169:H169 G171:H171 G174:H174 G176:H176 G179:H179 G181:H181 G183:H184 G187:H187 G189:H190 G193:H193 G195:H197 G199:H200 G202:H203 G205:H205 G207:H209 G212:H212 G233:H235 G244:H244 G242:H242 G239:H239 G142:H143 G218:H221 G214:H214 G23:H23 G30:H31 G61:H61 G73:H74 G126:H128 G130:H130 G139:H139 G223:H223 G225:H225 G227:H228 G231:H231 G246:H247 G249:H27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7 M21 M19 M216 M33 M37:M38 M40:M44 M47 M49 M51 M53:M54 M56 M58:M59 M26:M27 M65 M67 M69:M70 M63 M80 M83 M86 M88 M90:M91 M93 M95 M97:M98 M100 M102:M103 M105 M107 M109 M111 M113:M115 M118:M120 M122 M124 M76:M77 M134:M137 M132 M146 M148 M150:M151 M154 M156 M159 M161 M164 M166 M169 M171 M174 M176 M179 M181 M183:M184 M187 M189:M190 M193 M195:M197 M199:M200 M202:M203 M205 M207:M209 M212 M233:M235 M244 M242 M239 M142:M143 M218:M221 M214 M23 M30:M31 M61 M73:M74 M126:M128 M130 M139 M223 M225 M227:M228 M231 M246:M247 M249:M27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7 Q21 Q19 Q216 Q33 Q37:Q38 Q40:Q44 Q47 Q49 Q51 Q53:Q54 Q56 Q58:Q59 Q26:Q27 Q65 Q67 Q69:Q70 Q63 Q80 Q83 Q86 Q88 Q90:Q91 Q93 Q95 Q97:Q98 Q100 Q102:Q103 Q105 Q107 Q109 Q111 Q113:Q115 Q118:Q120 Q122 Q124 Q76:Q77 Q134:Q137 Q132 Q146 Q148 Q150:Q151 Q154 Q156 Q159 Q161 Q164 Q166 Q169 Q171 Q174 Q176 Q179 Q181 Q183:Q184 Q187 Q189:Q190 Q193 Q195:Q197 Q199:Q200 Q202:Q203 Q205 Q207:Q209 Q212 Q233:Q235 Q244 Q242 Q239 Q142:Q143 Q218:Q221 Q214 Q23 Q30:Q31 Q61 Q73:Q74 Q126:Q128 Q130 Q139 Q223 Q225 Q227:Q228 Q231 Q246:Q247 Q249:Q27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7 R21 R19 R216 R33 R37:R38 R40:R44 R47 R49 R51 R53:R54 R56 R58:R59 R26:R27 R65 R67 R69:R70 R63 R80 R83 R86 R88 R90:R91 R93 R95 R97:R98 R100 R102:R103 R105 R107 R109 R111 R113:R115 R118:R120 R122 R124 R76:R77 R134:R137 R132 R146 R148 R150:R151 R154 R156 R159 R161 R164 R166 R169 R171 R174 R176 R179 R181 R183:R184 R187 R189:R190 R193 R195:R197 R199:R200 R202:R203 R205 R207:R209 R212 R233:R235 R244 R242 R239 R142:R143 R218:R221 R214 R23 R30:R31 R61 R73:R74 R126:R128 R130 R139 R223 R225 R227:R228 R231 R246:R247 R249:R27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5:O17 N21:O21 N19:O19 N216:O216 N33:O33 N37:O38 N40:O44 N47:O47 N49:O49 N51:O51 N53:O54 N56:O56 N58:O59 N26:O27 N65:O65 N67:O67 N69:O70 N63:O63 N80:O80 N83:O83 N86:O86 N88:O88 N90:O91 N93:O93 N95:O95 N97:O98 N100:O100 N102:O103 N105:O105 N107:O107 N109:O109 N111:O111 N113:O115 N118:O120 N122:O122 N124:O124 N76:O77 N134:O137 N132:O132 N146:O146 N148:O148 N150:O151 N154:O154 N156:O156 N159:O159 N161:O161 N164:O164 N166:O166 N169:O169 N171:O171 N174:O174 N176:O176 N179:O179 N181:O181 N183:O184 N187:O187 N189:O190 N193:O193 N195:O197 N199:O200 N202:O203 N205:O205 N207:O209 N212:O212 N233:O235 N244:O244 N242:O242 N239:O239 N142:O143 N218:O221 N214:O214 N23:O23 N30:O31 N61:O61 N73:O74 N126:O128 N130:O130 N139:O139 N223:O223 N225:O225 N227:O228 N231:O231 N246:O247 N249:O275">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7">
      <formula1>0</formula1>
      <formula2>99.9</formula2>
    </dataValidation>
    <dataValidation type="list" showInputMessage="1" showErrorMessage="1" sqref="I15:I17 I21 I19 I216 I33 I37:I38 I40:I44 I47 I49 I51 I53:I54 I56 I58:I59 I26:I27 I65 I67 I69:I70 I63 I80 I83 I86 I88 I90:I91 I93 I95 I97:I98 I100 I102:I103 I105 I107 I109 I111 I113:I115 I118:I120 I122 I124 I76:I77 I134:I137 I132 I146 I148 I150:I151 I154 I156 I159 I161 I164 I166 I169 I171 I174 I176 I179 I181 I183:I184 I187 I189:I190 I193 I195:I197 I199:I200 I202:I203 I205 I207:I209 I212 I233:I235 I244 I242 I239 I142:I143 I218:I221 I214 I23 I30:I31 I61 I73:I74 I126:I128 I130 I139 I223 I225 I227:I228 I231 I246:I247 I249:I275">
      <formula1>"Excess(+), Less(-)"</formula1>
    </dataValidation>
    <dataValidation allowBlank="1" showInputMessage="1" showErrorMessage="1" promptTitle="Addition / Deduction" prompt="Please Choose the correct One" sqref="J15:J17 J21 J19 J216 J33 J37:J38 J40:J44 J47 J49 J51 J53:J54 J56 J58:J59 J26:J27 J65 J67 J69:J70 J63 J80 J83 J86 J88 J90:J91 J93 J95 J97:J98 J100 J102:J103 J105 J107 J109 J111 J113:J115 J118:J120 J122 J124 J76:J77 J134:J137 J132 J146 J148 J150:J151 J154 J156 J159 J161 J164 J166 J169 J171 J174 J176 J179 J181 J183:J184 J187 J189:J190 J193 J195:J197 J199:J200 J202:J203 J205 J207:J209 J212 J233:J235 J244 J242 J239 J142:J143 J218:J221 J214 J23 J30:J31 J61 J73:J74 J126:J128 J130 J139 J223 J225 J227:J228 J231 J246:J247 J249:J275"/>
    <dataValidation type="list" allowBlank="1" showInputMessage="1" showErrorMessage="1" sqref="C2">
      <formula1>"Normal, SingleWindow, Alternate"</formula1>
    </dataValidation>
    <dataValidation type="list" allowBlank="1" showInputMessage="1" showErrorMessage="1" sqref="K15:K17 K21 K19 K216 K33 K37:K38 K40:K44 K47 K49 K51 K53:K54 K56 K58:K59 K26:K27 K65 K67 K69:K70 K63 K80 K83 K86 K88 K90:K91 K93 K95 K97:K98 K100 K102:K103 K105 K107 K109 K111 K113:K115 K118:K120 K122 K124 K76:K77 K134:K137 K132 K146 K148 K150:K151 K154 K156 K159 K161 K164 K166 K169 K171 K174 K176 K179 K181 K183:K184 K187 K189:K190 K193 K195:K197 K199:K200 K202:K203 K205 K207:K209 K212 K233:K235 K244 K242 K239 K142:K143 K218:K221 K214 K23 K30:K31 K61 K73:K74 K126:K128 K130 K139 K223 K225 K227:K228 K231 K246:K247 K249:K275">
      <formula1>"Partial Conversion, Full Conversion"</formula1>
    </dataValidation>
    <dataValidation type="list" allowBlank="1" showInputMessage="1" showErrorMessage="1" sqref="E277">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37">
      <selection activeCell="I24" sqref="I24"/>
    </sheetView>
  </sheetViews>
  <sheetFormatPr defaultColWidth="9.140625" defaultRowHeight="15"/>
  <sheetData>
    <row r="6" spans="5:11" ht="15">
      <c r="E6" s="86" t="s">
        <v>2</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Punam Lahura</cp:lastModifiedBy>
  <cp:lastPrinted>2015-01-07T05:41:29Z</cp:lastPrinted>
  <dcterms:created xsi:type="dcterms:W3CDTF">2009-01-30T06:42:42Z</dcterms:created>
  <dcterms:modified xsi:type="dcterms:W3CDTF">2023-10-27T12:01:51Z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