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'BoQ1'!$A$11:$BC$476</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'BoQ1'!$A$1:$BC$476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<sst xmlns="http://schemas.openxmlformats.org/spreadsheetml/2006/main" count="3425" uniqueCount="964">
  <si>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</si>
  <si>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</si>
  <si>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</si>
  <si>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</si>
  <si>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</si>
  <si>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</si>
  <si>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</si>
  <si>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</si>
  <si>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</si>
  <si>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</si>
  <si>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</si>
  <si>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</si>
  <si>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</si>
  <si>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</si>
  <si>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</si>
  <si>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</si>
  <si>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</si>
  <si>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</si>
  <si>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</si>
  <si>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</si>
  <si>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</si>
  <si>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</si>
  <si>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</si>
  <si>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</si>
  <si>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</si>
  <si>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</si>
  <si>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</si>
  <si>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</si>
  <si>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</si>
  <si>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</si>
  <si>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</si>
  <si>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</si>
  <si>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</si>
  <si>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</si>
  <si>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</si>
  <si>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</si>
  <si>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</si>
  <si>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</si>
  <si>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</si>
  <si>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</si>
  <si>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</si>
  <si>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</si>
  <si>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</si>
  <si>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</si>
  <si>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</si>
  <si>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</si>
  <si>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</si>
  <si>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</si>
  <si>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</si>
  <si>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</si>
  <si>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</si>
  <si>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</si>
  <si>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</si>
  <si>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</si>
  <si>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</si>
  <si>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</si>
  <si>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</si>
  <si>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</si>
  <si>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</si>
  <si>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</si>
  <si>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</si>
  <si>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</si>
  <si>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</si>
  <si>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</si>
  <si>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</si>
  <si>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</si>
  <si>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</si>
  <si>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</si>
  <si>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</si>
  <si>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</si>
  <si>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</si>
  <si>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</si>
  <si>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</si>
  <si>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</si>
  <si>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</si>
  <si>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</si>
  <si>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</si>
  <si>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</si>
  <si>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</si>
  <si>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</si>
  <si>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</si>
  <si>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</si>
  <si>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</si>
  <si>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Cum</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</si>
  <si>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</si>
  <si>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</si>
  <si>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</si>
  <si>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</si>
  <si>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</si>
  <si>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</si>
  <si>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</si>
  <si>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</si>
  <si>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</si>
  <si>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</si>
  <si>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</si>
  <si>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</si>
  <si>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</si>
  <si>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</si>
  <si>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</si>
  <si>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</si>
  <si>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</si>
  <si>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</si>
  <si>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</si>
  <si>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</si>
  <si>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</si>
  <si>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</si>
  <si>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</si>
  <si>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</si>
  <si>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</si>
  <si>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</si>
  <si>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</si>
  <si>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</si>
  <si>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</si>
  <si>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</si>
  <si>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</si>
  <si>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</si>
  <si>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</si>
  <si>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</si>
  <si>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</si>
  <si>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</si>
  <si>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</si>
  <si>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</si>
  <si>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</si>
  <si>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</si>
  <si>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</si>
  <si>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</si>
  <si>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</si>
  <si>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</si>
  <si>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</si>
  <si>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INR Zero Only</t>
  </si>
  <si>
    <t>Excess (+)</t>
  </si>
  <si>
    <t>WOOD AND P. V. 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</si>
  <si>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</si>
  <si>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</si>
  <si>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</si>
  <si>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STEEL WORK</t>
  </si>
  <si>
    <t>FINISHING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</si>
  <si>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</si>
  <si>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</si>
  <si>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</si>
  <si>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</si>
  <si>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Dismantling and Demolishing</t>
  </si>
  <si>
    <t>ALUMINIUM WORK</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</si>
  <si>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</si>
  <si>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</si>
  <si>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</si>
  <si>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</si>
  <si>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</si>
  <si>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</si>
  <si>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</si>
  <si>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</si>
  <si>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</si>
  <si>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</si>
  <si>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</si>
  <si>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</si>
  <si>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</si>
  <si>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</si>
  <si>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</si>
  <si>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</si>
  <si>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</si>
  <si>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</si>
  <si>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</si>
  <si>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</si>
  <si>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</si>
  <si>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</si>
  <si>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</si>
  <si>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</si>
  <si>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</si>
  <si>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</si>
  <si>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</si>
  <si>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</si>
  <si>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</si>
  <si>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CEMENT CONCRETE (CAST IN SITU)</t>
  </si>
  <si>
    <t>Providing and laying in position cement concrete of specified grade excluding the cost of centering and shuttering - All work up to plinth level :</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</si>
  <si>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</si>
  <si>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</si>
  <si>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</si>
  <si>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</si>
  <si>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Thermo-Mechanically Treated bars of grade Fe-500D or more.</t>
  </si>
  <si>
    <t>MASONRY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</si>
  <si>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</si>
  <si>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</si>
  <si>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200x10 mm</t>
  </si>
  <si>
    <t>FLOORING</t>
  </si>
  <si>
    <t>15 mm cement plaster on rough side of single or half brick wall of mix:</t>
  </si>
  <si>
    <t>1:6 (1 cement: 6 coarse sand)</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</si>
  <si>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</si>
  <si>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</si>
  <si>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</si>
  <si>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</si>
  <si>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</si>
  <si>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WATER PROOFING</t>
  </si>
  <si>
    <t>DRAINAGE</t>
  </si>
  <si>
    <t>With common burnt clay F.P.S. (non modular) bricks of class designation 7.5</t>
  </si>
  <si>
    <t>cum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</si>
  <si>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</si>
  <si>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</si>
  <si>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</si>
  <si>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</si>
  <si>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</si>
  <si>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</si>
  <si>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</si>
  <si>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</si>
  <si>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Suspended floors, roofs, landings, balconies and access platform</t>
  </si>
  <si>
    <t>Edges of slabs and breaks in floors and walls</t>
  </si>
  <si>
    <t>Under 20 cm wide</t>
  </si>
  <si>
    <t>Steel reinforcement for R.C.C. work including straightening, cutting, bending, placing in position and binding all complete upto plinth level.</t>
  </si>
  <si>
    <t>Add for plaster drip course/ groove in plastered surface or moulding to R.C.C. projections.</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</si>
  <si>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</si>
  <si>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</si>
  <si>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</si>
  <si>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</si>
  <si>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</si>
  <si>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Providing and fixing aluminium sliding door bolts, ISI marked anodised (anodic coating not less than grade AC 10 as per IS : 1868), transparent or dyed to required colour or shade, with nuts and screws etc. complete :</t>
  </si>
  <si>
    <t>250x16 mm</t>
  </si>
  <si>
    <t>150x10 mm</t>
  </si>
  <si>
    <t>Providing and fixing aluminium hanging floor door stopper, ISI marked, anodised (anodic coating not less than grade AC 10 as per IS : 1868) transparent or dyed to required colour and shade, with necessary screws etc. complete.</t>
  </si>
  <si>
    <t>Twin rubber stopper</t>
  </si>
  <si>
    <t>Structural steel work riveted, bolted or welded in built up sections, trusses and framed work, including cutting, hoisting, fixing in position and applying a priming coat of approved steel primer all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</si>
  <si>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</si>
  <si>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</si>
  <si>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</si>
  <si>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</si>
  <si>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</si>
  <si>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</si>
  <si>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</si>
  <si>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</si>
  <si>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</si>
  <si>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</si>
  <si>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</si>
  <si>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6 mm cement plaster of mix :</t>
  </si>
  <si>
    <t>1:3 (1 cement : 3 fine sand)</t>
  </si>
  <si>
    <t>Two or more coats on new work over an under coat of suitable shade with ordinary paint of approved brand and manufacture</t>
  </si>
  <si>
    <t>ROAD WORK</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</si>
  <si>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</si>
  <si>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</si>
  <si>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</si>
  <si>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</si>
  <si>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Filling the gap in between aluminium frame &amp; adjacent RCC/ Brick/ Stone work by providing weather silicon sealant over backer rod of approved quality as per architectural drawings and direction of Engineer-in-charge complete.</t>
  </si>
  <si>
    <t>Upto 5mm depth and 5 mm width</t>
  </si>
  <si>
    <t>sqm</t>
  </si>
  <si>
    <t>metre</t>
  </si>
  <si>
    <t>kg</t>
  </si>
  <si>
    <t>each</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</si>
  <si>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</si>
  <si>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</si>
  <si>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</si>
  <si>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</si>
  <si>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</si>
  <si>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</si>
  <si>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</si>
  <si>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</si>
  <si>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</si>
  <si>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</si>
  <si>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</si>
  <si>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</si>
  <si>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</si>
  <si>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</si>
  <si>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</si>
  <si>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</si>
  <si>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</si>
  <si>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</si>
  <si>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</si>
  <si>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</si>
  <si>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</si>
  <si>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</si>
  <si>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</si>
  <si>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</si>
  <si>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</si>
  <si>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</si>
  <si>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</si>
  <si>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</si>
  <si>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</si>
  <si>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</si>
  <si>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</si>
  <si>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</si>
  <si>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</si>
  <si>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</si>
  <si>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</si>
  <si>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</si>
  <si>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</si>
  <si>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</si>
  <si>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</si>
  <si>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</si>
  <si>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</si>
  <si>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</si>
  <si>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</si>
  <si>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</si>
  <si>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</si>
  <si>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</si>
  <si>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</si>
  <si>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</si>
  <si>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</si>
  <si>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</si>
  <si>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</si>
  <si>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</si>
  <si>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</si>
  <si>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</si>
  <si>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</si>
  <si>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</si>
  <si>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</si>
  <si>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</si>
  <si>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</si>
  <si>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</si>
  <si>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</si>
  <si>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</si>
  <si>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</si>
  <si>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</si>
  <si>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</si>
  <si>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</si>
  <si>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</si>
  <si>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</si>
  <si>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</si>
  <si>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</si>
  <si>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</si>
  <si>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</si>
  <si>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</si>
  <si>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</si>
  <si>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</si>
  <si>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</si>
  <si>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</si>
  <si>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</si>
  <si>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</si>
  <si>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</si>
  <si>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</si>
  <si>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</si>
  <si>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</si>
  <si>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</si>
  <si>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</si>
  <si>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</si>
  <si>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</si>
  <si>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</si>
  <si>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</si>
  <si>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</si>
  <si>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</si>
  <si>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</si>
  <si>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</si>
  <si>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</si>
  <si>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</si>
  <si>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</si>
  <si>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</si>
  <si>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</si>
  <si>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</si>
  <si>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</si>
  <si>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</si>
  <si>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</si>
  <si>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</si>
  <si>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</si>
  <si>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</si>
  <si>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</si>
  <si>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</si>
  <si>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</si>
  <si>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</si>
  <si>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</si>
  <si>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</si>
  <si>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</si>
  <si>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</si>
  <si>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</si>
  <si>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</si>
  <si>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</si>
  <si>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</si>
  <si>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</si>
  <si>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</si>
  <si>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</si>
  <si>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</si>
  <si>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</si>
  <si>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</si>
  <si>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</si>
  <si>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</si>
  <si>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</si>
  <si>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</si>
  <si>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</si>
  <si>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</si>
  <si>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</si>
  <si>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</si>
  <si>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Each</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</si>
  <si>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</si>
  <si>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</si>
  <si>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</si>
  <si>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</si>
  <si>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</si>
  <si>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</si>
  <si>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</si>
  <si>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</si>
  <si>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</si>
  <si>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</si>
  <si>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</si>
  <si>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</si>
  <si>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</si>
  <si>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</si>
  <si>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</si>
  <si>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</si>
  <si>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</si>
  <si>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</si>
  <si>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</si>
  <si>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</si>
  <si>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</si>
  <si>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</si>
  <si>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</si>
  <si>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</si>
  <si>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</si>
  <si>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</si>
  <si>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</si>
  <si>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</si>
  <si>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</si>
  <si>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</si>
  <si>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</si>
  <si>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</si>
  <si>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</si>
  <si>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</si>
  <si>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</si>
  <si>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</si>
  <si>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</si>
  <si>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</si>
  <si>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</si>
  <si>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</si>
  <si>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</si>
  <si>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</si>
  <si>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</si>
  <si>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</si>
  <si>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</si>
  <si>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</si>
  <si>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</si>
  <si>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</si>
  <si>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</si>
  <si>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</si>
  <si>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</si>
  <si>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</si>
  <si>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</si>
  <si>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</si>
  <si>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</si>
  <si>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</si>
  <si>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</si>
  <si>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</si>
  <si>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</si>
  <si>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</si>
  <si>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</si>
  <si>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</si>
  <si>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</si>
  <si>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</si>
  <si>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</si>
  <si>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</si>
  <si>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</si>
  <si>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</si>
  <si>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</si>
  <si>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</si>
  <si>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</si>
  <si>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</si>
  <si>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</si>
  <si>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</si>
  <si>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</si>
  <si>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</si>
  <si>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</si>
  <si>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</si>
  <si>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</si>
  <si>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</si>
  <si>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</si>
  <si>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</si>
  <si>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</si>
  <si>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</si>
  <si>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</si>
  <si>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</si>
  <si>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</si>
  <si>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</si>
  <si>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</si>
  <si>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</si>
  <si>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</si>
  <si>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</si>
  <si>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</si>
  <si>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</si>
  <si>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</si>
  <si>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</si>
  <si>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</si>
  <si>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</si>
  <si>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</si>
  <si>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</si>
  <si>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</si>
  <si>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</si>
  <si>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</si>
  <si>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</si>
  <si>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</si>
  <si>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</si>
  <si>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Carriage of Materials</t>
  </si>
  <si>
    <t>By Mechanical Transport including loading,unloading and stacking</t>
  </si>
  <si>
    <t>Lime, moorum, building rubbish Lead - 2 km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</si>
  <si>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</si>
  <si>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</si>
  <si>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</si>
  <si>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1:2:4 (1 cement : 2 coarse sand (zone-III) derived from natural sources : 4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</si>
  <si>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</si>
  <si>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</si>
  <si>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</si>
  <si>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</si>
  <si>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Foundations, footings, bases of columns, etc. for mass concrete</t>
  </si>
  <si>
    <t>Walls (any thickness) including attached pilasters, butteresses, plinth and string courses etc.</t>
  </si>
  <si>
    <t>Shelves (Cast in situ)</t>
  </si>
  <si>
    <t>Stairs, (excluding landings) except spiral-staircases</t>
  </si>
  <si>
    <t>Above 20 cm wide</t>
  </si>
  <si>
    <t>Brick edging 7cm wide 11.4 cm deep to plinth protection with common burnt clay F.P.S. (non modular) bricks of class designation 7.5 including grouting with cement mortar 1:4 (1 cement : 4 fine sand).</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</si>
  <si>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</si>
  <si>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</si>
  <si>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</si>
  <si>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</si>
  <si>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</si>
  <si>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</si>
  <si>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</si>
  <si>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</si>
  <si>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</si>
  <si>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M.S. grills of required pattern in frames of windows etc. with M.S. flats, square or round bars etc. including priming coat with approved steel primer all complete.</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</si>
  <si>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</si>
  <si>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</si>
  <si>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</si>
  <si>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</si>
  <si>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</si>
  <si>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100x10 mm</t>
  </si>
  <si>
    <t>100 mm</t>
  </si>
  <si>
    <t>Providing and fixing aluminium casement stays, ISI marked, anodised (anodic coating not less than grade AC 10 as per IS : 1868) transparent or dyed to required colour and shade, with necessary screws etc. complete.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</si>
  <si>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</si>
  <si>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</si>
  <si>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</si>
  <si>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</si>
  <si>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Brick on edge flooring with bricks of class designation 7.5 on a bed of 12 mm cement mortar, including filling the joints with same mortar, with common burnt clay non modular bricks:</t>
  </si>
  <si>
    <t>1:6 (1cement : 6 coarse sand)</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</si>
  <si>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</si>
  <si>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</si>
  <si>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</si>
  <si>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</si>
  <si>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</si>
  <si>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</si>
  <si>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</si>
  <si>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</si>
  <si>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</si>
  <si>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</si>
  <si>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Extra for Providing and fixing of 8 mm to 9 mm tick cermicg glazed wall tiles instead of 5 mm thick cermic glazed wall tiles</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</si>
  <si>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</si>
  <si>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</si>
  <si>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</si>
  <si>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</si>
  <si>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</si>
  <si>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12 mm cement plaster finished with a floating coat of neat cement of mix :</t>
  </si>
  <si>
    <t>1:3 (1 cement: 3 fine sand)</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</si>
  <si>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</si>
  <si>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</si>
  <si>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White washing with lime to give an even shade :</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</si>
  <si>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</si>
  <si>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</si>
  <si>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</si>
  <si>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</si>
  <si>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</si>
  <si>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</si>
  <si>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</si>
  <si>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</si>
  <si>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</si>
  <si>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</si>
  <si>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</si>
  <si>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</si>
  <si>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</si>
  <si>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</si>
  <si>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</si>
  <si>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</si>
  <si>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</si>
  <si>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</si>
  <si>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</si>
  <si>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</si>
  <si>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</si>
  <si>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</si>
  <si>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</si>
  <si>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</si>
  <si>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</si>
  <si>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</si>
  <si>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</si>
  <si>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</si>
  <si>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</si>
  <si>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</si>
  <si>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old plaster or skirting raking out joints and cleaning the surface for plaster including disposal of rubbish to the dumping ground within 50 metres lead.</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</si>
  <si>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</si>
  <si>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</si>
  <si>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</si>
  <si>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</si>
  <si>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</si>
  <si>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</si>
  <si>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</si>
  <si>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</si>
  <si>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</si>
  <si>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</si>
  <si>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</si>
  <si>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</si>
  <si>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</si>
  <si>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</si>
  <si>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</si>
  <si>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</si>
  <si>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</si>
  <si>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</si>
  <si>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</si>
  <si>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</si>
  <si>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</si>
  <si>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</si>
  <si>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</si>
  <si>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</si>
  <si>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</si>
  <si>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</si>
  <si>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</si>
  <si>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</si>
  <si>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</si>
  <si>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</si>
  <si>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</si>
  <si>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</si>
  <si>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</si>
  <si>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</si>
  <si>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</si>
  <si>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</si>
  <si>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</si>
  <si>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</si>
  <si>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</si>
  <si>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</si>
  <si>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</si>
  <si>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</si>
  <si>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</si>
  <si>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</si>
  <si>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</si>
  <si>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</si>
  <si>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</si>
  <si>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</si>
  <si>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</si>
  <si>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</si>
  <si>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</si>
  <si>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</si>
  <si>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</si>
  <si>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</si>
  <si>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</si>
  <si>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</si>
  <si>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</si>
  <si>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</si>
  <si>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</si>
  <si>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</si>
  <si>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</si>
  <si>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</si>
  <si>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</si>
  <si>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</si>
  <si>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</si>
  <si>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</si>
  <si>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</si>
  <si>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</si>
  <si>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</si>
  <si>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</si>
  <si>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</si>
  <si>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</si>
  <si>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100 mm diameter</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</si>
  <si>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</si>
  <si>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</si>
  <si>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</si>
  <si>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</si>
  <si>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</si>
  <si>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</si>
  <si>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</si>
  <si>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With float glass panes of 4.0 mm thickness (weight not less than 10kg/sqm)</t>
  </si>
  <si>
    <t>Providing and fixing aluminium casement windows fastener of required length for aluminium windows with necessary screws etc. complete.</t>
  </si>
  <si>
    <t>Powder coated minimum thickness 50 micron aluminium</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</si>
  <si>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</si>
  <si>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</si>
  <si>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</si>
  <si>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</si>
  <si>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</si>
  <si>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</si>
  <si>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Epoxy bonding adhesive having coverage 2.20 sqm/kg of approved make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</si>
  <si>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</si>
  <si>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</si>
  <si>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</si>
  <si>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</si>
  <si>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</si>
  <si>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</si>
  <si>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</si>
  <si>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C.P basin mixer of 15 mm nominal bore (L&amp;K) make etc.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</si>
  <si>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</si>
  <si>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</si>
  <si>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 xml:space="preserve">Providing and fixing 15 mm nominal bore two way angle valve of make L&amp;K or approved equivalent make.
</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</si>
  <si>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
</t>
  </si>
  <si>
    <t>per 50kg
cement</t>
  </si>
  <si>
    <t>Sqm</t>
  </si>
  <si>
    <t>per litre</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</si>
  <si>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</si>
  <si>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B</t>
  </si>
  <si>
    <t>Supplying &amp; drawing following sizes of FRLS PVC insulated copper conductor, single core cable in  the existing surface / recessed steel / PVC conduit as reqd.</t>
  </si>
  <si>
    <t>1 x 1.5 Sq.mm..</t>
  </si>
  <si>
    <t>3 x 1.5 Sq.mm..</t>
  </si>
  <si>
    <t>3 x 4 Sq.mm..</t>
  </si>
  <si>
    <t>3 x 6 Sq.mm..</t>
  </si>
  <si>
    <t xml:space="preserve">Supplying and  drawing telephone cable of 2 pair 0.5  mm dia  FRLS  PVC insulated annealed copper conductor, unarmored telephone cable in the existing surface/ recessed steel/ PVC conduit as required. </t>
  </si>
  <si>
    <t xml:space="preserve">Supplying and fixing of following size of steel conduit along with the accessories in surface/recess I/c painting in case of surface conduit or cutting the wall and making good the same in case of recessed conduit. as reqd. </t>
  </si>
  <si>
    <t>20 mm</t>
  </si>
  <si>
    <t>25 mm</t>
  </si>
  <si>
    <t xml:space="preserve">Supplying and fixing of following sizes of medium class PVC conduit along with accessories in surface/recess including cutting the wall and making good the same in case of recessed conduit as required. </t>
  </si>
  <si>
    <t>32 mm</t>
  </si>
  <si>
    <t xml:space="preserve">Supplying and fixing metal box of following sizes ( nominal size ) on surface or in recess with suitable size of phenolic laminated sheet cover in the front I/c painting etc as reqd. </t>
  </si>
  <si>
    <t>180 mm x 100 mm x 60 mm deep</t>
  </si>
  <si>
    <t>Supplying and fixing following size/ modules, GI/ plastic box alongwith modular base &amp; cover plate for modular switches in recess etc. as required.</t>
  </si>
  <si>
    <t>1 or 2 Module (75mmX75mm)</t>
  </si>
  <si>
    <t>3 Module (100mmX75mm)</t>
  </si>
  <si>
    <t>4 Module (125mmX75mm)</t>
  </si>
  <si>
    <t>6 Module (200mmX75mm)</t>
  </si>
  <si>
    <t>8 module (125mmX125mm)</t>
  </si>
  <si>
    <t>12 module (200mmX150mm)</t>
  </si>
  <si>
    <t>Supplying and fixing following modular base &amp; cover plate on existing modular metal boxes etc. as reqd.</t>
  </si>
  <si>
    <t xml:space="preserve">1 or 2 module </t>
  </si>
  <si>
    <t>3 module</t>
  </si>
  <si>
    <t>4 module</t>
  </si>
  <si>
    <t xml:space="preserve">6 module </t>
  </si>
  <si>
    <t xml:space="preserve">8 module </t>
  </si>
  <si>
    <t>12 module</t>
  </si>
  <si>
    <t>Supply, fixing,  following modular type switch / socket on existing modular plate &amp; switch box including connectins but excluding modular plate etc. as reqd.</t>
  </si>
  <si>
    <t>5/6 Amp switch</t>
  </si>
  <si>
    <t>2 way 5/6 amps switch</t>
  </si>
  <si>
    <t>15/16 Amp. switch</t>
  </si>
  <si>
    <t>3 Pin 5/6 Amp. socket outlet</t>
  </si>
  <si>
    <t>6 Pin 15/16 Amp. socket outlet.</t>
  </si>
  <si>
    <t>Telephone socket outlet</t>
  </si>
  <si>
    <t>Bell Push</t>
  </si>
  <si>
    <t>Fan regulator socket type rotary step</t>
  </si>
  <si>
    <t>Blanking plate</t>
  </si>
  <si>
    <t>Supplying and fixing 3 pin, 5 amp. Ceiling rose on the existing junction box/ wooden block including connection etc. as reqd.</t>
  </si>
  <si>
    <t xml:space="preserve">Supplying and fixing brass batten/ angle holder including connection etc. as required. </t>
  </si>
  <si>
    <t>Supplying and fixing call bell/ buzzer suitable for ac single phase, 230 volts, complete as required.</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</si>
  <si>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</si>
  <si>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16 way, Double door </t>
  </si>
  <si>
    <t>Supplying and fixing 5 amps to 32 amps rating, 240 volts, 'C' series, MCB suitable for inductive load of following poles in the existing MCB DB complete with connections, testing and commissioning etc. as reqd.</t>
  </si>
  <si>
    <t>Single Pole</t>
  </si>
  <si>
    <t>Supplying and fixing following rating double pole (single phase &amp; neutral) 240 volts RCCB (ELCB), having sensivity current up to 30 mA in the existing MCB DB complete with connection,testing &amp; commissioning etc as reqd.</t>
  </si>
  <si>
    <t>63 Amp</t>
  </si>
  <si>
    <t>Supply, Installation, Testing and Commissioning of 1200 mm sweep,BEE 5 star rated, ceiling fan with Brush Less Direct Current (BLDC) Motor, class of insulation: B, 3 nos. blades, 30 cm long down rod, 2nos. canopies, shackle kit, safety rope, copper winding, Power Factor not less than 0.9, Service Value (CM/M/W) minimum 6.00, Air delivery minimum 210 Cum/Min , 350 RPM (tolerance as per IS : 374-2019),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</si>
  <si>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 xml:space="preserve">Providing and fixing following sizes of PVC casing and capping on surface including Dismantling the old conduit pipe/wood batten and depositing the same in departmental store as reqd.      
</t>
  </si>
  <si>
    <t>20 x 12 mm</t>
  </si>
  <si>
    <t>25 x 16 mm</t>
  </si>
  <si>
    <t>32x 16 mm</t>
  </si>
  <si>
    <t>38 x 16 mm</t>
  </si>
  <si>
    <t>Supply, Installation, testing &amp; commissioning of AC ceiling fan of following sweep  220 volts  without  regulator I/c wiring the down rods of standard length up to 30 cm with 1.5 sq.mm. PVC insulated copper conductor single core cable etc as reqd.</t>
  </si>
  <si>
    <t xml:space="preserve"> 1400 mm </t>
  </si>
  <si>
    <t>Supplying fiixing erection of wall bracket/ceiling fittings of all sizes and shapes containing upto two GLS lamps per fitting complete with all acessories includng connecting etc as requred (without Lamp).</t>
  </si>
  <si>
    <t xml:space="preserve">12W LED surface light </t>
  </si>
  <si>
    <t>Wall bracket 0533</t>
  </si>
  <si>
    <t>LED bulkhead (WT140W LED7S CW PSU S1 PC-9405 Philips make or equivalent as approved make)</t>
  </si>
  <si>
    <t>S &amp; F wood board of following sizes (nominal size) on surface  or in recess with suitable size of phenolic laminated sheet cover in the front etc as reqd.</t>
  </si>
  <si>
    <t xml:space="preserve">100 mm x 100 mm </t>
  </si>
  <si>
    <t>Dismantling of switch / socket /regulator etc. and depositing the same in departmental store as reqd.</t>
  </si>
  <si>
    <t>Dismantling of any type of switch board of any seizes on surface  or in recessed etc and depositing the same in departmental store as reqd.</t>
  </si>
  <si>
    <t>Dismantling damaged DB/TPN Switches/ loose wire boxes along with all accessories and depositing the same in the store as reqd.</t>
  </si>
  <si>
    <t xml:space="preserve">Laying UTP cable enhanced cat 5/cat 6 cable in existing steel conduit pipe/GI pipe/ raceway / RCC pipe as reqd. the cost shall also include numbering of networking wire from room to rack as reqd. (wire will be supplied by dept) </t>
  </si>
  <si>
    <t>Supply  and laying of HDPE pipe ISI mark of 25 mm (8Kg / cm²) size inner dia, 2mm thick I/c cartage loading &amp; unloading etc. as reqd.</t>
  </si>
  <si>
    <t>Direct in ground I/c excavation, sand cushioning, protective covering and refilling the trench etc. as reqd.</t>
  </si>
  <si>
    <t>In pipe</t>
  </si>
  <si>
    <t>In open duct</t>
  </si>
  <si>
    <t>On surface with MS clamp</t>
  </si>
  <si>
    <t>Points</t>
  </si>
  <si>
    <t xml:space="preserve">Nos. </t>
  </si>
  <si>
    <t xml:space="preserve">No.  </t>
  </si>
  <si>
    <t xml:space="preserve">Mtr.   </t>
  </si>
  <si>
    <t>Sq.cm</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</si>
  <si>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</si>
  <si>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</si>
  <si>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</si>
  <si>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</si>
  <si>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</si>
  <si>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</si>
  <si>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</si>
  <si>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</si>
  <si>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</si>
  <si>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</si>
  <si>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</si>
  <si>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</si>
  <si>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</si>
  <si>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</si>
  <si>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</si>
  <si>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</si>
  <si>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</si>
  <si>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</si>
  <si>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</si>
  <si>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</si>
  <si>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</si>
  <si>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</si>
  <si>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</si>
  <si>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</si>
  <si>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</si>
  <si>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</si>
  <si>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</si>
  <si>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</si>
  <si>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</si>
  <si>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</si>
  <si>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</si>
  <si>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</si>
  <si>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</si>
  <si>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</si>
  <si>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</si>
  <si>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</si>
  <si>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</si>
  <si>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</si>
  <si>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</si>
  <si>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</si>
  <si>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</si>
  <si>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</si>
  <si>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</si>
  <si>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</si>
  <si>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</si>
  <si>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</si>
  <si>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</si>
  <si>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</si>
  <si>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</si>
  <si>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</si>
  <si>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</si>
  <si>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</si>
  <si>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</si>
  <si>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</si>
  <si>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</si>
  <si>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</si>
  <si>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</si>
  <si>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</si>
  <si>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</si>
  <si>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item no.366</t>
  </si>
  <si>
    <t>item no.367</t>
  </si>
  <si>
    <t>item no.368</t>
  </si>
  <si>
    <t>item no.369</t>
  </si>
  <si>
    <t>item no.370</t>
  </si>
  <si>
    <t>item no.371</t>
  </si>
  <si>
    <t>item no.372</t>
  </si>
  <si>
    <t>item no.373</t>
  </si>
  <si>
    <t>item no.374</t>
  </si>
  <si>
    <t>item no.375</t>
  </si>
  <si>
    <t>item no.376</t>
  </si>
  <si>
    <t>item no.377</t>
  </si>
  <si>
    <t>item no.378</t>
  </si>
  <si>
    <t>item no.379</t>
  </si>
  <si>
    <t>item no.380</t>
  </si>
  <si>
    <t>item no.381</t>
  </si>
  <si>
    <t xml:space="preserve">Supplying and fixing 3 mm thick phenolic laminated sheet on existing board with brass screw &amp; cup washer etc as reqd. </t>
  </si>
  <si>
    <t xml:space="preserve">Fixing of RJ-45 modular box with cover plate or I/o box for internet  on surface/ recessed cutting the wall making good the same as required. ( box and cover plate will be supplied by dept.) </t>
  </si>
  <si>
    <r>
      <t>Supplying and fixing 3 mm thick phenolic laminated sheet on existing board with brass screw &amp; cup washer etc as reqd.</t>
    </r>
    <r>
      <rPr>
        <b/>
        <sz val="12"/>
        <color indexed="8"/>
        <rFont val="Times New Roman"/>
        <family val="1"/>
      </rPr>
      <t xml:space="preserve"> </t>
    </r>
  </si>
  <si>
    <r>
      <t>Fixing of RJ-45 modular box with cover plate or I/o box for internet  on surface/ recessed cutting the wall making good the same as required. ( box and cover plate will be supplied by dept.)</t>
    </r>
    <r>
      <rPr>
        <b/>
        <sz val="12"/>
        <color indexed="8"/>
        <rFont val="Times New Roman"/>
        <family val="1"/>
      </rPr>
      <t xml:space="preserve"> </t>
    </r>
  </si>
  <si>
    <t>Providing and fixing following sizes of PVC casing and capping on surface as reqd.</t>
  </si>
  <si>
    <t>item no.382</t>
  </si>
  <si>
    <t>item no.383</t>
  </si>
  <si>
    <t>item no.384</t>
  </si>
  <si>
    <t>item no.385</t>
  </si>
  <si>
    <t>Supplying chemical emulsion in sealed containers including delivery as specified.</t>
  </si>
  <si>
    <t>Chlorpyriphos emulsifiable concentrate of 20%</t>
  </si>
  <si>
    <t>litre</t>
  </si>
  <si>
    <t>Centering and shuttering including strutting, propping etc. and removal of form work for :</t>
  </si>
  <si>
    <t>Foundations, footings, bases for columns</t>
  </si>
  <si>
    <t>Small lintels not exceeding 1.5 m clear span, moulding as in cornices, window sills, string courses, bands, copings, bed plates, anchor blocks and the like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</si>
  <si>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</si>
  <si>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</si>
  <si>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</si>
  <si>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Glazed Vitrified tiles Matt/Antiskid finish of size</t>
  </si>
  <si>
    <t>Size of Tile  600 x 600 mm</t>
  </si>
  <si>
    <t>Pointing on brick work or brick flooring with cement mortar 1:3 (1 cement : 3 fine sand):</t>
  </si>
  <si>
    <t>Flush / Ruled/ Struck or weathered pointing</t>
  </si>
  <si>
    <t>15 mm cement plaster on rough side of single or half brick wall finished with a floating coat of neat cement of mix :</t>
  </si>
  <si>
    <t>1:4 (1 cement: 4 fine sand)</t>
  </si>
  <si>
    <t>Old work (one or more coats applied @ 0.83 ltr/10 sqm).</t>
  </si>
  <si>
    <t>Renewing glass panes, with wooden fillets wherever necessary:</t>
  </si>
  <si>
    <t>Float glass panes of nominal thickness 4 mm (weight not less than 10kg/sqm)</t>
  </si>
  <si>
    <t>Dismantling 15 to 40 mm dia G.I. pipe including stacking of dismantled pipes (within 50 metres lead) as per direction of Engineer- in-Charge. (a) Internal Work- Exposed on wall</t>
  </si>
  <si>
    <t>For thickness of tiles above 25 mm and up to 40 mm</t>
  </si>
  <si>
    <t>Demolishing mud phaska in terracing and disposal of material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</si>
  <si>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</si>
  <si>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</si>
  <si>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wash basin including making all connections but excluding the cost of fittings :</t>
  </si>
  <si>
    <t>Flat back wash basin of size 550x400 mm</t>
  </si>
  <si>
    <t>Sand cast iron S&amp;S pipe as per IS: 1729</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</si>
  <si>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</si>
  <si>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</si>
  <si>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</si>
  <si>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</si>
  <si>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25 mm nominal dia Pipes</t>
  </si>
  <si>
    <t>32 mm nominal dia Pipes</t>
  </si>
  <si>
    <t>Providing and fixing C.P. brass long nose bib cock of approved quality conforming to IS standards and weighing not less than 810 gms.</t>
  </si>
  <si>
    <t>Providing and fixing stainless steel (SS 304 grade) adjustable friction windows stays of approved quality with necessary stainless steel screws etc. to the side hung windows as per direction of Engineer- in-charge complete.</t>
  </si>
  <si>
    <t>255 X 19 mm</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</si>
  <si>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</si>
  <si>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</si>
  <si>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</si>
  <si>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aluminum door seal in door i/c necessary screw etc complete.
"
</t>
  </si>
  <si>
    <t xml:space="preserve">"Providing and fixing of ""I hook"" of with ISI marked M.S. pressed butt hinges bright finished of required size.
"
</t>
  </si>
  <si>
    <t xml:space="preserve">Providind and fixing C.P. hand spray (heath faucet) with push button control and flexible hose connection with C.P hook of L&amp;K make or approved equivalent complete in all respects.
</t>
  </si>
  <si>
    <t>Providing and fixing on wall face unplasticised Rigid PVC rain water pipes or pipe sleeve conforming to IS : 13592 Type A, including jointing with seal ring conforming to IS : 5382, leaving 10 mm gap for thermal expansion, (i) Single socketed pipes 50mm dia.</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</si>
  <si>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</si>
  <si>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</si>
  <si>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</si>
  <si>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</si>
  <si>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item no.386</t>
  </si>
  <si>
    <t>item no.387</t>
  </si>
  <si>
    <t>item no.388</t>
  </si>
  <si>
    <t>item no.389</t>
  </si>
  <si>
    <t>item no.390</t>
  </si>
  <si>
    <t>item no.391</t>
  </si>
  <si>
    <t>item no.392</t>
  </si>
  <si>
    <t>item no.393</t>
  </si>
  <si>
    <t>item no.394</t>
  </si>
  <si>
    <t>item no.395</t>
  </si>
  <si>
    <t>item no.396</t>
  </si>
  <si>
    <t>item no.397</t>
  </si>
  <si>
    <t>item no.398</t>
  </si>
  <si>
    <t>item no.399</t>
  </si>
  <si>
    <t>item no.400</t>
  </si>
  <si>
    <t>item no.401</t>
  </si>
  <si>
    <t>item no.402</t>
  </si>
  <si>
    <t>item no.403</t>
  </si>
  <si>
    <t>item no.404</t>
  </si>
  <si>
    <t>item no.405</t>
  </si>
  <si>
    <t>item no.406</t>
  </si>
  <si>
    <t>item no.407</t>
  </si>
  <si>
    <t>item no.408</t>
  </si>
  <si>
    <t>item no.409</t>
  </si>
  <si>
    <t>item no.410</t>
  </si>
  <si>
    <t>item no.411</t>
  </si>
  <si>
    <t>item no.412</t>
  </si>
  <si>
    <t>item no.413</t>
  </si>
  <si>
    <t>item no.414</t>
  </si>
  <si>
    <t>item no.415</t>
  </si>
  <si>
    <t>item no.416</t>
  </si>
  <si>
    <t>item no.417</t>
  </si>
  <si>
    <t>item no.418</t>
  </si>
  <si>
    <t>item no.419</t>
  </si>
  <si>
    <t>item no.420</t>
  </si>
  <si>
    <t>item no.421</t>
  </si>
  <si>
    <t>item no.422</t>
  </si>
  <si>
    <t>item no.423</t>
  </si>
  <si>
    <t>item no.424</t>
  </si>
  <si>
    <t>item no.425</t>
  </si>
  <si>
    <t>item no.426</t>
  </si>
  <si>
    <t>item no.427</t>
  </si>
  <si>
    <t>item no.428</t>
  </si>
  <si>
    <t>item no.429</t>
  </si>
  <si>
    <t>item no.430</t>
  </si>
  <si>
    <t>item no.431</t>
  </si>
  <si>
    <t>item no.432</t>
  </si>
  <si>
    <t>item no.433</t>
  </si>
  <si>
    <t>item no.434</t>
  </si>
  <si>
    <t>item no.435</t>
  </si>
  <si>
    <t>item no.436</t>
  </si>
  <si>
    <t>item no.437</t>
  </si>
  <si>
    <t>item no.438</t>
  </si>
  <si>
    <t>item no.439</t>
  </si>
  <si>
    <t>item no.440</t>
  </si>
  <si>
    <t>item no.441</t>
  </si>
  <si>
    <t>item no.442</t>
  </si>
  <si>
    <t>item no.443</t>
  </si>
  <si>
    <t>item no.444</t>
  </si>
  <si>
    <t>item no.445</t>
  </si>
  <si>
    <t>item no.446</t>
  </si>
  <si>
    <t>item no.447</t>
  </si>
  <si>
    <t>item no.448</t>
  </si>
  <si>
    <t>item no.449</t>
  </si>
  <si>
    <t>item no.450</t>
  </si>
  <si>
    <t>item no.451</t>
  </si>
  <si>
    <t>item no.452</t>
  </si>
  <si>
    <t>item no.453</t>
  </si>
  <si>
    <t>item no.454</t>
  </si>
  <si>
    <t>item no.455</t>
  </si>
  <si>
    <t>item no.456</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</si>
  <si>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</si>
  <si>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 xml:space="preserve">Fixing available G.I. pipes complete with G.I. fittings and clamps, i/c cutting and making good the walls etc. Internal work - Exposed on wall
20 mm dia nominal bore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</si>
  <si>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</si>
  <si>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</si>
  <si>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 xml:space="preserve">Providing and fixing brass water meter of approved quality . 25 mm nominal bore  (Detail of  cost of one nos.)    
</t>
  </si>
  <si>
    <t>Name of Work: Setting right and renovation works of House No. 440, 601, 636, 3052 and adjacent Servant Quarters and Garages (SH: Civil and Electrical)</t>
  </si>
  <si>
    <t>NIT No:   Composite/03/10/2023-2</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</si>
</sst>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9">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b/>
      <sz val="14"/>
      <name val="Arial"/>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2"/>
      <color indexed="8"/>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rgb="FF000000"/>
      <name val="Times New Roman"/>
      <family val="1"/>
    </font>
    <font>
      <sz val="10"/>
      <color theme="1"/>
      <name val="Calibri"/>
      <family val="2"/>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bottom/>
    </border>
    <border>
      <left/>
      <right/>
      <top style="thin">
        <color indexed="8"/>
      </top>
      <bottom style="thin">
        <color indexed="8"/>
      </bottom>
    </border>
    <border>
      <left/>
      <right/>
      <top/>
      <bottom style="thin">
        <color indexed="8"/>
      </bottom>
    </border>
    <border>
      <left/>
      <right style="thin">
        <color indexed="8"/>
      </right>
      <top/>
      <bottom style="thin">
        <color indexed="8"/>
      </bottom>
    </border>
    <border>
      <left style="thin"/>
      <right style="thin"/>
      <top/>
      <bottom style="thin"/>
    </border>
    <border>
      <left/>
      <right style="thin">
        <color indexed="8"/>
      </right>
      <top style="thin">
        <color indexed="8"/>
      </top>
      <bottom/>
    </border>
    <border>
      <left/>
      <right/>
      <top style="thin">
        <color indexed="8"/>
      </top>
      <bottom/>
    </border>
    <border>
      <left style="thin"/>
      <right/>
      <top style="thin"/>
      <bottom/>
    </border>
    <border>
      <left/>
      <right/>
      <top style="thin"/>
      <bottom/>
    </border>
    <border>
      <left/>
      <right style="thin"/>
      <top style="thin"/>
      <bottom/>
    </border>
    <border>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9">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0" fontId="7" fillId="0" borderId="12" xfId="59" applyFont="1" applyBorder="1" applyAlignment="1">
      <alignment horizontal="left" vertical="top"/>
      <protection/>
    </xf>
    <xf numFmtId="0" fontId="7" fillId="0" borderId="11" xfId="56" applyFont="1" applyBorder="1" applyAlignment="1">
      <alignment horizontal="center" vertical="top" wrapText="1"/>
      <protection/>
    </xf>
    <xf numFmtId="0" fontId="7" fillId="0" borderId="13" xfId="56" applyFont="1" applyBorder="1" applyAlignment="1">
      <alignment horizontal="center" vertical="top" wrapText="1"/>
      <protection/>
    </xf>
    <xf numFmtId="0" fontId="4" fillId="0" borderId="0" xfId="56" applyFont="1" applyAlignment="1">
      <alignment vertical="top" wrapText="1"/>
      <protection/>
    </xf>
    <xf numFmtId="0" fontId="7" fillId="0" borderId="14" xfId="56" applyFont="1" applyBorder="1" applyAlignment="1">
      <alignment horizontal="center" vertical="top" wrapText="1"/>
      <protection/>
    </xf>
    <xf numFmtId="0" fontId="5" fillId="0" borderId="0" xfId="56" applyFont="1" applyAlignment="1">
      <alignment vertical="top" wrapText="1"/>
      <protection/>
    </xf>
    <xf numFmtId="0" fontId="7" fillId="0" borderId="15" xfId="59" applyFont="1" applyBorder="1" applyAlignment="1">
      <alignment horizontal="left" vertical="top"/>
      <protection/>
    </xf>
    <xf numFmtId="0" fontId="7" fillId="0" borderId="16" xfId="59" applyFont="1" applyBorder="1" applyAlignment="1">
      <alignment horizontal="left" vertical="top"/>
      <protection/>
    </xf>
    <xf numFmtId="2" fontId="4" fillId="0" borderId="0" xfId="56" applyNumberFormat="1" applyFont="1" applyAlignment="1">
      <alignment vertical="top"/>
      <protection/>
    </xf>
    <xf numFmtId="0" fontId="20" fillId="0" borderId="17" xfId="59" applyFont="1" applyBorder="1" applyAlignment="1">
      <alignment horizontal="left" vertical="top"/>
      <protection/>
    </xf>
    <xf numFmtId="0" fontId="21" fillId="0" borderId="18" xfId="59" applyFont="1" applyBorder="1" applyAlignment="1">
      <alignment vertical="top"/>
      <protection/>
    </xf>
    <xf numFmtId="0" fontId="20" fillId="0" borderId="19"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20" xfId="59" applyFont="1" applyBorder="1" applyAlignment="1">
      <alignment horizontal="center" vertical="top"/>
      <protection/>
    </xf>
    <xf numFmtId="0" fontId="21" fillId="0" borderId="20" xfId="59" applyFont="1" applyBorder="1" applyAlignment="1">
      <alignment horizontal="center" vertical="top"/>
      <protection/>
    </xf>
    <xf numFmtId="0" fontId="21" fillId="0" borderId="0" xfId="56" applyFont="1" applyAlignment="1">
      <alignment horizontal="center" vertical="top"/>
      <protection/>
    </xf>
    <xf numFmtId="2" fontId="18" fillId="0" borderId="21" xfId="59" applyNumberFormat="1" applyFont="1" applyBorder="1" applyAlignment="1">
      <alignment horizontal="center" vertical="top"/>
      <protection/>
    </xf>
    <xf numFmtId="0" fontId="21" fillId="0" borderId="22" xfId="59" applyFont="1" applyBorder="1" applyAlignment="1">
      <alignment horizontal="center" vertical="top" wrapText="1"/>
      <protection/>
    </xf>
    <xf numFmtId="0" fontId="18" fillId="0" borderId="10" xfId="59" applyFont="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8" fillId="0" borderId="23"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2" fontId="25" fillId="0" borderId="10" xfId="56" applyNumberFormat="1" applyFont="1" applyBorder="1" applyAlignment="1" applyProtection="1">
      <alignment horizontal="center" vertical="center"/>
      <protection locked="0"/>
    </xf>
    <xf numFmtId="2" fontId="25" fillId="33" borderId="10" xfId="56" applyNumberFormat="1" applyFont="1" applyFill="1" applyBorder="1" applyAlignment="1" applyProtection="1">
      <alignment horizontal="center" vertical="center"/>
      <protection locked="0"/>
    </xf>
    <xf numFmtId="2" fontId="25" fillId="0" borderId="10" xfId="56" applyNumberFormat="1" applyFont="1" applyBorder="1" applyAlignment="1" applyProtection="1">
      <alignment horizontal="center" vertical="center" wrapText="1"/>
      <protection locked="0"/>
    </xf>
    <xf numFmtId="2" fontId="25" fillId="0" borderId="11" xfId="56" applyNumberFormat="1" applyFont="1" applyBorder="1" applyAlignment="1" applyProtection="1">
      <alignment horizontal="center" vertical="center" wrapText="1"/>
      <protection locked="0"/>
    </xf>
    <xf numFmtId="2" fontId="25" fillId="0" borderId="14" xfId="59" applyNumberFormat="1" applyFont="1" applyBorder="1" applyAlignment="1">
      <alignment horizontal="center" vertical="center"/>
      <protection/>
    </xf>
    <xf numFmtId="2" fontId="25" fillId="0" borderId="24" xfId="58" applyNumberFormat="1" applyFont="1" applyBorder="1" applyAlignment="1">
      <alignment horizontal="center" vertical="center"/>
      <protection/>
    </xf>
    <xf numFmtId="0" fontId="26" fillId="0" borderId="14" xfId="59" applyFont="1" applyBorder="1" applyAlignment="1">
      <alignment horizontal="center" vertical="center" wrapText="1"/>
      <protection/>
    </xf>
    <xf numFmtId="2" fontId="26" fillId="0" borderId="10" xfId="56" applyNumberFormat="1" applyFont="1" applyBorder="1" applyAlignment="1" applyProtection="1">
      <alignment horizontal="center" vertical="center"/>
      <protection locked="0"/>
    </xf>
    <xf numFmtId="2" fontId="26" fillId="33" borderId="10" xfId="56" applyNumberFormat="1" applyFont="1" applyFill="1" applyBorder="1" applyAlignment="1" applyProtection="1">
      <alignment horizontal="center" vertical="center"/>
      <protection locked="0"/>
    </xf>
    <xf numFmtId="2" fontId="26" fillId="0" borderId="10" xfId="56" applyNumberFormat="1" applyFont="1" applyBorder="1" applyAlignment="1" applyProtection="1">
      <alignment horizontal="center" vertical="center" wrapText="1"/>
      <protection locked="0"/>
    </xf>
    <xf numFmtId="2" fontId="26" fillId="0" borderId="11" xfId="56" applyNumberFormat="1" applyFont="1" applyBorder="1" applyAlignment="1" applyProtection="1">
      <alignment horizontal="center" vertical="center" wrapText="1"/>
      <protection locked="0"/>
    </xf>
    <xf numFmtId="2" fontId="26" fillId="0" borderId="14" xfId="59" applyNumberFormat="1" applyFont="1" applyBorder="1" applyAlignment="1">
      <alignment horizontal="center" vertical="center"/>
      <protection/>
    </xf>
    <xf numFmtId="2" fontId="26" fillId="0" borderId="24" xfId="58" applyNumberFormat="1" applyFont="1" applyBorder="1" applyAlignment="1">
      <alignment horizontal="center" vertical="center"/>
      <protection/>
    </xf>
    <xf numFmtId="0" fontId="6" fillId="0" borderId="0" xfId="59" applyFont="1" applyFill="1" applyAlignment="1">
      <alignment horizontal="center" vertical="center"/>
      <protection/>
    </xf>
    <xf numFmtId="0" fontId="7" fillId="0" borderId="14" xfId="56" applyFont="1" applyFill="1" applyBorder="1" applyAlignment="1">
      <alignment horizontal="center" vertical="top" wrapText="1"/>
      <protection/>
    </xf>
    <xf numFmtId="0" fontId="16" fillId="0" borderId="14" xfId="56" applyFont="1" applyFill="1" applyBorder="1" applyAlignment="1">
      <alignment horizontal="center" vertical="top" wrapText="1"/>
      <protection/>
    </xf>
    <xf numFmtId="0" fontId="7" fillId="0" borderId="0" xfId="56" applyFont="1" applyFill="1" applyAlignment="1">
      <alignment horizontal="center" vertical="top" wrapText="1"/>
      <protection/>
    </xf>
    <xf numFmtId="0" fontId="4" fillId="0" borderId="14" xfId="0" applyFont="1" applyFill="1" applyBorder="1" applyAlignment="1">
      <alignment horizontal="center" vertical="top"/>
    </xf>
    <xf numFmtId="0" fontId="24" fillId="0" borderId="14" xfId="0" applyFont="1" applyFill="1" applyBorder="1" applyAlignment="1">
      <alignment horizontal="left" vertical="center" wrapText="1"/>
    </xf>
    <xf numFmtId="0" fontId="65" fillId="0" borderId="14"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2" fontId="24" fillId="0" borderId="14" xfId="0" applyNumberFormat="1" applyFont="1" applyFill="1" applyBorder="1" applyAlignment="1">
      <alignment horizontal="center" vertical="center"/>
    </xf>
    <xf numFmtId="2" fontId="25" fillId="0" borderId="23" xfId="56" applyNumberFormat="1" applyFont="1" applyFill="1" applyBorder="1" applyAlignment="1" applyProtection="1">
      <alignment horizontal="center" vertical="center"/>
      <protection locked="0"/>
    </xf>
    <xf numFmtId="2" fontId="25" fillId="0" borderId="10" xfId="56" applyNumberFormat="1" applyFont="1" applyFill="1" applyBorder="1" applyAlignment="1" applyProtection="1">
      <alignment horizontal="center" vertical="center"/>
      <protection locked="0"/>
    </xf>
    <xf numFmtId="2" fontId="26" fillId="0" borderId="10" xfId="59" applyNumberFormat="1" applyFont="1" applyFill="1" applyBorder="1" applyAlignment="1">
      <alignment horizontal="center" vertical="center"/>
      <protection/>
    </xf>
    <xf numFmtId="2" fontId="26" fillId="0" borderId="10" xfId="56" applyNumberFormat="1" applyFont="1" applyFill="1" applyBorder="1" applyAlignment="1">
      <alignment horizontal="center" vertical="center"/>
      <protection/>
    </xf>
    <xf numFmtId="0" fontId="26" fillId="0" borderId="14" xfId="0" applyFont="1" applyFill="1" applyBorder="1" applyAlignment="1">
      <alignment horizontal="justify" vertical="top" wrapText="1"/>
    </xf>
    <xf numFmtId="0" fontId="24" fillId="0" borderId="14" xfId="0" applyFont="1" applyFill="1" applyBorder="1" applyAlignment="1">
      <alignment horizontal="justify" vertical="justify" wrapText="1"/>
    </xf>
    <xf numFmtId="0" fontId="26" fillId="0" borderId="14" xfId="0" applyFont="1" applyFill="1" applyBorder="1" applyAlignment="1">
      <alignment horizontal="left" wrapText="1"/>
    </xf>
    <xf numFmtId="0" fontId="24" fillId="0" borderId="13" xfId="0" applyFont="1" applyFill="1" applyBorder="1" applyAlignment="1">
      <alignment horizontal="justify" vertical="justify" wrapText="1"/>
    </xf>
    <xf numFmtId="2" fontId="26" fillId="0" borderId="23" xfId="56" applyNumberFormat="1" applyFont="1" applyFill="1" applyBorder="1" applyAlignment="1" applyProtection="1">
      <alignment horizontal="center" vertical="center"/>
      <protection locked="0"/>
    </xf>
    <xf numFmtId="2" fontId="26" fillId="0" borderId="10" xfId="56" applyNumberFormat="1" applyFont="1" applyFill="1" applyBorder="1" applyAlignment="1" applyProtection="1">
      <alignment horizontal="center" vertical="center"/>
      <protection locked="0"/>
    </xf>
    <xf numFmtId="2" fontId="66" fillId="0" borderId="14" xfId="0" applyNumberFormat="1" applyFont="1" applyFill="1" applyBorder="1" applyAlignment="1">
      <alignment horizontal="center" vertical="center"/>
    </xf>
    <xf numFmtId="2" fontId="26" fillId="0" borderId="14" xfId="0" applyNumberFormat="1" applyFont="1" applyFill="1" applyBorder="1" applyAlignment="1">
      <alignment horizontal="center" vertical="center" wrapText="1"/>
    </xf>
    <xf numFmtId="2" fontId="27" fillId="0" borderId="14" xfId="0" applyNumberFormat="1" applyFont="1" applyFill="1" applyBorder="1" applyAlignment="1">
      <alignment horizontal="center" vertical="center"/>
    </xf>
    <xf numFmtId="2" fontId="26" fillId="0" borderId="14" xfId="0" applyNumberFormat="1" applyFont="1" applyFill="1" applyBorder="1" applyAlignment="1">
      <alignment horizontal="center" vertical="center"/>
    </xf>
    <xf numFmtId="0" fontId="66" fillId="0" borderId="14" xfId="0" applyFont="1" applyFill="1" applyBorder="1" applyAlignment="1">
      <alignment horizontal="justify" vertical="top" wrapText="1"/>
    </xf>
    <xf numFmtId="0" fontId="65" fillId="0" borderId="14" xfId="0" applyFont="1" applyFill="1" applyBorder="1" applyAlignment="1">
      <alignment horizontal="justify" vertical="top" wrapText="1"/>
    </xf>
    <xf numFmtId="0" fontId="65" fillId="0" borderId="14" xfId="0" applyFont="1" applyFill="1" applyBorder="1" applyAlignment="1">
      <alignment horizontal="justify" vertical="top"/>
    </xf>
    <xf numFmtId="0" fontId="66" fillId="0" borderId="14" xfId="0" applyFont="1" applyFill="1" applyBorder="1" applyAlignment="1">
      <alignment horizontal="justify" vertical="top"/>
    </xf>
    <xf numFmtId="0" fontId="26" fillId="0" borderId="14" xfId="0" applyFont="1" applyFill="1" applyBorder="1" applyAlignment="1">
      <alignment horizontal="center" vertical="center"/>
    </xf>
    <xf numFmtId="0" fontId="66" fillId="0" borderId="14" xfId="0" applyFont="1" applyFill="1" applyBorder="1" applyAlignment="1">
      <alignment horizontal="center" vertical="center"/>
    </xf>
    <xf numFmtId="0" fontId="67" fillId="0" borderId="14" xfId="0" applyFont="1" applyFill="1" applyBorder="1" applyAlignment="1">
      <alignment horizontal="justify" vertical="center" wrapText="1"/>
    </xf>
    <xf numFmtId="0" fontId="68" fillId="0" borderId="14" xfId="0" applyFont="1" applyFill="1" applyBorder="1" applyAlignment="1">
      <alignment horizontal="justify" vertical="top" wrapText="1"/>
    </xf>
    <xf numFmtId="2" fontId="68" fillId="0" borderId="14" xfId="0" applyNumberFormat="1" applyFont="1" applyFill="1" applyBorder="1" applyAlignment="1">
      <alignment horizontal="center" vertical="center"/>
    </xf>
    <xf numFmtId="0" fontId="7" fillId="0" borderId="15"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2" fontId="19" fillId="0" borderId="12" xfId="59" applyNumberFormat="1" applyFont="1" applyFill="1" applyBorder="1" applyAlignment="1">
      <alignment horizontal="center" vertical="top"/>
      <protection/>
    </xf>
    <xf numFmtId="2" fontId="18" fillId="0" borderId="16" xfId="59" applyNumberFormat="1" applyFont="1" applyFill="1" applyBorder="1" applyAlignment="1">
      <alignment horizontal="center" vertical="top"/>
      <protection/>
    </xf>
    <xf numFmtId="0" fontId="25" fillId="0" borderId="25" xfId="56" applyFont="1" applyFill="1" applyBorder="1" applyAlignment="1">
      <alignment horizontal="center" vertical="top"/>
      <protection/>
    </xf>
    <xf numFmtId="0" fontId="25" fillId="0" borderId="26" xfId="56" applyFont="1" applyFill="1" applyBorder="1" applyAlignment="1">
      <alignment horizontal="center" vertical="top"/>
      <protection/>
    </xf>
    <xf numFmtId="0" fontId="25" fillId="0" borderId="26" xfId="56" applyFont="1" applyBorder="1" applyAlignment="1">
      <alignment horizontal="center" vertical="top"/>
      <protection/>
    </xf>
    <xf numFmtId="0" fontId="25" fillId="0" borderId="27" xfId="56" applyFont="1" applyBorder="1" applyAlignment="1">
      <alignment horizontal="center" vertical="top"/>
      <protection/>
    </xf>
    <xf numFmtId="0" fontId="14" fillId="0" borderId="15" xfId="59" applyFont="1" applyBorder="1" applyAlignment="1">
      <alignment horizontal="center" vertical="top" wrapText="1"/>
      <protection/>
    </xf>
    <xf numFmtId="0" fontId="14" fillId="0" borderId="19" xfId="59" applyFont="1" applyBorder="1" applyAlignment="1">
      <alignment horizontal="center" vertical="top" wrapText="1"/>
      <protection/>
    </xf>
    <xf numFmtId="0" fontId="14" fillId="0" borderId="28"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20" xfId="56" applyFont="1" applyFill="1" applyBorder="1" applyAlignment="1" applyProtection="1">
      <alignment horizontal="center" wrapText="1"/>
      <protection locked="0"/>
    </xf>
    <xf numFmtId="0" fontId="10" fillId="0" borderId="20" xfId="56" applyFont="1" applyBorder="1" applyAlignment="1" applyProtection="1">
      <alignment horizontal="center" wrapText="1"/>
      <protection locked="0"/>
    </xf>
    <xf numFmtId="0" fontId="7" fillId="0" borderId="29" xfId="56" applyFont="1" applyFill="1" applyBorder="1" applyAlignment="1">
      <alignment horizontal="center" vertical="top"/>
      <protection/>
    </xf>
    <xf numFmtId="0" fontId="7" fillId="0" borderId="30" xfId="56" applyFont="1" applyFill="1" applyBorder="1" applyAlignment="1">
      <alignment horizontal="center" vertical="top"/>
      <protection/>
    </xf>
    <xf numFmtId="0" fontId="7" fillId="0" borderId="30" xfId="56" applyFont="1" applyBorder="1" applyAlignment="1">
      <alignment horizontal="center" vertical="top"/>
      <protection/>
    </xf>
    <xf numFmtId="0" fontId="7" fillId="0" borderId="31" xfId="56" applyFont="1" applyBorder="1" applyAlignment="1">
      <alignment horizontal="center" vertical="top"/>
      <protection/>
    </xf>
    <xf numFmtId="0" fontId="7" fillId="33" borderId="12" xfId="59" applyFont="1" applyFill="1" applyBorder="1" applyAlignment="1" applyProtection="1">
      <alignment horizontal="left" vertical="top"/>
      <protection locked="0"/>
    </xf>
    <xf numFmtId="0" fontId="11" fillId="0" borderId="12" xfId="56" applyFont="1" applyFill="1" applyBorder="1" applyAlignment="1">
      <alignment horizontal="center" vertical="center" wrapText="1"/>
      <protection/>
    </xf>
    <xf numFmtId="0" fontId="11" fillId="0" borderId="12" xfId="56" applyFont="1" applyBorder="1" applyAlignment="1">
      <alignment horizontal="center" vertical="center" wrapText="1"/>
      <protection/>
    </xf>
    <xf numFmtId="0" fontId="15"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DJAC%2009.08.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476"/>
  <sheetViews>
    <sheetView showGridLines="0" zoomScale="87" zoomScaleNormal="87" zoomScalePageLayoutView="0" workbookViewId="0" topLeftCell="A1">
      <selection activeCell="BC16" sqref="BC16"/>
    </sheetView>
  </sheetViews>
  <sheetFormatPr defaultColWidth="9.140625" defaultRowHeight="15"/>
  <cols>
    <col min="1" max="1" width="9.57421875" style="1" customWidth="1"/>
    <col min="2" max="2" width="64.57421875" style="1" customWidth="1"/>
    <col min="3" max="3" width="16.710937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10.8515625" style="1" bestFit="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105" t="str">
        <f>B2&amp;" BoQ"</f>
        <v>Percentage BoQ</v>
      </c>
      <c r="B1" s="105"/>
      <c r="C1" s="105"/>
      <c r="D1" s="105"/>
      <c r="E1" s="105"/>
      <c r="F1" s="105"/>
      <c r="G1" s="105"/>
      <c r="H1" s="105"/>
      <c r="I1" s="105"/>
      <c r="J1" s="105"/>
      <c r="K1" s="105"/>
      <c r="L1" s="105"/>
      <c r="O1" s="5"/>
      <c r="P1" s="5"/>
      <c r="Q1" s="6"/>
      <c r="HZ1" s="6"/>
      <c r="IA1" s="6"/>
      <c r="IB1" s="6"/>
      <c r="IC1" s="6"/>
      <c r="ID1" s="6"/>
    </row>
    <row r="2" spans="1:17" s="4" customFormat="1" ht="25.5" customHeight="1" hidden="1">
      <c r="A2" s="7" t="s">
        <v>0</v>
      </c>
      <c r="B2" s="7" t="s">
        <v>1</v>
      </c>
      <c r="C2" s="7" t="s">
        <v>2</v>
      </c>
      <c r="D2" s="60"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106" t="s">
        <v>143</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HZ4" s="10"/>
      <c r="IA4" s="10"/>
      <c r="IB4" s="10"/>
      <c r="IC4" s="10"/>
      <c r="ID4" s="10"/>
    </row>
    <row r="5" spans="1:238" s="9" customFormat="1" ht="38.25" customHeight="1">
      <c r="A5" s="106" t="s">
        <v>962</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HZ5" s="10"/>
      <c r="IA5" s="10"/>
      <c r="IB5" s="10"/>
      <c r="IC5" s="10"/>
      <c r="ID5" s="10"/>
    </row>
    <row r="6" spans="1:238" s="9" customFormat="1" ht="30.75" customHeight="1">
      <c r="A6" s="106" t="s">
        <v>963</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HZ6" s="10"/>
      <c r="IA6" s="10"/>
      <c r="IB6" s="10"/>
      <c r="IC6" s="10"/>
      <c r="ID6" s="10"/>
    </row>
    <row r="7" spans="1:238" s="9" customFormat="1" ht="29.25" customHeight="1" hidden="1">
      <c r="A7" s="108" t="s">
        <v>7</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HZ7" s="10"/>
      <c r="IA7" s="10"/>
      <c r="IB7" s="10"/>
      <c r="IC7" s="10"/>
      <c r="ID7" s="10"/>
    </row>
    <row r="8" spans="1:238" s="11" customFormat="1" ht="58.5" customHeight="1">
      <c r="A8" s="93" t="s">
        <v>40</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HZ8" s="5"/>
      <c r="IA8" s="5"/>
      <c r="IB8" s="5"/>
      <c r="IC8" s="5"/>
      <c r="ID8" s="5"/>
    </row>
    <row r="9" spans="1:238" s="4" customFormat="1" ht="61.5" customHeight="1">
      <c r="A9" s="115" t="s">
        <v>8</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HZ9" s="6"/>
      <c r="IA9" s="6"/>
      <c r="IB9" s="6"/>
      <c r="IC9" s="6"/>
      <c r="ID9" s="6"/>
    </row>
    <row r="10" spans="1:238" s="13" customFormat="1" ht="18.75" customHeight="1">
      <c r="A10" s="94"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12" t="s">
        <v>10</v>
      </c>
      <c r="HZ10" s="14"/>
      <c r="IA10" s="14"/>
      <c r="IB10" s="14"/>
      <c r="IC10" s="14"/>
      <c r="ID10" s="14"/>
    </row>
    <row r="11" spans="1:238" s="13" customFormat="1" ht="67.5" customHeight="1">
      <c r="A11" s="94"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16" t="s">
        <v>33</v>
      </c>
      <c r="HZ11" s="14"/>
      <c r="IA11" s="14"/>
      <c r="IB11" s="14"/>
      <c r="IC11" s="14"/>
      <c r="ID11" s="14"/>
    </row>
    <row r="12" spans="1:238" s="13" customFormat="1" ht="15">
      <c r="A12" s="94">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23">
        <v>8</v>
      </c>
      <c r="HZ12" s="14"/>
      <c r="IA12" s="14"/>
      <c r="IB12" s="14"/>
      <c r="IC12" s="14"/>
      <c r="ID12" s="14"/>
    </row>
    <row r="13" spans="1:238" s="13" customFormat="1" ht="18">
      <c r="A13" s="61">
        <v>1</v>
      </c>
      <c r="B13" s="62" t="s">
        <v>86</v>
      </c>
      <c r="C13" s="63"/>
      <c r="D13" s="110"/>
      <c r="E13" s="111"/>
      <c r="F13" s="111"/>
      <c r="G13" s="111"/>
      <c r="H13" s="111"/>
      <c r="I13" s="111"/>
      <c r="J13" s="111"/>
      <c r="K13" s="111"/>
      <c r="L13" s="111"/>
      <c r="M13" s="111"/>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3"/>
      <c r="HV13" s="13">
        <v>1</v>
      </c>
      <c r="HW13" s="13" t="s">
        <v>86</v>
      </c>
      <c r="HZ13" s="14"/>
      <c r="IA13" s="14">
        <v>1</v>
      </c>
      <c r="IB13" s="14" t="s">
        <v>86</v>
      </c>
      <c r="IC13" s="14"/>
      <c r="ID13" s="14"/>
    </row>
    <row r="14" spans="1:238" s="17" customFormat="1" ht="15.75">
      <c r="A14" s="64">
        <v>1.01</v>
      </c>
      <c r="B14" s="65" t="s">
        <v>482</v>
      </c>
      <c r="C14" s="66" t="s">
        <v>43</v>
      </c>
      <c r="D14" s="98"/>
      <c r="E14" s="99"/>
      <c r="F14" s="99"/>
      <c r="G14" s="99"/>
      <c r="H14" s="99"/>
      <c r="I14" s="99"/>
      <c r="J14" s="99"/>
      <c r="K14" s="99"/>
      <c r="L14" s="99"/>
      <c r="M14" s="99"/>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1"/>
      <c r="HV14" s="17">
        <v>1.01</v>
      </c>
      <c r="HW14" s="17" t="s">
        <v>87</v>
      </c>
      <c r="HX14" s="17" t="s">
        <v>43</v>
      </c>
      <c r="HZ14" s="18"/>
      <c r="IA14" s="18">
        <v>1.01</v>
      </c>
      <c r="IB14" s="18" t="s">
        <v>482</v>
      </c>
      <c r="IC14" s="18" t="s">
        <v>43</v>
      </c>
      <c r="ID14" s="18"/>
    </row>
    <row r="15" spans="1:238" s="17" customFormat="1" ht="15.75">
      <c r="A15" s="64">
        <v>1.02</v>
      </c>
      <c r="B15" s="65" t="s">
        <v>483</v>
      </c>
      <c r="C15" s="66" t="s">
        <v>44</v>
      </c>
      <c r="D15" s="98"/>
      <c r="E15" s="99"/>
      <c r="F15" s="99"/>
      <c r="G15" s="99"/>
      <c r="H15" s="99"/>
      <c r="I15" s="99"/>
      <c r="J15" s="99"/>
      <c r="K15" s="99"/>
      <c r="L15" s="99"/>
      <c r="M15" s="99"/>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1"/>
      <c r="HV15" s="17">
        <v>1.02</v>
      </c>
      <c r="HW15" s="17" t="s">
        <v>88</v>
      </c>
      <c r="HX15" s="17" t="s">
        <v>44</v>
      </c>
      <c r="HZ15" s="18"/>
      <c r="IA15" s="18">
        <v>1.02</v>
      </c>
      <c r="IB15" s="18" t="s">
        <v>483</v>
      </c>
      <c r="IC15" s="18" t="s">
        <v>44</v>
      </c>
      <c r="ID15" s="18"/>
    </row>
    <row r="16" spans="1:239" s="17" customFormat="1" ht="26.25" customHeight="1">
      <c r="A16" s="64">
        <v>1.03</v>
      </c>
      <c r="B16" s="65" t="s">
        <v>484</v>
      </c>
      <c r="C16" s="66" t="s">
        <v>45</v>
      </c>
      <c r="D16" s="67">
        <v>2</v>
      </c>
      <c r="E16" s="68" t="s">
        <v>194</v>
      </c>
      <c r="F16" s="69">
        <v>143.08</v>
      </c>
      <c r="G16" s="70"/>
      <c r="H16" s="71"/>
      <c r="I16" s="72" t="s">
        <v>34</v>
      </c>
      <c r="J16" s="73">
        <f aca="true" t="shared" si="0" ref="J16:J84">IF(I16="Less(-)",-1,1)</f>
        <v>1</v>
      </c>
      <c r="K16" s="71" t="s">
        <v>35</v>
      </c>
      <c r="L16" s="71" t="s">
        <v>4</v>
      </c>
      <c r="M16" s="48"/>
      <c r="N16" s="47"/>
      <c r="O16" s="47"/>
      <c r="P16" s="49"/>
      <c r="Q16" s="47"/>
      <c r="R16" s="47"/>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A16" s="51">
        <f>ROUND(total_amount_ba($B$2,$D$2,D16,F16,J16,K16,M16),0)</f>
        <v>286</v>
      </c>
      <c r="BB16" s="52">
        <f aca="true" t="shared" si="1" ref="BB16:BB84">BA16+SUM(N16:AZ16)</f>
        <v>286</v>
      </c>
      <c r="BC16" s="53" t="str">
        <f aca="true" t="shared" si="2" ref="BC16:BC84">SpellNumber(L16,BB16)</f>
        <v>INR  Two Hundred &amp; Eighty Six  Only</v>
      </c>
      <c r="HV16" s="17">
        <v>1.03</v>
      </c>
      <c r="HW16" s="17" t="s">
        <v>89</v>
      </c>
      <c r="HX16" s="17" t="s">
        <v>45</v>
      </c>
      <c r="HZ16" s="18"/>
      <c r="IA16" s="18">
        <v>1.03</v>
      </c>
      <c r="IB16" s="18" t="s">
        <v>484</v>
      </c>
      <c r="IC16" s="18" t="s">
        <v>45</v>
      </c>
      <c r="ID16" s="18">
        <v>2</v>
      </c>
      <c r="IE16" s="17" t="s">
        <v>194</v>
      </c>
    </row>
    <row r="17" spans="1:238" s="17" customFormat="1" ht="20.25" customHeight="1">
      <c r="A17" s="64">
        <v>1.04</v>
      </c>
      <c r="B17" s="65" t="s">
        <v>195</v>
      </c>
      <c r="C17" s="66" t="s">
        <v>53</v>
      </c>
      <c r="D17" s="98"/>
      <c r="E17" s="99"/>
      <c r="F17" s="99"/>
      <c r="G17" s="99"/>
      <c r="H17" s="99"/>
      <c r="I17" s="99"/>
      <c r="J17" s="99"/>
      <c r="K17" s="99"/>
      <c r="L17" s="99"/>
      <c r="M17" s="99"/>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1"/>
      <c r="HV17" s="17">
        <v>1.04</v>
      </c>
      <c r="HW17" s="17" t="s">
        <v>90</v>
      </c>
      <c r="HX17" s="17" t="s">
        <v>53</v>
      </c>
      <c r="HZ17" s="18"/>
      <c r="IA17" s="18">
        <v>1.04</v>
      </c>
      <c r="IB17" s="18" t="s">
        <v>195</v>
      </c>
      <c r="IC17" s="18" t="s">
        <v>53</v>
      </c>
      <c r="ID17" s="18"/>
    </row>
    <row r="18" spans="1:238" s="17" customFormat="1" ht="63">
      <c r="A18" s="64">
        <v>1.05</v>
      </c>
      <c r="B18" s="65" t="s">
        <v>196</v>
      </c>
      <c r="C18" s="66" t="s">
        <v>46</v>
      </c>
      <c r="D18" s="98"/>
      <c r="E18" s="99"/>
      <c r="F18" s="99"/>
      <c r="G18" s="99"/>
      <c r="H18" s="99"/>
      <c r="I18" s="99"/>
      <c r="J18" s="99"/>
      <c r="K18" s="99"/>
      <c r="L18" s="99"/>
      <c r="M18" s="99"/>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1"/>
      <c r="HV18" s="17">
        <v>1.05</v>
      </c>
      <c r="HW18" s="17" t="s">
        <v>114</v>
      </c>
      <c r="HX18" s="17" t="s">
        <v>46</v>
      </c>
      <c r="HZ18" s="18"/>
      <c r="IA18" s="18">
        <v>1.05</v>
      </c>
      <c r="IB18" s="18" t="s">
        <v>196</v>
      </c>
      <c r="IC18" s="18" t="s">
        <v>46</v>
      </c>
      <c r="ID18" s="18"/>
    </row>
    <row r="19" spans="1:239" s="17" customFormat="1" ht="18" customHeight="1">
      <c r="A19" s="64">
        <v>1.06</v>
      </c>
      <c r="B19" s="65" t="s">
        <v>197</v>
      </c>
      <c r="C19" s="66" t="s">
        <v>54</v>
      </c>
      <c r="D19" s="67">
        <v>30</v>
      </c>
      <c r="E19" s="68" t="s">
        <v>240</v>
      </c>
      <c r="F19" s="69">
        <v>93.82</v>
      </c>
      <c r="G19" s="70"/>
      <c r="H19" s="71"/>
      <c r="I19" s="72" t="s">
        <v>34</v>
      </c>
      <c r="J19" s="73">
        <f t="shared" si="0"/>
        <v>1</v>
      </c>
      <c r="K19" s="71" t="s">
        <v>35</v>
      </c>
      <c r="L19" s="71" t="s">
        <v>4</v>
      </c>
      <c r="M19" s="48"/>
      <c r="N19" s="47"/>
      <c r="O19" s="47"/>
      <c r="P19" s="49"/>
      <c r="Q19" s="47"/>
      <c r="R19" s="47"/>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51">
        <f>ROUND(total_amount_ba($B$2,$D$2,D19,F19,J19,K19,M19),0)</f>
        <v>2815</v>
      </c>
      <c r="BB19" s="52">
        <f t="shared" si="1"/>
        <v>2815</v>
      </c>
      <c r="BC19" s="53" t="str">
        <f t="shared" si="2"/>
        <v>INR  Two Thousand Eight Hundred &amp; Fifteen  Only</v>
      </c>
      <c r="HV19" s="17">
        <v>1.06</v>
      </c>
      <c r="HW19" s="17" t="s">
        <v>91</v>
      </c>
      <c r="HX19" s="17" t="s">
        <v>54</v>
      </c>
      <c r="HZ19" s="18"/>
      <c r="IA19" s="18">
        <v>1.06</v>
      </c>
      <c r="IB19" s="18" t="s">
        <v>197</v>
      </c>
      <c r="IC19" s="18" t="s">
        <v>54</v>
      </c>
      <c r="ID19" s="18">
        <v>30</v>
      </c>
      <c r="IE19" s="17" t="s">
        <v>240</v>
      </c>
    </row>
    <row r="20" spans="1:238" s="17" customFormat="1" ht="78.75">
      <c r="A20" s="64">
        <v>1.07</v>
      </c>
      <c r="B20" s="65" t="s">
        <v>485</v>
      </c>
      <c r="C20" s="66" t="s">
        <v>55</v>
      </c>
      <c r="D20" s="98"/>
      <c r="E20" s="99"/>
      <c r="F20" s="99"/>
      <c r="G20" s="99"/>
      <c r="H20" s="99"/>
      <c r="I20" s="99"/>
      <c r="J20" s="99"/>
      <c r="K20" s="99"/>
      <c r="L20" s="99"/>
      <c r="M20" s="99"/>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1"/>
      <c r="HV20" s="17">
        <v>1.07</v>
      </c>
      <c r="HW20" s="17" t="s">
        <v>115</v>
      </c>
      <c r="HX20" s="17" t="s">
        <v>55</v>
      </c>
      <c r="HZ20" s="18"/>
      <c r="IA20" s="18">
        <v>1.07</v>
      </c>
      <c r="IB20" s="18" t="s">
        <v>485</v>
      </c>
      <c r="IC20" s="18" t="s">
        <v>55</v>
      </c>
      <c r="ID20" s="18"/>
    </row>
    <row r="21" spans="1:239" s="17" customFormat="1" ht="27.75" customHeight="1">
      <c r="A21" s="64">
        <v>1.08</v>
      </c>
      <c r="B21" s="65" t="s">
        <v>486</v>
      </c>
      <c r="C21" s="66" t="s">
        <v>47</v>
      </c>
      <c r="D21" s="67">
        <v>4.1</v>
      </c>
      <c r="E21" s="68" t="s">
        <v>194</v>
      </c>
      <c r="F21" s="69">
        <v>251.51</v>
      </c>
      <c r="G21" s="70"/>
      <c r="H21" s="71"/>
      <c r="I21" s="72" t="s">
        <v>34</v>
      </c>
      <c r="J21" s="73">
        <f t="shared" si="0"/>
        <v>1</v>
      </c>
      <c r="K21" s="71" t="s">
        <v>35</v>
      </c>
      <c r="L21" s="71" t="s">
        <v>4</v>
      </c>
      <c r="M21" s="48"/>
      <c r="N21" s="47"/>
      <c r="O21" s="47"/>
      <c r="P21" s="49"/>
      <c r="Q21" s="47"/>
      <c r="R21" s="47"/>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50"/>
      <c r="BA21" s="51">
        <f>ROUND(total_amount_ba($B$2,$D$2,D21,F21,J21,K21,M21),0)</f>
        <v>1031</v>
      </c>
      <c r="BB21" s="52">
        <f t="shared" si="1"/>
        <v>1031</v>
      </c>
      <c r="BC21" s="53" t="str">
        <f t="shared" si="2"/>
        <v>INR  One Thousand  &amp;Thirty One  Only</v>
      </c>
      <c r="HV21" s="17">
        <v>1.08</v>
      </c>
      <c r="HW21" s="17" t="s">
        <v>92</v>
      </c>
      <c r="HX21" s="17" t="s">
        <v>47</v>
      </c>
      <c r="HZ21" s="18"/>
      <c r="IA21" s="18">
        <v>1.08</v>
      </c>
      <c r="IB21" s="18" t="s">
        <v>486</v>
      </c>
      <c r="IC21" s="18" t="s">
        <v>47</v>
      </c>
      <c r="ID21" s="18">
        <v>4.1</v>
      </c>
      <c r="IE21" s="17" t="s">
        <v>194</v>
      </c>
    </row>
    <row r="22" spans="1:238" s="17" customFormat="1" ht="110.25">
      <c r="A22" s="64">
        <v>1.09</v>
      </c>
      <c r="B22" s="65" t="s">
        <v>198</v>
      </c>
      <c r="C22" s="66" t="s">
        <v>56</v>
      </c>
      <c r="D22" s="98"/>
      <c r="E22" s="99"/>
      <c r="F22" s="99"/>
      <c r="G22" s="99"/>
      <c r="H22" s="99"/>
      <c r="I22" s="99"/>
      <c r="J22" s="99"/>
      <c r="K22" s="99"/>
      <c r="L22" s="99"/>
      <c r="M22" s="99"/>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1"/>
      <c r="HV22" s="17">
        <v>1.09</v>
      </c>
      <c r="HW22" s="17" t="s">
        <v>116</v>
      </c>
      <c r="HX22" s="17" t="s">
        <v>56</v>
      </c>
      <c r="HZ22" s="18"/>
      <c r="IA22" s="18">
        <v>1.09</v>
      </c>
      <c r="IB22" s="18" t="s">
        <v>198</v>
      </c>
      <c r="IC22" s="18" t="s">
        <v>56</v>
      </c>
      <c r="ID22" s="18"/>
    </row>
    <row r="23" spans="1:238" s="17" customFormat="1" ht="18.75" customHeight="1">
      <c r="A23" s="64">
        <v>1.1</v>
      </c>
      <c r="B23" s="65" t="s">
        <v>197</v>
      </c>
      <c r="C23" s="66" t="s">
        <v>48</v>
      </c>
      <c r="D23" s="98"/>
      <c r="E23" s="99"/>
      <c r="F23" s="99"/>
      <c r="G23" s="99"/>
      <c r="H23" s="99"/>
      <c r="I23" s="99"/>
      <c r="J23" s="99"/>
      <c r="K23" s="99"/>
      <c r="L23" s="99"/>
      <c r="M23" s="99"/>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1"/>
      <c r="HV23" s="17">
        <v>1.1</v>
      </c>
      <c r="HW23" s="17" t="s">
        <v>117</v>
      </c>
      <c r="HX23" s="17" t="s">
        <v>48</v>
      </c>
      <c r="HZ23" s="18"/>
      <c r="IA23" s="18">
        <v>1.1</v>
      </c>
      <c r="IB23" s="18" t="s">
        <v>197</v>
      </c>
      <c r="IC23" s="18" t="s">
        <v>48</v>
      </c>
      <c r="ID23" s="18"/>
    </row>
    <row r="24" spans="1:239" s="17" customFormat="1" ht="31.5">
      <c r="A24" s="64">
        <v>1.11</v>
      </c>
      <c r="B24" s="65" t="s">
        <v>199</v>
      </c>
      <c r="C24" s="66" t="s">
        <v>57</v>
      </c>
      <c r="D24" s="67">
        <v>8</v>
      </c>
      <c r="E24" s="68" t="s">
        <v>241</v>
      </c>
      <c r="F24" s="69">
        <v>365.94</v>
      </c>
      <c r="G24" s="70"/>
      <c r="H24" s="71"/>
      <c r="I24" s="72" t="s">
        <v>34</v>
      </c>
      <c r="J24" s="73">
        <f t="shared" si="0"/>
        <v>1</v>
      </c>
      <c r="K24" s="71" t="s">
        <v>35</v>
      </c>
      <c r="L24" s="71" t="s">
        <v>4</v>
      </c>
      <c r="M24" s="48"/>
      <c r="N24" s="47"/>
      <c r="O24" s="47"/>
      <c r="P24" s="49"/>
      <c r="Q24" s="47"/>
      <c r="R24" s="47"/>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50"/>
      <c r="BA24" s="51">
        <f>ROUND(total_amount_ba($B$2,$D$2,D24,F24,J24,K24,M24),0)</f>
        <v>2928</v>
      </c>
      <c r="BB24" s="52">
        <f t="shared" si="1"/>
        <v>2928</v>
      </c>
      <c r="BC24" s="53" t="str">
        <f t="shared" si="2"/>
        <v>INR  Two Thousand Nine Hundred &amp; Twenty Eight  Only</v>
      </c>
      <c r="HV24" s="17">
        <v>1.11</v>
      </c>
      <c r="HW24" s="17" t="s">
        <v>118</v>
      </c>
      <c r="HX24" s="17" t="s">
        <v>57</v>
      </c>
      <c r="HZ24" s="18"/>
      <c r="IA24" s="18">
        <v>1.11</v>
      </c>
      <c r="IB24" s="18" t="s">
        <v>199</v>
      </c>
      <c r="IC24" s="18" t="s">
        <v>57</v>
      </c>
      <c r="ID24" s="18">
        <v>8</v>
      </c>
      <c r="IE24" s="17" t="s">
        <v>241</v>
      </c>
    </row>
    <row r="25" spans="1:239" s="17" customFormat="1" ht="31.5">
      <c r="A25" s="64">
        <v>1.12</v>
      </c>
      <c r="B25" s="65" t="s">
        <v>200</v>
      </c>
      <c r="C25" s="66" t="s">
        <v>58</v>
      </c>
      <c r="D25" s="67">
        <v>1.5</v>
      </c>
      <c r="E25" s="68" t="s">
        <v>194</v>
      </c>
      <c r="F25" s="69">
        <v>1894.96</v>
      </c>
      <c r="G25" s="70"/>
      <c r="H25" s="71"/>
      <c r="I25" s="72" t="s">
        <v>34</v>
      </c>
      <c r="J25" s="73">
        <f t="shared" si="0"/>
        <v>1</v>
      </c>
      <c r="K25" s="71" t="s">
        <v>35</v>
      </c>
      <c r="L25" s="71" t="s">
        <v>4</v>
      </c>
      <c r="M25" s="48"/>
      <c r="N25" s="47"/>
      <c r="O25" s="47"/>
      <c r="P25" s="49"/>
      <c r="Q25" s="47"/>
      <c r="R25" s="47"/>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50"/>
      <c r="BA25" s="51">
        <f>ROUND(total_amount_ba($B$2,$D$2,D25,F25,J25,K25,M25),0)</f>
        <v>2842</v>
      </c>
      <c r="BB25" s="52">
        <f t="shared" si="1"/>
        <v>2842</v>
      </c>
      <c r="BC25" s="53" t="str">
        <f t="shared" si="2"/>
        <v>INR  Two Thousand Eight Hundred &amp; Forty Two  Only</v>
      </c>
      <c r="HV25" s="17">
        <v>1.12</v>
      </c>
      <c r="HW25" s="17" t="s">
        <v>119</v>
      </c>
      <c r="HX25" s="17" t="s">
        <v>58</v>
      </c>
      <c r="HZ25" s="18"/>
      <c r="IA25" s="18">
        <v>1.12</v>
      </c>
      <c r="IB25" s="18" t="s">
        <v>200</v>
      </c>
      <c r="IC25" s="18" t="s">
        <v>58</v>
      </c>
      <c r="ID25" s="18">
        <v>1.5</v>
      </c>
      <c r="IE25" s="17" t="s">
        <v>194</v>
      </c>
    </row>
    <row r="26" spans="1:238" s="17" customFormat="1" ht="78.75">
      <c r="A26" s="64">
        <v>1.13</v>
      </c>
      <c r="B26" s="65" t="s">
        <v>487</v>
      </c>
      <c r="C26" s="66" t="s">
        <v>59</v>
      </c>
      <c r="D26" s="98"/>
      <c r="E26" s="99"/>
      <c r="F26" s="99"/>
      <c r="G26" s="99"/>
      <c r="H26" s="99"/>
      <c r="I26" s="99"/>
      <c r="J26" s="99"/>
      <c r="K26" s="99"/>
      <c r="L26" s="99"/>
      <c r="M26" s="9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1"/>
      <c r="HV26" s="17">
        <v>1.13</v>
      </c>
      <c r="HW26" s="17" t="s">
        <v>93</v>
      </c>
      <c r="HX26" s="17" t="s">
        <v>59</v>
      </c>
      <c r="HZ26" s="18"/>
      <c r="IA26" s="18">
        <v>1.13</v>
      </c>
      <c r="IB26" s="18" t="s">
        <v>487</v>
      </c>
      <c r="IC26" s="18" t="s">
        <v>59</v>
      </c>
      <c r="ID26" s="18"/>
    </row>
    <row r="27" spans="1:239" s="17" customFormat="1" ht="29.25" customHeight="1">
      <c r="A27" s="64">
        <v>1.14</v>
      </c>
      <c r="B27" s="65" t="s">
        <v>197</v>
      </c>
      <c r="C27" s="66" t="s">
        <v>60</v>
      </c>
      <c r="D27" s="67">
        <v>2</v>
      </c>
      <c r="E27" s="68" t="s">
        <v>243</v>
      </c>
      <c r="F27" s="69">
        <v>78.83</v>
      </c>
      <c r="G27" s="70"/>
      <c r="H27" s="71"/>
      <c r="I27" s="72" t="s">
        <v>34</v>
      </c>
      <c r="J27" s="73">
        <f t="shared" si="0"/>
        <v>1</v>
      </c>
      <c r="K27" s="71" t="s">
        <v>35</v>
      </c>
      <c r="L27" s="71" t="s">
        <v>4</v>
      </c>
      <c r="M27" s="48"/>
      <c r="N27" s="47"/>
      <c r="O27" s="47"/>
      <c r="P27" s="49"/>
      <c r="Q27" s="47"/>
      <c r="R27" s="47"/>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50"/>
      <c r="BA27" s="51">
        <f>ROUND(total_amount_ba($B$2,$D$2,D27,F27,J27,K27,M27),0)</f>
        <v>158</v>
      </c>
      <c r="BB27" s="52">
        <f t="shared" si="1"/>
        <v>158</v>
      </c>
      <c r="BC27" s="53" t="str">
        <f t="shared" si="2"/>
        <v>INR  One Hundred &amp; Fifty Eight  Only</v>
      </c>
      <c r="HV27" s="17">
        <v>1.14</v>
      </c>
      <c r="HW27" s="17" t="s">
        <v>94</v>
      </c>
      <c r="HX27" s="17" t="s">
        <v>60</v>
      </c>
      <c r="HZ27" s="18"/>
      <c r="IA27" s="18">
        <v>1.14</v>
      </c>
      <c r="IB27" s="18" t="s">
        <v>197</v>
      </c>
      <c r="IC27" s="18" t="s">
        <v>60</v>
      </c>
      <c r="ID27" s="18">
        <v>2</v>
      </c>
      <c r="IE27" s="17" t="s">
        <v>243</v>
      </c>
    </row>
    <row r="28" spans="1:238" s="17" customFormat="1" ht="29.25" customHeight="1">
      <c r="A28" s="64">
        <v>1.15</v>
      </c>
      <c r="B28" s="65" t="s">
        <v>840</v>
      </c>
      <c r="C28" s="66" t="s">
        <v>61</v>
      </c>
      <c r="D28" s="98"/>
      <c r="E28" s="99"/>
      <c r="F28" s="99"/>
      <c r="G28" s="99"/>
      <c r="H28" s="99"/>
      <c r="I28" s="99"/>
      <c r="J28" s="99"/>
      <c r="K28" s="99"/>
      <c r="L28" s="99"/>
      <c r="M28" s="9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1"/>
      <c r="HZ28" s="18"/>
      <c r="IA28" s="18">
        <v>1.15</v>
      </c>
      <c r="IB28" s="18" t="s">
        <v>840</v>
      </c>
      <c r="IC28" s="18" t="s">
        <v>61</v>
      </c>
      <c r="ID28" s="18"/>
    </row>
    <row r="29" spans="1:239" s="17" customFormat="1" ht="29.25" customHeight="1">
      <c r="A29" s="64">
        <v>1.16</v>
      </c>
      <c r="B29" s="65" t="s">
        <v>841</v>
      </c>
      <c r="C29" s="66" t="s">
        <v>62</v>
      </c>
      <c r="D29" s="67">
        <v>20</v>
      </c>
      <c r="E29" s="68" t="s">
        <v>842</v>
      </c>
      <c r="F29" s="69">
        <v>176.15</v>
      </c>
      <c r="G29" s="70"/>
      <c r="H29" s="71"/>
      <c r="I29" s="72" t="s">
        <v>34</v>
      </c>
      <c r="J29" s="73">
        <f>IF(I29="Less(-)",-1,1)</f>
        <v>1</v>
      </c>
      <c r="K29" s="71" t="s">
        <v>35</v>
      </c>
      <c r="L29" s="71" t="s">
        <v>4</v>
      </c>
      <c r="M29" s="48"/>
      <c r="N29" s="47"/>
      <c r="O29" s="47"/>
      <c r="P29" s="49"/>
      <c r="Q29" s="47"/>
      <c r="R29" s="47"/>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50"/>
      <c r="BA29" s="51">
        <f>ROUND(total_amount_ba($B$2,$D$2,D29,F29,J29,K29,M29),0)</f>
        <v>3523</v>
      </c>
      <c r="BB29" s="52">
        <f>BA29+SUM(N29:AZ29)</f>
        <v>3523</v>
      </c>
      <c r="BC29" s="53" t="str">
        <f>SpellNumber(L29,BB29)</f>
        <v>INR  Three Thousand Five Hundred &amp; Twenty Three  Only</v>
      </c>
      <c r="HZ29" s="18"/>
      <c r="IA29" s="18">
        <v>1.16</v>
      </c>
      <c r="IB29" s="18" t="s">
        <v>841</v>
      </c>
      <c r="IC29" s="18" t="s">
        <v>62</v>
      </c>
      <c r="ID29" s="18">
        <v>20</v>
      </c>
      <c r="IE29" s="17" t="s">
        <v>842</v>
      </c>
    </row>
    <row r="30" spans="1:238" s="17" customFormat="1" ht="27" customHeight="1">
      <c r="A30" s="64">
        <v>1.17</v>
      </c>
      <c r="B30" s="65" t="s">
        <v>172</v>
      </c>
      <c r="C30" s="66" t="s">
        <v>63</v>
      </c>
      <c r="D30" s="98"/>
      <c r="E30" s="99"/>
      <c r="F30" s="99"/>
      <c r="G30" s="99"/>
      <c r="H30" s="99"/>
      <c r="I30" s="99"/>
      <c r="J30" s="99"/>
      <c r="K30" s="99"/>
      <c r="L30" s="99"/>
      <c r="M30" s="99"/>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1"/>
      <c r="HV30" s="17">
        <v>1.15</v>
      </c>
      <c r="HW30" s="17" t="s">
        <v>95</v>
      </c>
      <c r="HX30" s="17" t="s">
        <v>61</v>
      </c>
      <c r="HY30" s="17">
        <v>1</v>
      </c>
      <c r="HZ30" s="18" t="s">
        <v>127</v>
      </c>
      <c r="IA30" s="18">
        <v>1.17</v>
      </c>
      <c r="IB30" s="18" t="s">
        <v>172</v>
      </c>
      <c r="IC30" s="18" t="s">
        <v>63</v>
      </c>
      <c r="ID30" s="18"/>
    </row>
    <row r="31" spans="1:238" s="17" customFormat="1" ht="47.25">
      <c r="A31" s="64">
        <v>1.18</v>
      </c>
      <c r="B31" s="65" t="s">
        <v>173</v>
      </c>
      <c r="C31" s="66" t="s">
        <v>49</v>
      </c>
      <c r="D31" s="98"/>
      <c r="E31" s="99"/>
      <c r="F31" s="99"/>
      <c r="G31" s="99"/>
      <c r="H31" s="99"/>
      <c r="I31" s="99"/>
      <c r="J31" s="99"/>
      <c r="K31" s="99"/>
      <c r="L31" s="99"/>
      <c r="M31" s="99"/>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1"/>
      <c r="HV31" s="17">
        <v>1.16</v>
      </c>
      <c r="HW31" s="17" t="s">
        <v>120</v>
      </c>
      <c r="HX31" s="17" t="s">
        <v>62</v>
      </c>
      <c r="HZ31" s="18"/>
      <c r="IA31" s="18">
        <v>1.18</v>
      </c>
      <c r="IB31" s="18" t="s">
        <v>173</v>
      </c>
      <c r="IC31" s="18" t="s">
        <v>49</v>
      </c>
      <c r="ID31" s="18"/>
    </row>
    <row r="32" spans="1:239" s="17" customFormat="1" ht="47.25">
      <c r="A32" s="64">
        <v>1.19</v>
      </c>
      <c r="B32" s="65" t="s">
        <v>488</v>
      </c>
      <c r="C32" s="66" t="s">
        <v>64</v>
      </c>
      <c r="D32" s="67">
        <v>3.19</v>
      </c>
      <c r="E32" s="68" t="s">
        <v>194</v>
      </c>
      <c r="F32" s="69">
        <v>6457.83</v>
      </c>
      <c r="G32" s="70"/>
      <c r="H32" s="71"/>
      <c r="I32" s="72" t="s">
        <v>34</v>
      </c>
      <c r="J32" s="73">
        <f t="shared" si="0"/>
        <v>1</v>
      </c>
      <c r="K32" s="71" t="s">
        <v>35</v>
      </c>
      <c r="L32" s="71" t="s">
        <v>4</v>
      </c>
      <c r="M32" s="48"/>
      <c r="N32" s="47"/>
      <c r="O32" s="47"/>
      <c r="P32" s="49"/>
      <c r="Q32" s="47"/>
      <c r="R32" s="47"/>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50"/>
      <c r="BA32" s="51">
        <f>ROUND(total_amount_ba($B$2,$D$2,D32,F32,J32,K32,M32),0)</f>
        <v>20600</v>
      </c>
      <c r="BB32" s="52">
        <f t="shared" si="1"/>
        <v>20600</v>
      </c>
      <c r="BC32" s="53" t="str">
        <f t="shared" si="2"/>
        <v>INR  Twenty Thousand Six Hundred    Only</v>
      </c>
      <c r="HV32" s="17">
        <v>1.17</v>
      </c>
      <c r="HW32" s="17" t="s">
        <v>96</v>
      </c>
      <c r="HX32" s="17" t="s">
        <v>63</v>
      </c>
      <c r="HZ32" s="18"/>
      <c r="IA32" s="18">
        <v>1.19</v>
      </c>
      <c r="IB32" s="18" t="s">
        <v>488</v>
      </c>
      <c r="IC32" s="18" t="s">
        <v>64</v>
      </c>
      <c r="ID32" s="18">
        <v>3.19</v>
      </c>
      <c r="IE32" s="17" t="s">
        <v>194</v>
      </c>
    </row>
    <row r="33" spans="1:238" s="17" customFormat="1" ht="94.5">
      <c r="A33" s="64">
        <v>1.2</v>
      </c>
      <c r="B33" s="65" t="s">
        <v>201</v>
      </c>
      <c r="C33" s="66" t="s">
        <v>65</v>
      </c>
      <c r="D33" s="98"/>
      <c r="E33" s="99"/>
      <c r="F33" s="99"/>
      <c r="G33" s="99"/>
      <c r="H33" s="99"/>
      <c r="I33" s="99"/>
      <c r="J33" s="99"/>
      <c r="K33" s="99"/>
      <c r="L33" s="99"/>
      <c r="M33" s="99"/>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1"/>
      <c r="HV33" s="17">
        <v>1.18</v>
      </c>
      <c r="HW33" s="17" t="s">
        <v>89</v>
      </c>
      <c r="HX33" s="17" t="s">
        <v>49</v>
      </c>
      <c r="HZ33" s="18"/>
      <c r="IA33" s="18">
        <v>1.2</v>
      </c>
      <c r="IB33" s="18" t="s">
        <v>201</v>
      </c>
      <c r="IC33" s="18" t="s">
        <v>65</v>
      </c>
      <c r="ID33" s="18"/>
    </row>
    <row r="34" spans="1:239" s="17" customFormat="1" ht="47.25">
      <c r="A34" s="64">
        <v>1.21</v>
      </c>
      <c r="B34" s="65" t="s">
        <v>202</v>
      </c>
      <c r="C34" s="66" t="s">
        <v>66</v>
      </c>
      <c r="D34" s="67">
        <v>1.5</v>
      </c>
      <c r="E34" s="68" t="s">
        <v>194</v>
      </c>
      <c r="F34" s="69">
        <v>8220.25</v>
      </c>
      <c r="G34" s="70"/>
      <c r="H34" s="71"/>
      <c r="I34" s="72" t="s">
        <v>34</v>
      </c>
      <c r="J34" s="73">
        <f t="shared" si="0"/>
        <v>1</v>
      </c>
      <c r="K34" s="71" t="s">
        <v>35</v>
      </c>
      <c r="L34" s="71" t="s">
        <v>4</v>
      </c>
      <c r="M34" s="48"/>
      <c r="N34" s="47"/>
      <c r="O34" s="47"/>
      <c r="P34" s="49"/>
      <c r="Q34" s="47"/>
      <c r="R34" s="47"/>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50"/>
      <c r="BA34" s="51">
        <f>ROUND(total_amount_ba($B$2,$D$2,D34,F34,J34,K34,M34),0)</f>
        <v>12330</v>
      </c>
      <c r="BB34" s="52">
        <f t="shared" si="1"/>
        <v>12330</v>
      </c>
      <c r="BC34" s="53" t="str">
        <f t="shared" si="2"/>
        <v>INR  Twelve Thousand Three Hundred &amp; Thirty  Only</v>
      </c>
      <c r="HV34" s="17">
        <v>1.19</v>
      </c>
      <c r="HW34" s="17" t="s">
        <v>121</v>
      </c>
      <c r="HX34" s="17" t="s">
        <v>64</v>
      </c>
      <c r="HZ34" s="18"/>
      <c r="IA34" s="18">
        <v>1.21</v>
      </c>
      <c r="IB34" s="18" t="s">
        <v>202</v>
      </c>
      <c r="IC34" s="18" t="s">
        <v>66</v>
      </c>
      <c r="ID34" s="18">
        <v>1.5</v>
      </c>
      <c r="IE34" s="17" t="s">
        <v>194</v>
      </c>
    </row>
    <row r="35" spans="1:239" s="17" customFormat="1" ht="63">
      <c r="A35" s="64">
        <v>1.22</v>
      </c>
      <c r="B35" s="65" t="s">
        <v>489</v>
      </c>
      <c r="C35" s="66" t="s">
        <v>67</v>
      </c>
      <c r="D35" s="67">
        <v>0.5</v>
      </c>
      <c r="E35" s="68" t="s">
        <v>240</v>
      </c>
      <c r="F35" s="69">
        <v>325.16</v>
      </c>
      <c r="G35" s="70"/>
      <c r="H35" s="71"/>
      <c r="I35" s="72" t="s">
        <v>34</v>
      </c>
      <c r="J35" s="73">
        <f t="shared" si="0"/>
        <v>1</v>
      </c>
      <c r="K35" s="71" t="s">
        <v>35</v>
      </c>
      <c r="L35" s="71" t="s">
        <v>4</v>
      </c>
      <c r="M35" s="48"/>
      <c r="N35" s="47"/>
      <c r="O35" s="47"/>
      <c r="P35" s="49"/>
      <c r="Q35" s="47"/>
      <c r="R35" s="47"/>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50"/>
      <c r="BA35" s="51">
        <f>ROUND(total_amount_ba($B$2,$D$2,D35,F35,J35,K35,M35),0)</f>
        <v>163</v>
      </c>
      <c r="BB35" s="52">
        <f t="shared" si="1"/>
        <v>163</v>
      </c>
      <c r="BC35" s="53" t="str">
        <f t="shared" si="2"/>
        <v>INR  One Hundred &amp; Sixty Three  Only</v>
      </c>
      <c r="HV35" s="17">
        <v>1.2</v>
      </c>
      <c r="HW35" s="17" t="s">
        <v>122</v>
      </c>
      <c r="HX35" s="17" t="s">
        <v>65</v>
      </c>
      <c r="HZ35" s="18"/>
      <c r="IA35" s="18">
        <v>1.22</v>
      </c>
      <c r="IB35" s="18" t="s">
        <v>489</v>
      </c>
      <c r="IC35" s="18" t="s">
        <v>67</v>
      </c>
      <c r="ID35" s="18">
        <v>0.5</v>
      </c>
      <c r="IE35" s="17" t="s">
        <v>240</v>
      </c>
    </row>
    <row r="36" spans="1:239" s="17" customFormat="1" ht="47.25">
      <c r="A36" s="64">
        <v>1.23</v>
      </c>
      <c r="B36" s="65" t="s">
        <v>490</v>
      </c>
      <c r="C36" s="66" t="s">
        <v>68</v>
      </c>
      <c r="D36" s="67">
        <v>0.1</v>
      </c>
      <c r="E36" s="68" t="s">
        <v>677</v>
      </c>
      <c r="F36" s="69">
        <v>50.11</v>
      </c>
      <c r="G36" s="70"/>
      <c r="H36" s="71"/>
      <c r="I36" s="72" t="s">
        <v>34</v>
      </c>
      <c r="J36" s="73">
        <f t="shared" si="0"/>
        <v>1</v>
      </c>
      <c r="K36" s="71" t="s">
        <v>35</v>
      </c>
      <c r="L36" s="71" t="s">
        <v>4</v>
      </c>
      <c r="M36" s="48"/>
      <c r="N36" s="47"/>
      <c r="O36" s="47"/>
      <c r="P36" s="49"/>
      <c r="Q36" s="47"/>
      <c r="R36" s="47"/>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50"/>
      <c r="BA36" s="51">
        <f>ROUND(total_amount_ba($B$2,$D$2,D36,F36,J36,K36,M36),0)</f>
        <v>5</v>
      </c>
      <c r="BB36" s="52">
        <f t="shared" si="1"/>
        <v>5</v>
      </c>
      <c r="BC36" s="53" t="str">
        <f t="shared" si="2"/>
        <v>INR  Five Only</v>
      </c>
      <c r="HV36" s="17">
        <v>1.21</v>
      </c>
      <c r="HW36" s="17" t="s">
        <v>97</v>
      </c>
      <c r="HX36" s="17" t="s">
        <v>66</v>
      </c>
      <c r="HZ36" s="18"/>
      <c r="IA36" s="18">
        <v>1.23</v>
      </c>
      <c r="IB36" s="18" t="s">
        <v>490</v>
      </c>
      <c r="IC36" s="18" t="s">
        <v>68</v>
      </c>
      <c r="ID36" s="18">
        <v>0.1</v>
      </c>
      <c r="IE36" s="22" t="s">
        <v>677</v>
      </c>
    </row>
    <row r="37" spans="1:239" s="17" customFormat="1" ht="94.5">
      <c r="A37" s="64">
        <v>1.24</v>
      </c>
      <c r="B37" s="65" t="s">
        <v>174</v>
      </c>
      <c r="C37" s="66" t="s">
        <v>69</v>
      </c>
      <c r="D37" s="67">
        <v>17.5</v>
      </c>
      <c r="E37" s="68" t="s">
        <v>240</v>
      </c>
      <c r="F37" s="69">
        <v>597.68</v>
      </c>
      <c r="G37" s="70"/>
      <c r="H37" s="71"/>
      <c r="I37" s="72" t="s">
        <v>34</v>
      </c>
      <c r="J37" s="73">
        <f t="shared" si="0"/>
        <v>1</v>
      </c>
      <c r="K37" s="71" t="s">
        <v>35</v>
      </c>
      <c r="L37" s="71" t="s">
        <v>4</v>
      </c>
      <c r="M37" s="48"/>
      <c r="N37" s="47"/>
      <c r="O37" s="47"/>
      <c r="P37" s="49"/>
      <c r="Q37" s="47"/>
      <c r="R37" s="47"/>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50"/>
      <c r="BA37" s="51">
        <f>ROUND(total_amount_ba($B$2,$D$2,D37,F37,J37,K37,M37),0)</f>
        <v>10459</v>
      </c>
      <c r="BB37" s="52">
        <f t="shared" si="1"/>
        <v>10459</v>
      </c>
      <c r="BC37" s="53" t="str">
        <f t="shared" si="2"/>
        <v>INR  Ten Thousand Four Hundred &amp; Fifty Nine  Only</v>
      </c>
      <c r="HV37" s="17">
        <v>1.22</v>
      </c>
      <c r="HW37" s="17" t="s">
        <v>123</v>
      </c>
      <c r="HX37" s="17" t="s">
        <v>67</v>
      </c>
      <c r="HZ37" s="18"/>
      <c r="IA37" s="18">
        <v>1.24</v>
      </c>
      <c r="IB37" s="18" t="s">
        <v>174</v>
      </c>
      <c r="IC37" s="18" t="s">
        <v>69</v>
      </c>
      <c r="ID37" s="18">
        <v>17.5</v>
      </c>
      <c r="IE37" s="17" t="s">
        <v>240</v>
      </c>
    </row>
    <row r="38" spans="1:238" s="17" customFormat="1" ht="31.5">
      <c r="A38" s="64">
        <v>1.25</v>
      </c>
      <c r="B38" s="65" t="s">
        <v>843</v>
      </c>
      <c r="C38" s="66" t="s">
        <v>50</v>
      </c>
      <c r="D38" s="98"/>
      <c r="E38" s="99"/>
      <c r="F38" s="99"/>
      <c r="G38" s="99"/>
      <c r="H38" s="99"/>
      <c r="I38" s="99"/>
      <c r="J38" s="99"/>
      <c r="K38" s="99"/>
      <c r="L38" s="99"/>
      <c r="M38" s="99"/>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1"/>
      <c r="HZ38" s="18"/>
      <c r="IA38" s="18">
        <v>1.25</v>
      </c>
      <c r="IB38" s="18" t="s">
        <v>843</v>
      </c>
      <c r="IC38" s="18" t="s">
        <v>50</v>
      </c>
      <c r="ID38" s="18"/>
    </row>
    <row r="39" spans="1:239" s="17" customFormat="1" ht="15.75">
      <c r="A39" s="64">
        <v>1.26</v>
      </c>
      <c r="B39" s="65" t="s">
        <v>844</v>
      </c>
      <c r="C39" s="66" t="s">
        <v>51</v>
      </c>
      <c r="D39" s="67">
        <v>1</v>
      </c>
      <c r="E39" s="68" t="s">
        <v>240</v>
      </c>
      <c r="F39" s="69">
        <v>270.01</v>
      </c>
      <c r="G39" s="70"/>
      <c r="H39" s="71"/>
      <c r="I39" s="72" t="s">
        <v>34</v>
      </c>
      <c r="J39" s="73">
        <f>IF(I39="Less(-)",-1,1)</f>
        <v>1</v>
      </c>
      <c r="K39" s="71" t="s">
        <v>35</v>
      </c>
      <c r="L39" s="71" t="s">
        <v>4</v>
      </c>
      <c r="M39" s="48"/>
      <c r="N39" s="47"/>
      <c r="O39" s="47"/>
      <c r="P39" s="49"/>
      <c r="Q39" s="47"/>
      <c r="R39" s="47"/>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50"/>
      <c r="BA39" s="51">
        <f>ROUND(total_amount_ba($B$2,$D$2,D39,F39,J39,K39,M39),0)</f>
        <v>270</v>
      </c>
      <c r="BB39" s="52">
        <f>BA39+SUM(N39:AZ39)</f>
        <v>270</v>
      </c>
      <c r="BC39" s="53" t="str">
        <f>SpellNumber(L39,BB39)</f>
        <v>INR  Two Hundred &amp; Seventy  Only</v>
      </c>
      <c r="HZ39" s="18"/>
      <c r="IA39" s="18">
        <v>1.26</v>
      </c>
      <c r="IB39" s="18" t="s">
        <v>844</v>
      </c>
      <c r="IC39" s="18" t="s">
        <v>51</v>
      </c>
      <c r="ID39" s="18">
        <v>1</v>
      </c>
      <c r="IE39" s="17" t="s">
        <v>240</v>
      </c>
    </row>
    <row r="40" spans="1:238" s="17" customFormat="1" ht="27.75" customHeight="1">
      <c r="A40" s="64">
        <v>1.27</v>
      </c>
      <c r="B40" s="65" t="s">
        <v>175</v>
      </c>
      <c r="C40" s="66" t="s">
        <v>70</v>
      </c>
      <c r="D40" s="98"/>
      <c r="E40" s="99"/>
      <c r="F40" s="99"/>
      <c r="G40" s="99"/>
      <c r="H40" s="99"/>
      <c r="I40" s="99"/>
      <c r="J40" s="99"/>
      <c r="K40" s="99"/>
      <c r="L40" s="99"/>
      <c r="M40" s="99"/>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1"/>
      <c r="HV40" s="17">
        <v>1.23</v>
      </c>
      <c r="HW40" s="17" t="s">
        <v>98</v>
      </c>
      <c r="HX40" s="17" t="s">
        <v>68</v>
      </c>
      <c r="HZ40" s="18"/>
      <c r="IA40" s="18">
        <v>1.27</v>
      </c>
      <c r="IB40" s="24" t="s">
        <v>175</v>
      </c>
      <c r="IC40" s="18" t="s">
        <v>70</v>
      </c>
      <c r="ID40" s="18"/>
    </row>
    <row r="41" spans="1:238" s="17" customFormat="1" ht="78.75">
      <c r="A41" s="64">
        <v>1.28</v>
      </c>
      <c r="B41" s="65" t="s">
        <v>491</v>
      </c>
      <c r="C41" s="66" t="s">
        <v>71</v>
      </c>
      <c r="D41" s="98"/>
      <c r="E41" s="99"/>
      <c r="F41" s="99"/>
      <c r="G41" s="99"/>
      <c r="H41" s="99"/>
      <c r="I41" s="99"/>
      <c r="J41" s="99"/>
      <c r="K41" s="99"/>
      <c r="L41" s="99"/>
      <c r="M41" s="99"/>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1"/>
      <c r="HV41" s="17">
        <v>1.24</v>
      </c>
      <c r="HW41" s="17" t="s">
        <v>124</v>
      </c>
      <c r="HX41" s="17" t="s">
        <v>69</v>
      </c>
      <c r="HZ41" s="18"/>
      <c r="IA41" s="18">
        <v>1.28</v>
      </c>
      <c r="IB41" s="18" t="s">
        <v>491</v>
      </c>
      <c r="IC41" s="18" t="s">
        <v>71</v>
      </c>
      <c r="ID41" s="18"/>
    </row>
    <row r="42" spans="1:239" s="17" customFormat="1" ht="47.25">
      <c r="A42" s="64">
        <v>1.29</v>
      </c>
      <c r="B42" s="65" t="s">
        <v>492</v>
      </c>
      <c r="C42" s="66" t="s">
        <v>72</v>
      </c>
      <c r="D42" s="67">
        <v>0.61</v>
      </c>
      <c r="E42" s="68" t="s">
        <v>194</v>
      </c>
      <c r="F42" s="69">
        <v>8930.34</v>
      </c>
      <c r="G42" s="70"/>
      <c r="H42" s="71"/>
      <c r="I42" s="72" t="s">
        <v>34</v>
      </c>
      <c r="J42" s="73">
        <f t="shared" si="0"/>
        <v>1</v>
      </c>
      <c r="K42" s="71" t="s">
        <v>35</v>
      </c>
      <c r="L42" s="71" t="s">
        <v>4</v>
      </c>
      <c r="M42" s="48"/>
      <c r="N42" s="47"/>
      <c r="O42" s="47"/>
      <c r="P42" s="49"/>
      <c r="Q42" s="47"/>
      <c r="R42" s="47"/>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50"/>
      <c r="BA42" s="51">
        <f>ROUND(total_amount_ba($B$2,$D$2,D42,F42,J42,K42,M42),0)</f>
        <v>5448</v>
      </c>
      <c r="BB42" s="52">
        <f t="shared" si="1"/>
        <v>5448</v>
      </c>
      <c r="BC42" s="53" t="str">
        <f t="shared" si="2"/>
        <v>INR  Five Thousand Four Hundred &amp; Forty Eight  Only</v>
      </c>
      <c r="HV42" s="17">
        <v>1.25</v>
      </c>
      <c r="HW42" s="17" t="s">
        <v>125</v>
      </c>
      <c r="HX42" s="17" t="s">
        <v>50</v>
      </c>
      <c r="HZ42" s="18"/>
      <c r="IA42" s="18">
        <v>1.29</v>
      </c>
      <c r="IB42" s="18" t="s">
        <v>492</v>
      </c>
      <c r="IC42" s="18" t="s">
        <v>72</v>
      </c>
      <c r="ID42" s="18">
        <v>0.61</v>
      </c>
      <c r="IE42" s="17" t="s">
        <v>194</v>
      </c>
    </row>
    <row r="43" spans="1:239" s="17" customFormat="1" ht="110.25">
      <c r="A43" s="64">
        <v>1.3</v>
      </c>
      <c r="B43" s="65" t="s">
        <v>176</v>
      </c>
      <c r="C43" s="66" t="s">
        <v>73</v>
      </c>
      <c r="D43" s="67">
        <v>5.55</v>
      </c>
      <c r="E43" s="68" t="s">
        <v>194</v>
      </c>
      <c r="F43" s="69">
        <v>9398.77</v>
      </c>
      <c r="G43" s="70"/>
      <c r="H43" s="71"/>
      <c r="I43" s="72" t="s">
        <v>34</v>
      </c>
      <c r="J43" s="73">
        <f t="shared" si="0"/>
        <v>1</v>
      </c>
      <c r="K43" s="71" t="s">
        <v>35</v>
      </c>
      <c r="L43" s="71" t="s">
        <v>4</v>
      </c>
      <c r="M43" s="48"/>
      <c r="N43" s="47"/>
      <c r="O43" s="47"/>
      <c r="P43" s="49"/>
      <c r="Q43" s="47"/>
      <c r="R43" s="47"/>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50"/>
      <c r="BA43" s="51">
        <f>ROUND(total_amount_ba($B$2,$D$2,D43,F43,J43,K43,M43),0)</f>
        <v>52163</v>
      </c>
      <c r="BB43" s="52">
        <f t="shared" si="1"/>
        <v>52163</v>
      </c>
      <c r="BC43" s="53" t="str">
        <f t="shared" si="2"/>
        <v>INR  Fifty Two Thousand One Hundred &amp; Sixty Three  Only</v>
      </c>
      <c r="HV43" s="17">
        <v>1.26</v>
      </c>
      <c r="HW43" s="17" t="s">
        <v>126</v>
      </c>
      <c r="HX43" s="17" t="s">
        <v>51</v>
      </c>
      <c r="HZ43" s="18"/>
      <c r="IA43" s="18">
        <v>1.3</v>
      </c>
      <c r="IB43" s="18" t="s">
        <v>176</v>
      </c>
      <c r="IC43" s="18" t="s">
        <v>73</v>
      </c>
      <c r="ID43" s="18">
        <v>5.55</v>
      </c>
      <c r="IE43" s="17" t="s">
        <v>194</v>
      </c>
    </row>
    <row r="44" spans="1:238" s="17" customFormat="1" ht="31.5">
      <c r="A44" s="64">
        <v>1.31</v>
      </c>
      <c r="B44" s="65" t="s">
        <v>177</v>
      </c>
      <c r="C44" s="66" t="s">
        <v>74</v>
      </c>
      <c r="D44" s="98"/>
      <c r="E44" s="99"/>
      <c r="F44" s="99"/>
      <c r="G44" s="99"/>
      <c r="H44" s="99"/>
      <c r="I44" s="99"/>
      <c r="J44" s="99"/>
      <c r="K44" s="99"/>
      <c r="L44" s="99"/>
      <c r="M44" s="99"/>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1"/>
      <c r="HV44" s="17">
        <v>1.27</v>
      </c>
      <c r="HW44" s="17" t="s">
        <v>99</v>
      </c>
      <c r="HX44" s="17" t="s">
        <v>70</v>
      </c>
      <c r="HZ44" s="18"/>
      <c r="IA44" s="18">
        <v>1.31</v>
      </c>
      <c r="IB44" s="18" t="s">
        <v>177</v>
      </c>
      <c r="IC44" s="18" t="s">
        <v>74</v>
      </c>
      <c r="ID44" s="18"/>
    </row>
    <row r="45" spans="1:239" s="17" customFormat="1" ht="15.75">
      <c r="A45" s="64">
        <v>1.32</v>
      </c>
      <c r="B45" s="65" t="s">
        <v>493</v>
      </c>
      <c r="C45" s="66" t="s">
        <v>75</v>
      </c>
      <c r="D45" s="67">
        <v>1.6</v>
      </c>
      <c r="E45" s="68" t="s">
        <v>240</v>
      </c>
      <c r="F45" s="69">
        <v>270.01</v>
      </c>
      <c r="G45" s="70"/>
      <c r="H45" s="71"/>
      <c r="I45" s="72" t="s">
        <v>34</v>
      </c>
      <c r="J45" s="73">
        <f t="shared" si="0"/>
        <v>1</v>
      </c>
      <c r="K45" s="71" t="s">
        <v>35</v>
      </c>
      <c r="L45" s="71" t="s">
        <v>4</v>
      </c>
      <c r="M45" s="48"/>
      <c r="N45" s="47"/>
      <c r="O45" s="47"/>
      <c r="P45" s="49"/>
      <c r="Q45" s="47"/>
      <c r="R45" s="47"/>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50"/>
      <c r="BA45" s="51">
        <f>ROUND(total_amount_ba($B$2,$D$2,D45,F45,J45,K45,M45),0)</f>
        <v>432</v>
      </c>
      <c r="BB45" s="52">
        <f t="shared" si="1"/>
        <v>432</v>
      </c>
      <c r="BC45" s="53" t="str">
        <f t="shared" si="2"/>
        <v>INR  Four Hundred &amp; Thirty Two  Only</v>
      </c>
      <c r="HV45" s="17">
        <v>1.28</v>
      </c>
      <c r="HW45" s="17" t="s">
        <v>95</v>
      </c>
      <c r="HX45" s="17" t="s">
        <v>71</v>
      </c>
      <c r="HY45" s="17">
        <v>1</v>
      </c>
      <c r="HZ45" s="18" t="s">
        <v>85</v>
      </c>
      <c r="IA45" s="18">
        <v>1.32</v>
      </c>
      <c r="IB45" s="18" t="s">
        <v>493</v>
      </c>
      <c r="IC45" s="18" t="s">
        <v>75</v>
      </c>
      <c r="ID45" s="18">
        <v>1.6</v>
      </c>
      <c r="IE45" s="17" t="s">
        <v>240</v>
      </c>
    </row>
    <row r="46" spans="1:239" s="17" customFormat="1" ht="31.5">
      <c r="A46" s="64">
        <v>1.33</v>
      </c>
      <c r="B46" s="65" t="s">
        <v>494</v>
      </c>
      <c r="C46" s="66" t="s">
        <v>76</v>
      </c>
      <c r="D46" s="67">
        <v>2.3</v>
      </c>
      <c r="E46" s="68" t="s">
        <v>240</v>
      </c>
      <c r="F46" s="69">
        <v>587.07</v>
      </c>
      <c r="G46" s="70"/>
      <c r="H46" s="71"/>
      <c r="I46" s="72" t="s">
        <v>34</v>
      </c>
      <c r="J46" s="73">
        <f t="shared" si="0"/>
        <v>1</v>
      </c>
      <c r="K46" s="71" t="s">
        <v>35</v>
      </c>
      <c r="L46" s="71" t="s">
        <v>4</v>
      </c>
      <c r="M46" s="48"/>
      <c r="N46" s="47"/>
      <c r="O46" s="47"/>
      <c r="P46" s="49"/>
      <c r="Q46" s="47"/>
      <c r="R46" s="47"/>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50"/>
      <c r="BA46" s="51">
        <f>ROUND(total_amount_ba($B$2,$D$2,D46,F46,J46,K46,M46),0)</f>
        <v>1350</v>
      </c>
      <c r="BB46" s="52">
        <f t="shared" si="1"/>
        <v>1350</v>
      </c>
      <c r="BC46" s="53" t="str">
        <f t="shared" si="2"/>
        <v>INR  One Thousand Three Hundred &amp; Fifty  Only</v>
      </c>
      <c r="HV46" s="17">
        <v>1.29</v>
      </c>
      <c r="HW46" s="17" t="s">
        <v>100</v>
      </c>
      <c r="HX46" s="17" t="s">
        <v>72</v>
      </c>
      <c r="HY46" s="17">
        <v>15</v>
      </c>
      <c r="HZ46" s="18" t="s">
        <v>84</v>
      </c>
      <c r="IA46" s="18">
        <v>1.33</v>
      </c>
      <c r="IB46" s="18" t="s">
        <v>494</v>
      </c>
      <c r="IC46" s="18" t="s">
        <v>76</v>
      </c>
      <c r="ID46" s="18">
        <v>2.3</v>
      </c>
      <c r="IE46" s="17" t="s">
        <v>240</v>
      </c>
    </row>
    <row r="47" spans="1:239" s="17" customFormat="1" ht="15.75">
      <c r="A47" s="64">
        <v>1.34</v>
      </c>
      <c r="B47" s="65" t="s">
        <v>203</v>
      </c>
      <c r="C47" s="66" t="s">
        <v>77</v>
      </c>
      <c r="D47" s="67">
        <v>6</v>
      </c>
      <c r="E47" s="68" t="s">
        <v>240</v>
      </c>
      <c r="F47" s="69">
        <v>672.12</v>
      </c>
      <c r="G47" s="70"/>
      <c r="H47" s="71"/>
      <c r="I47" s="72" t="s">
        <v>34</v>
      </c>
      <c r="J47" s="73">
        <f t="shared" si="0"/>
        <v>1</v>
      </c>
      <c r="K47" s="71" t="s">
        <v>35</v>
      </c>
      <c r="L47" s="71" t="s">
        <v>4</v>
      </c>
      <c r="M47" s="48"/>
      <c r="N47" s="47"/>
      <c r="O47" s="47"/>
      <c r="P47" s="49"/>
      <c r="Q47" s="47"/>
      <c r="R47" s="47"/>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50"/>
      <c r="BA47" s="51">
        <f>ROUND(total_amount_ba($B$2,$D$2,D47,F47,J47,K47,M47),0)</f>
        <v>4033</v>
      </c>
      <c r="BB47" s="52">
        <f t="shared" si="1"/>
        <v>4033</v>
      </c>
      <c r="BC47" s="53" t="str">
        <f t="shared" si="2"/>
        <v>INR  Four Thousand  &amp;Thirty Three  Only</v>
      </c>
      <c r="HV47" s="17">
        <v>1.3</v>
      </c>
      <c r="HW47" s="17" t="s">
        <v>101</v>
      </c>
      <c r="HX47" s="17" t="s">
        <v>73</v>
      </c>
      <c r="HY47" s="17">
        <v>1</v>
      </c>
      <c r="HZ47" s="18" t="s">
        <v>128</v>
      </c>
      <c r="IA47" s="18">
        <v>1.34</v>
      </c>
      <c r="IB47" s="18" t="s">
        <v>203</v>
      </c>
      <c r="IC47" s="18" t="s">
        <v>77</v>
      </c>
      <c r="ID47" s="18">
        <v>6</v>
      </c>
      <c r="IE47" s="17" t="s">
        <v>240</v>
      </c>
    </row>
    <row r="48" spans="1:239" s="17" customFormat="1" ht="30" customHeight="1">
      <c r="A48" s="64">
        <v>1.35</v>
      </c>
      <c r="B48" s="65" t="s">
        <v>495</v>
      </c>
      <c r="C48" s="66" t="s">
        <v>78</v>
      </c>
      <c r="D48" s="67">
        <v>13</v>
      </c>
      <c r="E48" s="68" t="s">
        <v>240</v>
      </c>
      <c r="F48" s="69">
        <v>672.12</v>
      </c>
      <c r="G48" s="70"/>
      <c r="H48" s="71"/>
      <c r="I48" s="72" t="s">
        <v>34</v>
      </c>
      <c r="J48" s="73">
        <f t="shared" si="0"/>
        <v>1</v>
      </c>
      <c r="K48" s="71" t="s">
        <v>35</v>
      </c>
      <c r="L48" s="71" t="s">
        <v>4</v>
      </c>
      <c r="M48" s="48"/>
      <c r="N48" s="47"/>
      <c r="O48" s="47"/>
      <c r="P48" s="49"/>
      <c r="Q48" s="47"/>
      <c r="R48" s="47"/>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50"/>
      <c r="BA48" s="51">
        <f>ROUND(total_amount_ba($B$2,$D$2,D48,F48,J48,K48,M48),0)</f>
        <v>8738</v>
      </c>
      <c r="BB48" s="52">
        <f t="shared" si="1"/>
        <v>8738</v>
      </c>
      <c r="BC48" s="53" t="str">
        <f t="shared" si="2"/>
        <v>INR  Eight Thousand Seven Hundred &amp; Thirty Eight  Only</v>
      </c>
      <c r="HV48" s="17">
        <v>1.31</v>
      </c>
      <c r="HW48" s="22" t="s">
        <v>102</v>
      </c>
      <c r="HX48" s="17" t="s">
        <v>74</v>
      </c>
      <c r="HY48" s="17">
        <v>5</v>
      </c>
      <c r="HZ48" s="18" t="s">
        <v>85</v>
      </c>
      <c r="IA48" s="18">
        <v>1.35</v>
      </c>
      <c r="IB48" s="24" t="s">
        <v>495</v>
      </c>
      <c r="IC48" s="18" t="s">
        <v>78</v>
      </c>
      <c r="ID48" s="18">
        <v>13</v>
      </c>
      <c r="IE48" s="17" t="s">
        <v>240</v>
      </c>
    </row>
    <row r="49" spans="1:239" s="17" customFormat="1" ht="37.5" customHeight="1">
      <c r="A49" s="64">
        <v>1.36</v>
      </c>
      <c r="B49" s="65" t="s">
        <v>496</v>
      </c>
      <c r="C49" s="66" t="s">
        <v>79</v>
      </c>
      <c r="D49" s="67">
        <v>18.6</v>
      </c>
      <c r="E49" s="68" t="s">
        <v>240</v>
      </c>
      <c r="F49" s="69">
        <v>576.72</v>
      </c>
      <c r="G49" s="70"/>
      <c r="H49" s="71"/>
      <c r="I49" s="72" t="s">
        <v>34</v>
      </c>
      <c r="J49" s="73">
        <f t="shared" si="0"/>
        <v>1</v>
      </c>
      <c r="K49" s="71" t="s">
        <v>35</v>
      </c>
      <c r="L49" s="71" t="s">
        <v>4</v>
      </c>
      <c r="M49" s="48"/>
      <c r="N49" s="47"/>
      <c r="O49" s="47"/>
      <c r="P49" s="49"/>
      <c r="Q49" s="47"/>
      <c r="R49" s="47"/>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50"/>
      <c r="BA49" s="51">
        <f>ROUND(total_amount_ba($B$2,$D$2,D49,F49,J49,K49,M49),0)</f>
        <v>10727</v>
      </c>
      <c r="BB49" s="52">
        <f t="shared" si="1"/>
        <v>10727</v>
      </c>
      <c r="BC49" s="53" t="str">
        <f t="shared" si="2"/>
        <v>INR  Ten Thousand Seven Hundred &amp; Twenty Seven  Only</v>
      </c>
      <c r="HV49" s="17">
        <v>1.32</v>
      </c>
      <c r="HW49" s="17" t="s">
        <v>103</v>
      </c>
      <c r="HX49" s="17" t="s">
        <v>75</v>
      </c>
      <c r="HY49" s="17">
        <v>100</v>
      </c>
      <c r="HZ49" s="18" t="s">
        <v>84</v>
      </c>
      <c r="IA49" s="18">
        <v>1.36</v>
      </c>
      <c r="IB49" s="18" t="s">
        <v>496</v>
      </c>
      <c r="IC49" s="18" t="s">
        <v>79</v>
      </c>
      <c r="ID49" s="18">
        <v>18.6</v>
      </c>
      <c r="IE49" s="17" t="s">
        <v>240</v>
      </c>
    </row>
    <row r="50" spans="1:238" s="17" customFormat="1" ht="15.75">
      <c r="A50" s="64">
        <v>1.37</v>
      </c>
      <c r="B50" s="65" t="s">
        <v>204</v>
      </c>
      <c r="C50" s="66" t="s">
        <v>80</v>
      </c>
      <c r="D50" s="98"/>
      <c r="E50" s="99"/>
      <c r="F50" s="99"/>
      <c r="G50" s="99"/>
      <c r="H50" s="99"/>
      <c r="I50" s="99"/>
      <c r="J50" s="99"/>
      <c r="K50" s="99"/>
      <c r="L50" s="99"/>
      <c r="M50" s="99"/>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1"/>
      <c r="HV50" s="17">
        <v>1.33</v>
      </c>
      <c r="HW50" s="17" t="s">
        <v>104</v>
      </c>
      <c r="HX50" s="17" t="s">
        <v>76</v>
      </c>
      <c r="HZ50" s="18"/>
      <c r="IA50" s="18">
        <v>1.37</v>
      </c>
      <c r="IB50" s="18" t="s">
        <v>204</v>
      </c>
      <c r="IC50" s="18" t="s">
        <v>80</v>
      </c>
      <c r="ID50" s="18"/>
    </row>
    <row r="51" spans="1:239" s="17" customFormat="1" ht="31.5">
      <c r="A51" s="64">
        <v>1.38</v>
      </c>
      <c r="B51" s="65" t="s">
        <v>205</v>
      </c>
      <c r="C51" s="66" t="s">
        <v>112</v>
      </c>
      <c r="D51" s="67">
        <v>30</v>
      </c>
      <c r="E51" s="68" t="s">
        <v>241</v>
      </c>
      <c r="F51" s="69">
        <v>159.49</v>
      </c>
      <c r="G51" s="70"/>
      <c r="H51" s="71"/>
      <c r="I51" s="72" t="s">
        <v>34</v>
      </c>
      <c r="J51" s="73">
        <f t="shared" si="0"/>
        <v>1</v>
      </c>
      <c r="K51" s="71" t="s">
        <v>35</v>
      </c>
      <c r="L51" s="71" t="s">
        <v>4</v>
      </c>
      <c r="M51" s="48"/>
      <c r="N51" s="47"/>
      <c r="O51" s="47"/>
      <c r="P51" s="49"/>
      <c r="Q51" s="47"/>
      <c r="R51" s="47"/>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50"/>
      <c r="BA51" s="51">
        <f>ROUND(total_amount_ba($B$2,$D$2,D51,F51,J51,K51,M51),0)</f>
        <v>4785</v>
      </c>
      <c r="BB51" s="52">
        <f t="shared" si="1"/>
        <v>4785</v>
      </c>
      <c r="BC51" s="53" t="str">
        <f t="shared" si="2"/>
        <v>INR  Four Thousand Seven Hundred &amp; Eighty Five  Only</v>
      </c>
      <c r="HV51" s="17">
        <v>1.34</v>
      </c>
      <c r="HW51" s="17" t="s">
        <v>105</v>
      </c>
      <c r="HX51" s="17" t="s">
        <v>77</v>
      </c>
      <c r="HY51" s="17">
        <v>50</v>
      </c>
      <c r="HZ51" s="18" t="s">
        <v>85</v>
      </c>
      <c r="IA51" s="18">
        <v>1.38</v>
      </c>
      <c r="IB51" s="18" t="s">
        <v>205</v>
      </c>
      <c r="IC51" s="18" t="s">
        <v>112</v>
      </c>
      <c r="ID51" s="18">
        <v>30</v>
      </c>
      <c r="IE51" s="17" t="s">
        <v>241</v>
      </c>
    </row>
    <row r="52" spans="1:239" s="17" customFormat="1" ht="31.5" customHeight="1">
      <c r="A52" s="64">
        <v>1.39</v>
      </c>
      <c r="B52" s="65" t="s">
        <v>497</v>
      </c>
      <c r="C52" s="66" t="s">
        <v>113</v>
      </c>
      <c r="D52" s="67">
        <v>3</v>
      </c>
      <c r="E52" s="68" t="s">
        <v>240</v>
      </c>
      <c r="F52" s="69">
        <v>676.98</v>
      </c>
      <c r="G52" s="70"/>
      <c r="H52" s="71"/>
      <c r="I52" s="72" t="s">
        <v>34</v>
      </c>
      <c r="J52" s="73">
        <f t="shared" si="0"/>
        <v>1</v>
      </c>
      <c r="K52" s="71" t="s">
        <v>35</v>
      </c>
      <c r="L52" s="71" t="s">
        <v>4</v>
      </c>
      <c r="M52" s="48"/>
      <c r="N52" s="47"/>
      <c r="O52" s="47"/>
      <c r="P52" s="49"/>
      <c r="Q52" s="47"/>
      <c r="R52" s="47"/>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50"/>
      <c r="BA52" s="51">
        <f>ROUND(total_amount_ba($B$2,$D$2,D52,F52,J52,K52,M52),0)</f>
        <v>2031</v>
      </c>
      <c r="BB52" s="52">
        <f t="shared" si="1"/>
        <v>2031</v>
      </c>
      <c r="BC52" s="53" t="str">
        <f t="shared" si="2"/>
        <v>INR  Two Thousand  &amp;Thirty One  Only</v>
      </c>
      <c r="HV52" s="17">
        <v>1.35</v>
      </c>
      <c r="HW52" s="22" t="s">
        <v>106</v>
      </c>
      <c r="HX52" s="17" t="s">
        <v>78</v>
      </c>
      <c r="HZ52" s="18"/>
      <c r="IA52" s="18">
        <v>1.39</v>
      </c>
      <c r="IB52" s="24" t="s">
        <v>497</v>
      </c>
      <c r="IC52" s="18" t="s">
        <v>113</v>
      </c>
      <c r="ID52" s="18">
        <v>3</v>
      </c>
      <c r="IE52" s="17" t="s">
        <v>240</v>
      </c>
    </row>
    <row r="53" spans="1:238" s="17" customFormat="1" ht="31.5">
      <c r="A53" s="64">
        <v>1.4</v>
      </c>
      <c r="B53" s="65" t="s">
        <v>206</v>
      </c>
      <c r="C53" s="66" t="s">
        <v>81</v>
      </c>
      <c r="D53" s="98"/>
      <c r="E53" s="99"/>
      <c r="F53" s="99"/>
      <c r="G53" s="99"/>
      <c r="H53" s="99"/>
      <c r="I53" s="99"/>
      <c r="J53" s="99"/>
      <c r="K53" s="99"/>
      <c r="L53" s="99"/>
      <c r="M53" s="99"/>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1"/>
      <c r="HV53" s="17">
        <v>1.36</v>
      </c>
      <c r="HW53" s="17" t="s">
        <v>107</v>
      </c>
      <c r="HX53" s="17" t="s">
        <v>79</v>
      </c>
      <c r="HY53" s="17">
        <v>4</v>
      </c>
      <c r="HZ53" s="18" t="s">
        <v>85</v>
      </c>
      <c r="IA53" s="18">
        <v>1.4</v>
      </c>
      <c r="IB53" s="18" t="s">
        <v>206</v>
      </c>
      <c r="IC53" s="18" t="s">
        <v>81</v>
      </c>
      <c r="ID53" s="18"/>
    </row>
    <row r="54" spans="1:239" s="17" customFormat="1" ht="31.5">
      <c r="A54" s="64">
        <v>1.41</v>
      </c>
      <c r="B54" s="65" t="s">
        <v>178</v>
      </c>
      <c r="C54" s="66" t="s">
        <v>82</v>
      </c>
      <c r="D54" s="67">
        <v>805</v>
      </c>
      <c r="E54" s="68" t="s">
        <v>242</v>
      </c>
      <c r="F54" s="69">
        <v>78.61</v>
      </c>
      <c r="G54" s="70"/>
      <c r="H54" s="71"/>
      <c r="I54" s="72" t="s">
        <v>34</v>
      </c>
      <c r="J54" s="73">
        <f t="shared" si="0"/>
        <v>1</v>
      </c>
      <c r="K54" s="71" t="s">
        <v>35</v>
      </c>
      <c r="L54" s="71" t="s">
        <v>4</v>
      </c>
      <c r="M54" s="48"/>
      <c r="N54" s="47"/>
      <c r="O54" s="47"/>
      <c r="P54" s="49"/>
      <c r="Q54" s="47"/>
      <c r="R54" s="47"/>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50"/>
      <c r="BA54" s="51">
        <f>ROUND(total_amount_ba($B$2,$D$2,D54,F54,J54,K54,M54),0)</f>
        <v>63281</v>
      </c>
      <c r="BB54" s="52">
        <f t="shared" si="1"/>
        <v>63281</v>
      </c>
      <c r="BC54" s="53" t="str">
        <f t="shared" si="2"/>
        <v>INR  Sixty Three Thousand Two Hundred &amp; Eighty One  Only</v>
      </c>
      <c r="HV54" s="17">
        <v>1.37</v>
      </c>
      <c r="HW54" s="17" t="s">
        <v>108</v>
      </c>
      <c r="HX54" s="17" t="s">
        <v>80</v>
      </c>
      <c r="HY54" s="17">
        <v>4</v>
      </c>
      <c r="HZ54" s="18" t="s">
        <v>85</v>
      </c>
      <c r="IA54" s="18">
        <v>1.41</v>
      </c>
      <c r="IB54" s="18" t="s">
        <v>178</v>
      </c>
      <c r="IC54" s="18" t="s">
        <v>82</v>
      </c>
      <c r="ID54" s="18">
        <v>805</v>
      </c>
      <c r="IE54" s="17" t="s">
        <v>242</v>
      </c>
    </row>
    <row r="55" spans="1:239" s="17" customFormat="1" ht="39" customHeight="1">
      <c r="A55" s="64">
        <v>1.42</v>
      </c>
      <c r="B55" s="65" t="s">
        <v>207</v>
      </c>
      <c r="C55" s="66" t="s">
        <v>144</v>
      </c>
      <c r="D55" s="67">
        <v>135</v>
      </c>
      <c r="E55" s="68" t="s">
        <v>241</v>
      </c>
      <c r="F55" s="69">
        <v>56.73</v>
      </c>
      <c r="G55" s="70"/>
      <c r="H55" s="71"/>
      <c r="I55" s="72" t="s">
        <v>34</v>
      </c>
      <c r="J55" s="73">
        <f t="shared" si="0"/>
        <v>1</v>
      </c>
      <c r="K55" s="71" t="s">
        <v>35</v>
      </c>
      <c r="L55" s="71" t="s">
        <v>4</v>
      </c>
      <c r="M55" s="48"/>
      <c r="N55" s="47"/>
      <c r="O55" s="47"/>
      <c r="P55" s="49"/>
      <c r="Q55" s="47"/>
      <c r="R55" s="47"/>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50"/>
      <c r="BA55" s="51">
        <f>ROUND(total_amount_ba($B$2,$D$2,D55,F55,J55,K55,M55),0)</f>
        <v>7659</v>
      </c>
      <c r="BB55" s="52">
        <f t="shared" si="1"/>
        <v>7659</v>
      </c>
      <c r="BC55" s="53" t="str">
        <f t="shared" si="2"/>
        <v>INR  Seven Thousand Six Hundred &amp; Fifty Nine  Only</v>
      </c>
      <c r="HV55" s="17">
        <v>1.38</v>
      </c>
      <c r="HW55" s="22" t="s">
        <v>109</v>
      </c>
      <c r="HX55" s="17" t="s">
        <v>112</v>
      </c>
      <c r="HZ55" s="18"/>
      <c r="IA55" s="18">
        <v>1.42</v>
      </c>
      <c r="IB55" s="18" t="s">
        <v>207</v>
      </c>
      <c r="IC55" s="18" t="s">
        <v>144</v>
      </c>
      <c r="ID55" s="18">
        <v>135</v>
      </c>
      <c r="IE55" s="17" t="s">
        <v>241</v>
      </c>
    </row>
    <row r="56" spans="1:239" s="17" customFormat="1" ht="39" customHeight="1">
      <c r="A56" s="64">
        <v>1.43</v>
      </c>
      <c r="B56" s="65" t="s">
        <v>845</v>
      </c>
      <c r="C56" s="66" t="s">
        <v>145</v>
      </c>
      <c r="D56" s="67">
        <v>14</v>
      </c>
      <c r="E56" s="68" t="s">
        <v>240</v>
      </c>
      <c r="F56" s="69">
        <v>270</v>
      </c>
      <c r="G56" s="70"/>
      <c r="H56" s="71"/>
      <c r="I56" s="72" t="s">
        <v>34</v>
      </c>
      <c r="J56" s="73">
        <f>IF(I56="Less(-)",-1,1)</f>
        <v>1</v>
      </c>
      <c r="K56" s="71" t="s">
        <v>35</v>
      </c>
      <c r="L56" s="71" t="s">
        <v>4</v>
      </c>
      <c r="M56" s="48"/>
      <c r="N56" s="47"/>
      <c r="O56" s="47"/>
      <c r="P56" s="49"/>
      <c r="Q56" s="47"/>
      <c r="R56" s="47"/>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50"/>
      <c r="BA56" s="51">
        <f>ROUND(total_amount_ba($B$2,$D$2,D56,F56,J56,K56,M56),0)</f>
        <v>3780</v>
      </c>
      <c r="BB56" s="52">
        <f>BA56+SUM(N56:AZ56)</f>
        <v>3780</v>
      </c>
      <c r="BC56" s="53" t="str">
        <f>SpellNumber(L56,BB56)</f>
        <v>INR  Three Thousand Seven Hundred &amp; Eighty  Only</v>
      </c>
      <c r="HW56" s="22"/>
      <c r="HZ56" s="18"/>
      <c r="IA56" s="18">
        <v>1.43</v>
      </c>
      <c r="IB56" s="18" t="s">
        <v>845</v>
      </c>
      <c r="IC56" s="18" t="s">
        <v>145</v>
      </c>
      <c r="ID56" s="18">
        <v>14</v>
      </c>
      <c r="IE56" s="17" t="s">
        <v>240</v>
      </c>
    </row>
    <row r="57" spans="1:238" s="17" customFormat="1" ht="28.5" customHeight="1">
      <c r="A57" s="64">
        <v>1.44</v>
      </c>
      <c r="B57" s="65" t="s">
        <v>179</v>
      </c>
      <c r="C57" s="66" t="s">
        <v>146</v>
      </c>
      <c r="D57" s="98"/>
      <c r="E57" s="99"/>
      <c r="F57" s="99"/>
      <c r="G57" s="99"/>
      <c r="H57" s="99"/>
      <c r="I57" s="99"/>
      <c r="J57" s="99"/>
      <c r="K57" s="99"/>
      <c r="L57" s="99"/>
      <c r="M57" s="99"/>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1"/>
      <c r="HV57" s="17">
        <v>1.39</v>
      </c>
      <c r="HW57" s="22" t="s">
        <v>110</v>
      </c>
      <c r="HX57" s="17" t="s">
        <v>113</v>
      </c>
      <c r="HY57" s="17">
        <v>50</v>
      </c>
      <c r="HZ57" s="18" t="s">
        <v>84</v>
      </c>
      <c r="IA57" s="18">
        <v>1.44</v>
      </c>
      <c r="IB57" s="18" t="s">
        <v>179</v>
      </c>
      <c r="IC57" s="18" t="s">
        <v>146</v>
      </c>
      <c r="ID57" s="18"/>
    </row>
    <row r="58" spans="1:238" s="17" customFormat="1" ht="31.5">
      <c r="A58" s="64">
        <v>1.45</v>
      </c>
      <c r="B58" s="65" t="s">
        <v>208</v>
      </c>
      <c r="C58" s="66" t="s">
        <v>147</v>
      </c>
      <c r="D58" s="98"/>
      <c r="E58" s="99"/>
      <c r="F58" s="99"/>
      <c r="G58" s="99"/>
      <c r="H58" s="99"/>
      <c r="I58" s="99"/>
      <c r="J58" s="99"/>
      <c r="K58" s="99"/>
      <c r="L58" s="99"/>
      <c r="M58" s="99"/>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1"/>
      <c r="HV58" s="17">
        <v>1.4</v>
      </c>
      <c r="HW58" s="17" t="s">
        <v>111</v>
      </c>
      <c r="HX58" s="17" t="s">
        <v>81</v>
      </c>
      <c r="HY58" s="17">
        <v>2</v>
      </c>
      <c r="HZ58" s="18" t="s">
        <v>83</v>
      </c>
      <c r="IA58" s="18">
        <v>1.45</v>
      </c>
      <c r="IB58" s="18" t="s">
        <v>208</v>
      </c>
      <c r="IC58" s="18" t="s">
        <v>147</v>
      </c>
      <c r="ID58" s="18"/>
    </row>
    <row r="59" spans="1:239" s="17" customFormat="1" ht="37.5" customHeight="1">
      <c r="A59" s="64">
        <v>1.46</v>
      </c>
      <c r="B59" s="65" t="s">
        <v>209</v>
      </c>
      <c r="C59" s="66" t="s">
        <v>148</v>
      </c>
      <c r="D59" s="67">
        <v>2.7</v>
      </c>
      <c r="E59" s="68" t="s">
        <v>194</v>
      </c>
      <c r="F59" s="69">
        <v>5838.01</v>
      </c>
      <c r="G59" s="70"/>
      <c r="H59" s="71"/>
      <c r="I59" s="72" t="s">
        <v>34</v>
      </c>
      <c r="J59" s="73">
        <f t="shared" si="0"/>
        <v>1</v>
      </c>
      <c r="K59" s="71" t="s">
        <v>35</v>
      </c>
      <c r="L59" s="71" t="s">
        <v>4</v>
      </c>
      <c r="M59" s="48"/>
      <c r="N59" s="47"/>
      <c r="O59" s="47"/>
      <c r="P59" s="49"/>
      <c r="Q59" s="47"/>
      <c r="R59" s="47"/>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50"/>
      <c r="BA59" s="51">
        <f>ROUND(total_amount_ba($B$2,$D$2,D59,F59,J59,K59,M59),0)</f>
        <v>15763</v>
      </c>
      <c r="BB59" s="52">
        <f t="shared" si="1"/>
        <v>15763</v>
      </c>
      <c r="BC59" s="53" t="str">
        <f t="shared" si="2"/>
        <v>INR  Fifteen Thousand Seven Hundred &amp; Sixty Three  Only</v>
      </c>
      <c r="BF59" s="27"/>
      <c r="HZ59" s="18"/>
      <c r="IA59" s="18">
        <v>1.46</v>
      </c>
      <c r="IB59" s="18" t="s">
        <v>209</v>
      </c>
      <c r="IC59" s="18" t="s">
        <v>148</v>
      </c>
      <c r="ID59" s="18">
        <v>2.7</v>
      </c>
      <c r="IE59" s="17" t="s">
        <v>194</v>
      </c>
    </row>
    <row r="60" spans="1:238" s="17" customFormat="1" ht="47.25">
      <c r="A60" s="64">
        <v>1.47</v>
      </c>
      <c r="B60" s="74" t="s">
        <v>210</v>
      </c>
      <c r="C60" s="66" t="s">
        <v>149</v>
      </c>
      <c r="D60" s="98"/>
      <c r="E60" s="99"/>
      <c r="F60" s="99"/>
      <c r="G60" s="99"/>
      <c r="H60" s="99"/>
      <c r="I60" s="99"/>
      <c r="J60" s="99"/>
      <c r="K60" s="99"/>
      <c r="L60" s="99"/>
      <c r="M60" s="99"/>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1"/>
      <c r="HZ60" s="18"/>
      <c r="IA60" s="18">
        <v>1.47</v>
      </c>
      <c r="IB60" s="18" t="s">
        <v>210</v>
      </c>
      <c r="IC60" s="18" t="s">
        <v>149</v>
      </c>
      <c r="ID60" s="18"/>
    </row>
    <row r="61" spans="1:239" s="17" customFormat="1" ht="24" customHeight="1">
      <c r="A61" s="64">
        <v>1.48</v>
      </c>
      <c r="B61" s="74" t="s">
        <v>209</v>
      </c>
      <c r="C61" s="66" t="s">
        <v>150</v>
      </c>
      <c r="D61" s="67">
        <v>21.75</v>
      </c>
      <c r="E61" s="68" t="s">
        <v>194</v>
      </c>
      <c r="F61" s="69">
        <v>7267.3</v>
      </c>
      <c r="G61" s="70"/>
      <c r="H61" s="71"/>
      <c r="I61" s="72" t="s">
        <v>34</v>
      </c>
      <c r="J61" s="73">
        <f t="shared" si="0"/>
        <v>1</v>
      </c>
      <c r="K61" s="71" t="s">
        <v>35</v>
      </c>
      <c r="L61" s="71" t="s">
        <v>4</v>
      </c>
      <c r="M61" s="48"/>
      <c r="N61" s="47"/>
      <c r="O61" s="47"/>
      <c r="P61" s="49"/>
      <c r="Q61" s="47"/>
      <c r="R61" s="47"/>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50"/>
      <c r="BA61" s="51">
        <f>ROUND(total_amount_ba($B$2,$D$2,D61,F61,J61,K61,M61),0)</f>
        <v>158064</v>
      </c>
      <c r="BB61" s="52">
        <f t="shared" si="1"/>
        <v>158064</v>
      </c>
      <c r="BC61" s="53" t="str">
        <f t="shared" si="2"/>
        <v>INR  One Lakh Fifty Eight Thousand  &amp;Sixty Four  Only</v>
      </c>
      <c r="HZ61" s="18"/>
      <c r="IA61" s="18">
        <v>1.48</v>
      </c>
      <c r="IB61" s="18" t="s">
        <v>209</v>
      </c>
      <c r="IC61" s="18" t="s">
        <v>150</v>
      </c>
      <c r="ID61" s="18">
        <v>21.75</v>
      </c>
      <c r="IE61" s="17" t="s">
        <v>194</v>
      </c>
    </row>
    <row r="62" spans="1:238" s="17" customFormat="1" ht="47.25">
      <c r="A62" s="64">
        <v>1.49</v>
      </c>
      <c r="B62" s="74" t="s">
        <v>211</v>
      </c>
      <c r="C62" s="66" t="s">
        <v>151</v>
      </c>
      <c r="D62" s="98"/>
      <c r="E62" s="99"/>
      <c r="F62" s="99"/>
      <c r="G62" s="99"/>
      <c r="H62" s="99"/>
      <c r="I62" s="99"/>
      <c r="J62" s="99"/>
      <c r="K62" s="99"/>
      <c r="L62" s="99"/>
      <c r="M62" s="99"/>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1"/>
      <c r="HZ62" s="18"/>
      <c r="IA62" s="18">
        <v>1.49</v>
      </c>
      <c r="IB62" s="18" t="s">
        <v>211</v>
      </c>
      <c r="IC62" s="18" t="s">
        <v>151</v>
      </c>
      <c r="ID62" s="18"/>
    </row>
    <row r="63" spans="1:239" s="17" customFormat="1" ht="26.25" customHeight="1">
      <c r="A63" s="64">
        <v>1.5</v>
      </c>
      <c r="B63" s="75" t="s">
        <v>212</v>
      </c>
      <c r="C63" s="66" t="s">
        <v>152</v>
      </c>
      <c r="D63" s="67">
        <v>6.05</v>
      </c>
      <c r="E63" s="68" t="s">
        <v>240</v>
      </c>
      <c r="F63" s="69">
        <v>892.63</v>
      </c>
      <c r="G63" s="70"/>
      <c r="H63" s="71"/>
      <c r="I63" s="72" t="s">
        <v>34</v>
      </c>
      <c r="J63" s="73">
        <f t="shared" si="0"/>
        <v>1</v>
      </c>
      <c r="K63" s="71" t="s">
        <v>35</v>
      </c>
      <c r="L63" s="71" t="s">
        <v>4</v>
      </c>
      <c r="M63" s="48"/>
      <c r="N63" s="47"/>
      <c r="O63" s="47"/>
      <c r="P63" s="49"/>
      <c r="Q63" s="47"/>
      <c r="R63" s="47"/>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50"/>
      <c r="BA63" s="51">
        <f>ROUND(total_amount_ba($B$2,$D$2,D63,F63,J63,K63,M63),0)</f>
        <v>5400</v>
      </c>
      <c r="BB63" s="52">
        <f t="shared" si="1"/>
        <v>5400</v>
      </c>
      <c r="BC63" s="53" t="str">
        <f t="shared" si="2"/>
        <v>INR  Five Thousand Four Hundred    Only</v>
      </c>
      <c r="HZ63" s="18"/>
      <c r="IA63" s="18">
        <v>1.5</v>
      </c>
      <c r="IB63" s="18" t="s">
        <v>212</v>
      </c>
      <c r="IC63" s="18" t="s">
        <v>152</v>
      </c>
      <c r="ID63" s="18">
        <v>6.05</v>
      </c>
      <c r="IE63" s="17" t="s">
        <v>240</v>
      </c>
    </row>
    <row r="64" spans="1:239" s="17" customFormat="1" ht="47.25">
      <c r="A64" s="64">
        <v>1.51</v>
      </c>
      <c r="B64" s="75" t="s">
        <v>498</v>
      </c>
      <c r="C64" s="66" t="s">
        <v>153</v>
      </c>
      <c r="D64" s="67">
        <v>23.96</v>
      </c>
      <c r="E64" s="68" t="s">
        <v>241</v>
      </c>
      <c r="F64" s="69">
        <v>48.93</v>
      </c>
      <c r="G64" s="70"/>
      <c r="H64" s="71"/>
      <c r="I64" s="72" t="s">
        <v>34</v>
      </c>
      <c r="J64" s="73">
        <f t="shared" si="0"/>
        <v>1</v>
      </c>
      <c r="K64" s="71" t="s">
        <v>35</v>
      </c>
      <c r="L64" s="71" t="s">
        <v>4</v>
      </c>
      <c r="M64" s="48"/>
      <c r="N64" s="47"/>
      <c r="O64" s="47"/>
      <c r="P64" s="49"/>
      <c r="Q64" s="47"/>
      <c r="R64" s="47"/>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50"/>
      <c r="BA64" s="51">
        <f>ROUND(total_amount_ba($B$2,$D$2,D64,F64,J64,K64,M64),0)</f>
        <v>1172</v>
      </c>
      <c r="BB64" s="52">
        <f t="shared" si="1"/>
        <v>1172</v>
      </c>
      <c r="BC64" s="53" t="str">
        <f t="shared" si="2"/>
        <v>INR  One Thousand One Hundred &amp; Seventy Two  Only</v>
      </c>
      <c r="HZ64" s="18"/>
      <c r="IA64" s="18">
        <v>1.51</v>
      </c>
      <c r="IB64" s="18" t="s">
        <v>498</v>
      </c>
      <c r="IC64" s="18" t="s">
        <v>153</v>
      </c>
      <c r="ID64" s="18">
        <v>23.96</v>
      </c>
      <c r="IE64" s="17" t="s">
        <v>241</v>
      </c>
    </row>
    <row r="65" spans="1:238" s="17" customFormat="1" ht="24" customHeight="1">
      <c r="A65" s="64">
        <v>1.52</v>
      </c>
      <c r="B65" s="75" t="s">
        <v>180</v>
      </c>
      <c r="C65" s="66" t="s">
        <v>154</v>
      </c>
      <c r="D65" s="98"/>
      <c r="E65" s="99"/>
      <c r="F65" s="99"/>
      <c r="G65" s="99"/>
      <c r="H65" s="99"/>
      <c r="I65" s="99"/>
      <c r="J65" s="99"/>
      <c r="K65" s="99"/>
      <c r="L65" s="99"/>
      <c r="M65" s="99"/>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1"/>
      <c r="HZ65" s="18"/>
      <c r="IA65" s="18">
        <v>1.52</v>
      </c>
      <c r="IB65" s="18" t="s">
        <v>180</v>
      </c>
      <c r="IC65" s="18" t="s">
        <v>154</v>
      </c>
      <c r="ID65" s="18"/>
    </row>
    <row r="66" spans="1:238" s="17" customFormat="1" ht="63" customHeight="1">
      <c r="A66" s="64">
        <v>1.53</v>
      </c>
      <c r="B66" s="75" t="s">
        <v>499</v>
      </c>
      <c r="C66" s="66" t="s">
        <v>155</v>
      </c>
      <c r="D66" s="98"/>
      <c r="E66" s="99"/>
      <c r="F66" s="99"/>
      <c r="G66" s="99"/>
      <c r="H66" s="99"/>
      <c r="I66" s="99"/>
      <c r="J66" s="99"/>
      <c r="K66" s="99"/>
      <c r="L66" s="99"/>
      <c r="M66" s="99"/>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1"/>
      <c r="HZ66" s="18"/>
      <c r="IA66" s="18">
        <v>1.53</v>
      </c>
      <c r="IB66" s="18" t="s">
        <v>499</v>
      </c>
      <c r="IC66" s="18" t="s">
        <v>155</v>
      </c>
      <c r="ID66" s="18"/>
    </row>
    <row r="67" spans="1:238" s="17" customFormat="1" ht="23.25" customHeight="1">
      <c r="A67" s="64">
        <v>1.54</v>
      </c>
      <c r="B67" s="75" t="s">
        <v>500</v>
      </c>
      <c r="C67" s="66" t="s">
        <v>156</v>
      </c>
      <c r="D67" s="98"/>
      <c r="E67" s="99"/>
      <c r="F67" s="99"/>
      <c r="G67" s="99"/>
      <c r="H67" s="99"/>
      <c r="I67" s="99"/>
      <c r="J67" s="99"/>
      <c r="K67" s="99"/>
      <c r="L67" s="99"/>
      <c r="M67" s="99"/>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1"/>
      <c r="HZ67" s="18"/>
      <c r="IA67" s="18">
        <v>1.54</v>
      </c>
      <c r="IB67" s="18" t="s">
        <v>500</v>
      </c>
      <c r="IC67" s="18" t="s">
        <v>156</v>
      </c>
      <c r="ID67" s="18"/>
    </row>
    <row r="68" spans="1:239" s="17" customFormat="1" ht="30" customHeight="1">
      <c r="A68" s="64">
        <v>1.55</v>
      </c>
      <c r="B68" s="75" t="s">
        <v>501</v>
      </c>
      <c r="C68" s="66" t="s">
        <v>157</v>
      </c>
      <c r="D68" s="67">
        <v>10.35</v>
      </c>
      <c r="E68" s="68" t="s">
        <v>240</v>
      </c>
      <c r="F68" s="69">
        <v>4102.89</v>
      </c>
      <c r="G68" s="70"/>
      <c r="H68" s="71"/>
      <c r="I68" s="72" t="s">
        <v>34</v>
      </c>
      <c r="J68" s="73">
        <f t="shared" si="0"/>
        <v>1</v>
      </c>
      <c r="K68" s="71" t="s">
        <v>35</v>
      </c>
      <c r="L68" s="71" t="s">
        <v>4</v>
      </c>
      <c r="M68" s="48"/>
      <c r="N68" s="47"/>
      <c r="O68" s="47"/>
      <c r="P68" s="49"/>
      <c r="Q68" s="47"/>
      <c r="R68" s="47"/>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50"/>
      <c r="BA68" s="51">
        <f>ROUND(total_amount_ba($B$2,$D$2,D68,F68,J68,K68,M68),0)</f>
        <v>42465</v>
      </c>
      <c r="BB68" s="52">
        <f t="shared" si="1"/>
        <v>42465</v>
      </c>
      <c r="BC68" s="53" t="str">
        <f t="shared" si="2"/>
        <v>INR  Forty Two Thousand Four Hundred &amp; Sixty Five  Only</v>
      </c>
      <c r="HZ68" s="18"/>
      <c r="IA68" s="18">
        <v>1.55</v>
      </c>
      <c r="IB68" s="18" t="s">
        <v>501</v>
      </c>
      <c r="IC68" s="18" t="s">
        <v>157</v>
      </c>
      <c r="ID68" s="18">
        <v>10.35</v>
      </c>
      <c r="IE68" s="17" t="s">
        <v>240</v>
      </c>
    </row>
    <row r="69" spans="1:238" s="17" customFormat="1" ht="47.25">
      <c r="A69" s="64">
        <v>1.56</v>
      </c>
      <c r="B69" s="75" t="s">
        <v>502</v>
      </c>
      <c r="C69" s="66" t="s">
        <v>158</v>
      </c>
      <c r="D69" s="98"/>
      <c r="E69" s="99"/>
      <c r="F69" s="99"/>
      <c r="G69" s="99"/>
      <c r="H69" s="99"/>
      <c r="I69" s="99"/>
      <c r="J69" s="99"/>
      <c r="K69" s="99"/>
      <c r="L69" s="99"/>
      <c r="M69" s="99"/>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1"/>
      <c r="HZ69" s="18"/>
      <c r="IA69" s="18">
        <v>1.56</v>
      </c>
      <c r="IB69" s="18" t="s">
        <v>502</v>
      </c>
      <c r="IC69" s="18" t="s">
        <v>158</v>
      </c>
      <c r="ID69" s="18"/>
    </row>
    <row r="70" spans="1:239" s="17" customFormat="1" ht="31.5">
      <c r="A70" s="64">
        <v>1.57</v>
      </c>
      <c r="B70" s="75" t="s">
        <v>503</v>
      </c>
      <c r="C70" s="66" t="s">
        <v>159</v>
      </c>
      <c r="D70" s="67">
        <v>10</v>
      </c>
      <c r="E70" s="68" t="s">
        <v>241</v>
      </c>
      <c r="F70" s="69">
        <v>367.25</v>
      </c>
      <c r="G70" s="70"/>
      <c r="H70" s="71"/>
      <c r="I70" s="72" t="s">
        <v>34</v>
      </c>
      <c r="J70" s="73">
        <f t="shared" si="0"/>
        <v>1</v>
      </c>
      <c r="K70" s="71" t="s">
        <v>35</v>
      </c>
      <c r="L70" s="71" t="s">
        <v>4</v>
      </c>
      <c r="M70" s="48"/>
      <c r="N70" s="47"/>
      <c r="O70" s="47"/>
      <c r="P70" s="49"/>
      <c r="Q70" s="47"/>
      <c r="R70" s="47"/>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50"/>
      <c r="BA70" s="51">
        <f>ROUND(total_amount_ba($B$2,$D$2,D70,F70,J70,K70,M70),0)</f>
        <v>3673</v>
      </c>
      <c r="BB70" s="52">
        <f t="shared" si="1"/>
        <v>3673</v>
      </c>
      <c r="BC70" s="53" t="str">
        <f t="shared" si="2"/>
        <v>INR  Three Thousand Six Hundred &amp; Seventy Three  Only</v>
      </c>
      <c r="HZ70" s="18"/>
      <c r="IA70" s="18">
        <v>1.57</v>
      </c>
      <c r="IB70" s="18" t="s">
        <v>503</v>
      </c>
      <c r="IC70" s="18" t="s">
        <v>159</v>
      </c>
      <c r="ID70" s="18">
        <v>10</v>
      </c>
      <c r="IE70" s="17" t="s">
        <v>241</v>
      </c>
    </row>
    <row r="71" spans="1:239" s="17" customFormat="1" ht="78.75">
      <c r="A71" s="64">
        <v>1.58</v>
      </c>
      <c r="B71" s="75" t="s">
        <v>504</v>
      </c>
      <c r="C71" s="66" t="s">
        <v>160</v>
      </c>
      <c r="D71" s="67">
        <v>1</v>
      </c>
      <c r="E71" s="68" t="s">
        <v>243</v>
      </c>
      <c r="F71" s="69">
        <v>708.59</v>
      </c>
      <c r="G71" s="70"/>
      <c r="H71" s="71"/>
      <c r="I71" s="72" t="s">
        <v>34</v>
      </c>
      <c r="J71" s="73">
        <f t="shared" si="0"/>
        <v>1</v>
      </c>
      <c r="K71" s="71" t="s">
        <v>35</v>
      </c>
      <c r="L71" s="71" t="s">
        <v>4</v>
      </c>
      <c r="M71" s="48"/>
      <c r="N71" s="47"/>
      <c r="O71" s="47"/>
      <c r="P71" s="49"/>
      <c r="Q71" s="47"/>
      <c r="R71" s="47"/>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50"/>
      <c r="BA71" s="51">
        <f>ROUND(total_amount_ba($B$2,$D$2,D71,F71,J71,K71,M71),0)</f>
        <v>709</v>
      </c>
      <c r="BB71" s="52">
        <f t="shared" si="1"/>
        <v>709</v>
      </c>
      <c r="BC71" s="53" t="str">
        <f t="shared" si="2"/>
        <v>INR  Seven Hundred &amp; Nine  Only</v>
      </c>
      <c r="HZ71" s="18"/>
      <c r="IA71" s="18">
        <v>1.58</v>
      </c>
      <c r="IB71" s="18" t="s">
        <v>504</v>
      </c>
      <c r="IC71" s="18" t="s">
        <v>160</v>
      </c>
      <c r="ID71" s="18">
        <v>1</v>
      </c>
      <c r="IE71" s="17" t="s">
        <v>243</v>
      </c>
    </row>
    <row r="72" spans="1:239" s="17" customFormat="1" ht="126">
      <c r="A72" s="64">
        <v>1.59</v>
      </c>
      <c r="B72" s="75" t="s">
        <v>181</v>
      </c>
      <c r="C72" s="66" t="s">
        <v>161</v>
      </c>
      <c r="D72" s="67">
        <v>95.1</v>
      </c>
      <c r="E72" s="68" t="s">
        <v>240</v>
      </c>
      <c r="F72" s="69">
        <v>932.44</v>
      </c>
      <c r="G72" s="70"/>
      <c r="H72" s="71"/>
      <c r="I72" s="72" t="s">
        <v>34</v>
      </c>
      <c r="J72" s="73">
        <f t="shared" si="0"/>
        <v>1</v>
      </c>
      <c r="K72" s="71" t="s">
        <v>35</v>
      </c>
      <c r="L72" s="71" t="s">
        <v>4</v>
      </c>
      <c r="M72" s="48"/>
      <c r="N72" s="47"/>
      <c r="O72" s="47"/>
      <c r="P72" s="49"/>
      <c r="Q72" s="47"/>
      <c r="R72" s="47"/>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50"/>
      <c r="BA72" s="51">
        <f>ROUND(total_amount_ba($B$2,$D$2,D72,F72,J72,K72,M72),0)</f>
        <v>88675</v>
      </c>
      <c r="BB72" s="52">
        <f t="shared" si="1"/>
        <v>88675</v>
      </c>
      <c r="BC72" s="53" t="str">
        <f t="shared" si="2"/>
        <v>INR  Eighty Eight Thousand Six Hundred &amp; Seventy Five  Only</v>
      </c>
      <c r="HZ72" s="18"/>
      <c r="IA72" s="18">
        <v>1.59</v>
      </c>
      <c r="IB72" s="18" t="s">
        <v>181</v>
      </c>
      <c r="IC72" s="18" t="s">
        <v>161</v>
      </c>
      <c r="ID72" s="18">
        <v>95.1</v>
      </c>
      <c r="IE72" s="17" t="s">
        <v>240</v>
      </c>
    </row>
    <row r="73" spans="1:238" s="17" customFormat="1" ht="17.25" customHeight="1">
      <c r="A73" s="64">
        <v>1.6</v>
      </c>
      <c r="B73" s="75" t="s">
        <v>131</v>
      </c>
      <c r="C73" s="66" t="s">
        <v>162</v>
      </c>
      <c r="D73" s="98"/>
      <c r="E73" s="99"/>
      <c r="F73" s="99"/>
      <c r="G73" s="99"/>
      <c r="H73" s="99"/>
      <c r="I73" s="99"/>
      <c r="J73" s="99"/>
      <c r="K73" s="99"/>
      <c r="L73" s="99"/>
      <c r="M73" s="99"/>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1"/>
      <c r="HZ73" s="18"/>
      <c r="IA73" s="18">
        <v>1.6</v>
      </c>
      <c r="IB73" s="18" t="s">
        <v>131</v>
      </c>
      <c r="IC73" s="18" t="s">
        <v>162</v>
      </c>
      <c r="ID73" s="18"/>
    </row>
    <row r="74" spans="1:238" s="17" customFormat="1" ht="63">
      <c r="A74" s="64">
        <v>1.61</v>
      </c>
      <c r="B74" s="75" t="s">
        <v>505</v>
      </c>
      <c r="C74" s="66" t="s">
        <v>163</v>
      </c>
      <c r="D74" s="98"/>
      <c r="E74" s="99"/>
      <c r="F74" s="99"/>
      <c r="G74" s="99"/>
      <c r="H74" s="99"/>
      <c r="I74" s="99"/>
      <c r="J74" s="99"/>
      <c r="K74" s="99"/>
      <c r="L74" s="99"/>
      <c r="M74" s="99"/>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1"/>
      <c r="HZ74" s="18"/>
      <c r="IA74" s="18">
        <v>1.61</v>
      </c>
      <c r="IB74" s="18" t="s">
        <v>505</v>
      </c>
      <c r="IC74" s="18" t="s">
        <v>163</v>
      </c>
      <c r="ID74" s="18"/>
    </row>
    <row r="75" spans="1:238" s="17" customFormat="1" ht="15.75">
      <c r="A75" s="64">
        <v>1.62</v>
      </c>
      <c r="B75" s="75" t="s">
        <v>506</v>
      </c>
      <c r="C75" s="66" t="s">
        <v>164</v>
      </c>
      <c r="D75" s="98"/>
      <c r="E75" s="99"/>
      <c r="F75" s="99"/>
      <c r="G75" s="99"/>
      <c r="H75" s="99"/>
      <c r="I75" s="99"/>
      <c r="J75" s="99"/>
      <c r="K75" s="99"/>
      <c r="L75" s="99"/>
      <c r="M75" s="99"/>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1"/>
      <c r="HZ75" s="18"/>
      <c r="IA75" s="18">
        <v>1.62</v>
      </c>
      <c r="IB75" s="18" t="s">
        <v>506</v>
      </c>
      <c r="IC75" s="18" t="s">
        <v>164</v>
      </c>
      <c r="ID75" s="18"/>
    </row>
    <row r="76" spans="1:239" s="17" customFormat="1" ht="26.25" customHeight="1">
      <c r="A76" s="64">
        <v>1.63</v>
      </c>
      <c r="B76" s="75" t="s">
        <v>507</v>
      </c>
      <c r="C76" s="66" t="s">
        <v>165</v>
      </c>
      <c r="D76" s="67">
        <v>4</v>
      </c>
      <c r="E76" s="68" t="s">
        <v>240</v>
      </c>
      <c r="F76" s="69">
        <v>3909.16</v>
      </c>
      <c r="G76" s="70"/>
      <c r="H76" s="71"/>
      <c r="I76" s="72" t="s">
        <v>34</v>
      </c>
      <c r="J76" s="73">
        <f t="shared" si="0"/>
        <v>1</v>
      </c>
      <c r="K76" s="71" t="s">
        <v>35</v>
      </c>
      <c r="L76" s="71" t="s">
        <v>4</v>
      </c>
      <c r="M76" s="48"/>
      <c r="N76" s="47"/>
      <c r="O76" s="47"/>
      <c r="P76" s="49"/>
      <c r="Q76" s="47"/>
      <c r="R76" s="47"/>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50"/>
      <c r="BA76" s="51">
        <f>ROUND(total_amount_ba($B$2,$D$2,D76,F76,J76,K76,M76),0)</f>
        <v>15637</v>
      </c>
      <c r="BB76" s="52">
        <f t="shared" si="1"/>
        <v>15637</v>
      </c>
      <c r="BC76" s="53" t="str">
        <f t="shared" si="2"/>
        <v>INR  Fifteen Thousand Six Hundred &amp; Thirty Seven  Only</v>
      </c>
      <c r="HZ76" s="18"/>
      <c r="IA76" s="18">
        <v>1.63</v>
      </c>
      <c r="IB76" s="18" t="s">
        <v>507</v>
      </c>
      <c r="IC76" s="18" t="s">
        <v>165</v>
      </c>
      <c r="ID76" s="18">
        <v>4</v>
      </c>
      <c r="IE76" s="17" t="s">
        <v>240</v>
      </c>
    </row>
    <row r="77" spans="1:238" s="17" customFormat="1" ht="47.25">
      <c r="A77" s="64">
        <v>1.64</v>
      </c>
      <c r="B77" s="74" t="s">
        <v>508</v>
      </c>
      <c r="C77" s="66" t="s">
        <v>166</v>
      </c>
      <c r="D77" s="98"/>
      <c r="E77" s="99"/>
      <c r="F77" s="99"/>
      <c r="G77" s="99"/>
      <c r="H77" s="99"/>
      <c r="I77" s="99"/>
      <c r="J77" s="99"/>
      <c r="K77" s="99"/>
      <c r="L77" s="99"/>
      <c r="M77" s="99"/>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1"/>
      <c r="HZ77" s="18"/>
      <c r="IA77" s="18">
        <v>1.64</v>
      </c>
      <c r="IB77" s="18" t="s">
        <v>508</v>
      </c>
      <c r="IC77" s="18" t="s">
        <v>166</v>
      </c>
      <c r="ID77" s="18"/>
    </row>
    <row r="78" spans="1:239" s="17" customFormat="1" ht="31.5">
      <c r="A78" s="64">
        <v>1.65</v>
      </c>
      <c r="B78" s="74" t="s">
        <v>509</v>
      </c>
      <c r="C78" s="66" t="s">
        <v>167</v>
      </c>
      <c r="D78" s="67">
        <v>20</v>
      </c>
      <c r="E78" s="68" t="s">
        <v>242</v>
      </c>
      <c r="F78" s="69">
        <v>173.35</v>
      </c>
      <c r="G78" s="70"/>
      <c r="H78" s="71"/>
      <c r="I78" s="72" t="s">
        <v>34</v>
      </c>
      <c r="J78" s="73">
        <f t="shared" si="0"/>
        <v>1</v>
      </c>
      <c r="K78" s="71" t="s">
        <v>35</v>
      </c>
      <c r="L78" s="71" t="s">
        <v>4</v>
      </c>
      <c r="M78" s="48"/>
      <c r="N78" s="47"/>
      <c r="O78" s="47"/>
      <c r="P78" s="49"/>
      <c r="Q78" s="47"/>
      <c r="R78" s="47"/>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50"/>
      <c r="BA78" s="51">
        <f>ROUND(total_amount_ba($B$2,$D$2,D78,F78,J78,K78,M78),0)</f>
        <v>3467</v>
      </c>
      <c r="BB78" s="52">
        <f t="shared" si="1"/>
        <v>3467</v>
      </c>
      <c r="BC78" s="53" t="str">
        <f t="shared" si="2"/>
        <v>INR  Three Thousand Four Hundred &amp; Sixty Seven  Only</v>
      </c>
      <c r="HZ78" s="18"/>
      <c r="IA78" s="18">
        <v>1.65</v>
      </c>
      <c r="IB78" s="18" t="s">
        <v>509</v>
      </c>
      <c r="IC78" s="18" t="s">
        <v>167</v>
      </c>
      <c r="ID78" s="18">
        <v>20</v>
      </c>
      <c r="IE78" s="17" t="s">
        <v>242</v>
      </c>
    </row>
    <row r="79" spans="1:239" s="17" customFormat="1" ht="63">
      <c r="A79" s="64">
        <v>1.66</v>
      </c>
      <c r="B79" s="74" t="s">
        <v>510</v>
      </c>
      <c r="C79" s="66" t="s">
        <v>168</v>
      </c>
      <c r="D79" s="67">
        <v>8</v>
      </c>
      <c r="E79" s="68" t="s">
        <v>243</v>
      </c>
      <c r="F79" s="69">
        <v>170.41</v>
      </c>
      <c r="G79" s="70"/>
      <c r="H79" s="71"/>
      <c r="I79" s="72" t="s">
        <v>34</v>
      </c>
      <c r="J79" s="73">
        <f t="shared" si="0"/>
        <v>1</v>
      </c>
      <c r="K79" s="71" t="s">
        <v>35</v>
      </c>
      <c r="L79" s="71" t="s">
        <v>4</v>
      </c>
      <c r="M79" s="48"/>
      <c r="N79" s="47"/>
      <c r="O79" s="47"/>
      <c r="P79" s="49"/>
      <c r="Q79" s="47"/>
      <c r="R79" s="47"/>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50"/>
      <c r="BA79" s="51">
        <f>ROUND(total_amount_ba($B$2,$D$2,D79,F79,J79,K79,M79),0)</f>
        <v>1363</v>
      </c>
      <c r="BB79" s="52">
        <f t="shared" si="1"/>
        <v>1363</v>
      </c>
      <c r="BC79" s="53" t="str">
        <f t="shared" si="2"/>
        <v>INR  One Thousand Three Hundred &amp; Sixty Three  Only</v>
      </c>
      <c r="HZ79" s="18"/>
      <c r="IA79" s="18">
        <v>1.66</v>
      </c>
      <c r="IB79" s="18" t="s">
        <v>510</v>
      </c>
      <c r="IC79" s="18" t="s">
        <v>168</v>
      </c>
      <c r="ID79" s="18">
        <v>8</v>
      </c>
      <c r="IE79" s="17" t="s">
        <v>243</v>
      </c>
    </row>
    <row r="80" spans="1:238" s="17" customFormat="1" ht="31.5">
      <c r="A80" s="64">
        <v>1.67</v>
      </c>
      <c r="B80" s="74" t="s">
        <v>511</v>
      </c>
      <c r="C80" s="66" t="s">
        <v>169</v>
      </c>
      <c r="D80" s="98"/>
      <c r="E80" s="99"/>
      <c r="F80" s="99"/>
      <c r="G80" s="99"/>
      <c r="H80" s="99"/>
      <c r="I80" s="99"/>
      <c r="J80" s="99"/>
      <c r="K80" s="99"/>
      <c r="L80" s="99"/>
      <c r="M80" s="99"/>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1"/>
      <c r="HZ80" s="18"/>
      <c r="IA80" s="18">
        <v>1.67</v>
      </c>
      <c r="IB80" s="18" t="s">
        <v>511</v>
      </c>
      <c r="IC80" s="18" t="s">
        <v>169</v>
      </c>
      <c r="ID80" s="18"/>
    </row>
    <row r="81" spans="1:239" s="17" customFormat="1" ht="28.5" customHeight="1">
      <c r="A81" s="64">
        <v>1.68</v>
      </c>
      <c r="B81" s="74" t="s">
        <v>214</v>
      </c>
      <c r="C81" s="66" t="s">
        <v>170</v>
      </c>
      <c r="D81" s="67">
        <v>11</v>
      </c>
      <c r="E81" s="68" t="s">
        <v>243</v>
      </c>
      <c r="F81" s="69">
        <v>145.46</v>
      </c>
      <c r="G81" s="70"/>
      <c r="H81" s="71"/>
      <c r="I81" s="72" t="s">
        <v>34</v>
      </c>
      <c r="J81" s="73">
        <f t="shared" si="0"/>
        <v>1</v>
      </c>
      <c r="K81" s="71" t="s">
        <v>35</v>
      </c>
      <c r="L81" s="71" t="s">
        <v>4</v>
      </c>
      <c r="M81" s="48"/>
      <c r="N81" s="47"/>
      <c r="O81" s="47"/>
      <c r="P81" s="49"/>
      <c r="Q81" s="47"/>
      <c r="R81" s="47"/>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50"/>
      <c r="BA81" s="51">
        <f>ROUND(total_amount_ba($B$2,$D$2,D81,F81,J81,K81,M81),0)</f>
        <v>1600</v>
      </c>
      <c r="BB81" s="52">
        <f t="shared" si="1"/>
        <v>1600</v>
      </c>
      <c r="BC81" s="53" t="str">
        <f t="shared" si="2"/>
        <v>INR  One Thousand Six Hundred    Only</v>
      </c>
      <c r="HZ81" s="18"/>
      <c r="IA81" s="18">
        <v>1.68</v>
      </c>
      <c r="IB81" s="18" t="s">
        <v>214</v>
      </c>
      <c r="IC81" s="18" t="s">
        <v>170</v>
      </c>
      <c r="ID81" s="18">
        <v>11</v>
      </c>
      <c r="IE81" s="17" t="s">
        <v>243</v>
      </c>
    </row>
    <row r="82" spans="1:238" s="17" customFormat="1" ht="31.5">
      <c r="A82" s="64">
        <v>1.69</v>
      </c>
      <c r="B82" s="75" t="s">
        <v>512</v>
      </c>
      <c r="C82" s="66" t="s">
        <v>171</v>
      </c>
      <c r="D82" s="98"/>
      <c r="E82" s="99"/>
      <c r="F82" s="99"/>
      <c r="G82" s="99"/>
      <c r="H82" s="99"/>
      <c r="I82" s="99"/>
      <c r="J82" s="99"/>
      <c r="K82" s="99"/>
      <c r="L82" s="99"/>
      <c r="M82" s="99"/>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1"/>
      <c r="HZ82" s="18"/>
      <c r="IA82" s="18">
        <v>1.69</v>
      </c>
      <c r="IB82" s="18" t="s">
        <v>512</v>
      </c>
      <c r="IC82" s="18" t="s">
        <v>171</v>
      </c>
      <c r="ID82" s="18"/>
    </row>
    <row r="83" spans="1:239" s="17" customFormat="1" ht="15.75">
      <c r="A83" s="64">
        <v>1.7</v>
      </c>
      <c r="B83" s="75" t="s">
        <v>182</v>
      </c>
      <c r="C83" s="66" t="s">
        <v>244</v>
      </c>
      <c r="D83" s="67">
        <v>4</v>
      </c>
      <c r="E83" s="68" t="s">
        <v>243</v>
      </c>
      <c r="F83" s="69">
        <v>53.53</v>
      </c>
      <c r="G83" s="70"/>
      <c r="H83" s="71"/>
      <c r="I83" s="72" t="s">
        <v>34</v>
      </c>
      <c r="J83" s="73">
        <f t="shared" si="0"/>
        <v>1</v>
      </c>
      <c r="K83" s="71" t="s">
        <v>35</v>
      </c>
      <c r="L83" s="71" t="s">
        <v>4</v>
      </c>
      <c r="M83" s="48"/>
      <c r="N83" s="47"/>
      <c r="O83" s="47"/>
      <c r="P83" s="49"/>
      <c r="Q83" s="47"/>
      <c r="R83" s="47"/>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50"/>
      <c r="BA83" s="51">
        <f>ROUND(total_amount_ba($B$2,$D$2,D83,F83,J83,K83,M83),0)</f>
        <v>214</v>
      </c>
      <c r="BB83" s="52">
        <f t="shared" si="1"/>
        <v>214</v>
      </c>
      <c r="BC83" s="53" t="str">
        <f t="shared" si="2"/>
        <v>INR  Two Hundred &amp; Fourteen  Only</v>
      </c>
      <c r="HZ83" s="18"/>
      <c r="IA83" s="18">
        <v>1.7</v>
      </c>
      <c r="IB83" s="18" t="s">
        <v>182</v>
      </c>
      <c r="IC83" s="18" t="s">
        <v>244</v>
      </c>
      <c r="ID83" s="18">
        <v>4</v>
      </c>
      <c r="IE83" s="17" t="s">
        <v>243</v>
      </c>
    </row>
    <row r="84" spans="1:239" s="17" customFormat="1" ht="24.75" customHeight="1">
      <c r="A84" s="64">
        <v>1.71</v>
      </c>
      <c r="B84" s="75" t="s">
        <v>215</v>
      </c>
      <c r="C84" s="66" t="s">
        <v>245</v>
      </c>
      <c r="D84" s="67">
        <v>4</v>
      </c>
      <c r="E84" s="68" t="s">
        <v>243</v>
      </c>
      <c r="F84" s="69">
        <v>46.51</v>
      </c>
      <c r="G84" s="70"/>
      <c r="H84" s="71"/>
      <c r="I84" s="72" t="s">
        <v>34</v>
      </c>
      <c r="J84" s="73">
        <f t="shared" si="0"/>
        <v>1</v>
      </c>
      <c r="K84" s="71" t="s">
        <v>35</v>
      </c>
      <c r="L84" s="71" t="s">
        <v>4</v>
      </c>
      <c r="M84" s="48"/>
      <c r="N84" s="47"/>
      <c r="O84" s="47"/>
      <c r="P84" s="49"/>
      <c r="Q84" s="47"/>
      <c r="R84" s="47"/>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50"/>
      <c r="BA84" s="51">
        <f>ROUND(total_amount_ba($B$2,$D$2,D84,F84,J84,K84,M84),0)</f>
        <v>186</v>
      </c>
      <c r="BB84" s="52">
        <f t="shared" si="1"/>
        <v>186</v>
      </c>
      <c r="BC84" s="53" t="str">
        <f t="shared" si="2"/>
        <v>INR  One Hundred &amp; Eighty Six  Only</v>
      </c>
      <c r="HZ84" s="18"/>
      <c r="IA84" s="18">
        <v>1.71</v>
      </c>
      <c r="IB84" s="18" t="s">
        <v>215</v>
      </c>
      <c r="IC84" s="18" t="s">
        <v>245</v>
      </c>
      <c r="ID84" s="18">
        <v>4</v>
      </c>
      <c r="IE84" s="17" t="s">
        <v>243</v>
      </c>
    </row>
    <row r="85" spans="1:239" s="17" customFormat="1" ht="24.75" customHeight="1">
      <c r="A85" s="64">
        <v>1.72</v>
      </c>
      <c r="B85" s="75" t="s">
        <v>514</v>
      </c>
      <c r="C85" s="66" t="s">
        <v>246</v>
      </c>
      <c r="D85" s="67">
        <v>1</v>
      </c>
      <c r="E85" s="68" t="s">
        <v>243</v>
      </c>
      <c r="F85" s="69">
        <v>34.28</v>
      </c>
      <c r="G85" s="70"/>
      <c r="H85" s="71"/>
      <c r="I85" s="72" t="s">
        <v>34</v>
      </c>
      <c r="J85" s="73">
        <f>IF(I85="Less(-)",-1,1)</f>
        <v>1</v>
      </c>
      <c r="K85" s="71" t="s">
        <v>35</v>
      </c>
      <c r="L85" s="71" t="s">
        <v>4</v>
      </c>
      <c r="M85" s="48"/>
      <c r="N85" s="47"/>
      <c r="O85" s="47"/>
      <c r="P85" s="49"/>
      <c r="Q85" s="47"/>
      <c r="R85" s="47"/>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50"/>
      <c r="BA85" s="51">
        <f>ROUND(total_amount_ba($B$2,$D$2,D85,F85,J85,K85,M85),0)</f>
        <v>34</v>
      </c>
      <c r="BB85" s="52">
        <f>BA85+SUM(N85:AZ85)</f>
        <v>34</v>
      </c>
      <c r="BC85" s="53" t="str">
        <f>SpellNumber(L85,BB85)</f>
        <v>INR  Thirty Four Only</v>
      </c>
      <c r="HZ85" s="18"/>
      <c r="IA85" s="18">
        <v>1.72</v>
      </c>
      <c r="IB85" s="18" t="s">
        <v>514</v>
      </c>
      <c r="IC85" s="18" t="s">
        <v>246</v>
      </c>
      <c r="ID85" s="18">
        <v>1</v>
      </c>
      <c r="IE85" s="17" t="s">
        <v>243</v>
      </c>
    </row>
    <row r="86" spans="1:238" s="17" customFormat="1" ht="36" customHeight="1">
      <c r="A86" s="64">
        <v>1.73</v>
      </c>
      <c r="B86" s="75" t="s">
        <v>513</v>
      </c>
      <c r="C86" s="66" t="s">
        <v>247</v>
      </c>
      <c r="D86" s="98"/>
      <c r="E86" s="99"/>
      <c r="F86" s="99"/>
      <c r="G86" s="99"/>
      <c r="H86" s="99"/>
      <c r="I86" s="99"/>
      <c r="J86" s="99"/>
      <c r="K86" s="99"/>
      <c r="L86" s="99"/>
      <c r="M86" s="99"/>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1"/>
      <c r="HZ86" s="18"/>
      <c r="IA86" s="18">
        <v>1.73</v>
      </c>
      <c r="IB86" s="18" t="s">
        <v>513</v>
      </c>
      <c r="IC86" s="18" t="s">
        <v>247</v>
      </c>
      <c r="ID86" s="18"/>
    </row>
    <row r="87" spans="1:239" s="17" customFormat="1" ht="37.5" customHeight="1">
      <c r="A87" s="64">
        <v>1.74</v>
      </c>
      <c r="B87" s="76" t="s">
        <v>134</v>
      </c>
      <c r="C87" s="66" t="s">
        <v>248</v>
      </c>
      <c r="D87" s="67">
        <v>10</v>
      </c>
      <c r="E87" s="68" t="s">
        <v>243</v>
      </c>
      <c r="F87" s="69">
        <v>30.86</v>
      </c>
      <c r="G87" s="70"/>
      <c r="H87" s="71"/>
      <c r="I87" s="72" t="s">
        <v>34</v>
      </c>
      <c r="J87" s="73">
        <f>IF(I87="Less(-)",-1,1)</f>
        <v>1</v>
      </c>
      <c r="K87" s="71" t="s">
        <v>35</v>
      </c>
      <c r="L87" s="71" t="s">
        <v>4</v>
      </c>
      <c r="M87" s="48"/>
      <c r="N87" s="47"/>
      <c r="O87" s="47"/>
      <c r="P87" s="49"/>
      <c r="Q87" s="47"/>
      <c r="R87" s="47"/>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50"/>
      <c r="BA87" s="51">
        <f>ROUND(total_amount_ba($B$2,$D$2,D87,F87,J87,K87,M87),0)</f>
        <v>309</v>
      </c>
      <c r="BB87" s="52">
        <f>BA87+SUM(N87:AZ87)</f>
        <v>309</v>
      </c>
      <c r="BC87" s="53" t="str">
        <f>SpellNumber(L87,BB87)</f>
        <v>INR  Three Hundred &amp; Nine  Only</v>
      </c>
      <c r="HZ87" s="18"/>
      <c r="IA87" s="18">
        <v>1.74</v>
      </c>
      <c r="IB87" s="18" t="s">
        <v>134</v>
      </c>
      <c r="IC87" s="18" t="s">
        <v>248</v>
      </c>
      <c r="ID87" s="18">
        <v>10</v>
      </c>
      <c r="IE87" s="17" t="s">
        <v>243</v>
      </c>
    </row>
    <row r="88" spans="1:239" s="17" customFormat="1" ht="37.5" customHeight="1">
      <c r="A88" s="64">
        <v>1.75</v>
      </c>
      <c r="B88" s="76" t="s">
        <v>515</v>
      </c>
      <c r="C88" s="66" t="s">
        <v>249</v>
      </c>
      <c r="D88" s="67">
        <v>8</v>
      </c>
      <c r="E88" s="68" t="s">
        <v>243</v>
      </c>
      <c r="F88" s="69">
        <v>24.76</v>
      </c>
      <c r="G88" s="70"/>
      <c r="H88" s="71"/>
      <c r="I88" s="72" t="s">
        <v>34</v>
      </c>
      <c r="J88" s="73">
        <f>IF(I88="Less(-)",-1,1)</f>
        <v>1</v>
      </c>
      <c r="K88" s="71" t="s">
        <v>35</v>
      </c>
      <c r="L88" s="71" t="s">
        <v>4</v>
      </c>
      <c r="M88" s="48"/>
      <c r="N88" s="47"/>
      <c r="O88" s="47"/>
      <c r="P88" s="49"/>
      <c r="Q88" s="47"/>
      <c r="R88" s="47"/>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50"/>
      <c r="BA88" s="51">
        <f>ROUND(total_amount_ba($B$2,$D$2,D88,F88,J88,K88,M88),0)</f>
        <v>198</v>
      </c>
      <c r="BB88" s="52">
        <f>BA88+SUM(N88:AZ88)</f>
        <v>198</v>
      </c>
      <c r="BC88" s="53" t="str">
        <f>SpellNumber(L88,BB88)</f>
        <v>INR  One Hundred &amp; Ninety Eight  Only</v>
      </c>
      <c r="HZ88" s="18"/>
      <c r="IA88" s="18">
        <v>1.75</v>
      </c>
      <c r="IB88" s="18" t="s">
        <v>515</v>
      </c>
      <c r="IC88" s="18" t="s">
        <v>249</v>
      </c>
      <c r="ID88" s="18">
        <v>8</v>
      </c>
      <c r="IE88" s="17" t="s">
        <v>243</v>
      </c>
    </row>
    <row r="89" spans="1:238" s="17" customFormat="1" ht="63">
      <c r="A89" s="64">
        <v>1.76</v>
      </c>
      <c r="B89" s="75" t="s">
        <v>213</v>
      </c>
      <c r="C89" s="66" t="s">
        <v>250</v>
      </c>
      <c r="D89" s="98"/>
      <c r="E89" s="99"/>
      <c r="F89" s="99"/>
      <c r="G89" s="99"/>
      <c r="H89" s="99"/>
      <c r="I89" s="99"/>
      <c r="J89" s="99"/>
      <c r="K89" s="99"/>
      <c r="L89" s="99"/>
      <c r="M89" s="99"/>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1"/>
      <c r="HZ89" s="18"/>
      <c r="IA89" s="18">
        <v>1.76</v>
      </c>
      <c r="IB89" s="18" t="s">
        <v>213</v>
      </c>
      <c r="IC89" s="18" t="s">
        <v>250</v>
      </c>
      <c r="ID89" s="18"/>
    </row>
    <row r="90" spans="1:239" s="17" customFormat="1" ht="22.5" customHeight="1">
      <c r="A90" s="64">
        <v>1.77</v>
      </c>
      <c r="B90" s="75" t="s">
        <v>214</v>
      </c>
      <c r="C90" s="66" t="s">
        <v>251</v>
      </c>
      <c r="D90" s="67">
        <v>6</v>
      </c>
      <c r="E90" s="68" t="s">
        <v>243</v>
      </c>
      <c r="F90" s="69">
        <v>205.96</v>
      </c>
      <c r="G90" s="70"/>
      <c r="H90" s="71"/>
      <c r="I90" s="72" t="s">
        <v>34</v>
      </c>
      <c r="J90" s="73">
        <f>IF(I90="Less(-)",-1,1)</f>
        <v>1</v>
      </c>
      <c r="K90" s="71" t="s">
        <v>35</v>
      </c>
      <c r="L90" s="71" t="s">
        <v>4</v>
      </c>
      <c r="M90" s="48"/>
      <c r="N90" s="47"/>
      <c r="O90" s="47"/>
      <c r="P90" s="49"/>
      <c r="Q90" s="47"/>
      <c r="R90" s="47"/>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50"/>
      <c r="BA90" s="51">
        <f>ROUND(total_amount_ba($B$2,$D$2,D90,F90,J90,K90,M90),0)</f>
        <v>1236</v>
      </c>
      <c r="BB90" s="52">
        <f>BA90+SUM(N90:AZ90)</f>
        <v>1236</v>
      </c>
      <c r="BC90" s="53" t="str">
        <f>SpellNumber(L90,BB90)</f>
        <v>INR  One Thousand Two Hundred &amp; Thirty Six  Only</v>
      </c>
      <c r="HZ90" s="18"/>
      <c r="IA90" s="18">
        <v>1.77</v>
      </c>
      <c r="IB90" s="18" t="s">
        <v>214</v>
      </c>
      <c r="IC90" s="18" t="s">
        <v>251</v>
      </c>
      <c r="ID90" s="18">
        <v>6</v>
      </c>
      <c r="IE90" s="17" t="s">
        <v>243</v>
      </c>
    </row>
    <row r="91" spans="1:238" s="17" customFormat="1" ht="63">
      <c r="A91" s="64">
        <v>1.78</v>
      </c>
      <c r="B91" s="75" t="s">
        <v>132</v>
      </c>
      <c r="C91" s="66" t="s">
        <v>252</v>
      </c>
      <c r="D91" s="98"/>
      <c r="E91" s="99"/>
      <c r="F91" s="99"/>
      <c r="G91" s="99"/>
      <c r="H91" s="99"/>
      <c r="I91" s="99"/>
      <c r="J91" s="99"/>
      <c r="K91" s="99"/>
      <c r="L91" s="99"/>
      <c r="M91" s="99"/>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1"/>
      <c r="HZ91" s="18"/>
      <c r="IA91" s="18">
        <v>1.78</v>
      </c>
      <c r="IB91" s="18" t="s">
        <v>132</v>
      </c>
      <c r="IC91" s="18" t="s">
        <v>252</v>
      </c>
      <c r="ID91" s="18"/>
    </row>
    <row r="92" spans="1:239" s="17" customFormat="1" ht="21.75" customHeight="1">
      <c r="A92" s="64">
        <v>1.79</v>
      </c>
      <c r="B92" s="75" t="s">
        <v>182</v>
      </c>
      <c r="C92" s="66" t="s">
        <v>253</v>
      </c>
      <c r="D92" s="67">
        <v>6</v>
      </c>
      <c r="E92" s="68" t="s">
        <v>243</v>
      </c>
      <c r="F92" s="69">
        <v>79.61</v>
      </c>
      <c r="G92" s="70"/>
      <c r="H92" s="71"/>
      <c r="I92" s="72" t="s">
        <v>34</v>
      </c>
      <c r="J92" s="73">
        <f>IF(I92="Less(-)",-1,1)</f>
        <v>1</v>
      </c>
      <c r="K92" s="71" t="s">
        <v>35</v>
      </c>
      <c r="L92" s="71" t="s">
        <v>4</v>
      </c>
      <c r="M92" s="48"/>
      <c r="N92" s="47"/>
      <c r="O92" s="47"/>
      <c r="P92" s="49"/>
      <c r="Q92" s="47"/>
      <c r="R92" s="47"/>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50"/>
      <c r="BA92" s="51">
        <f>ROUND(total_amount_ba($B$2,$D$2,D92,F92,J92,K92,M92),0)</f>
        <v>478</v>
      </c>
      <c r="BB92" s="52">
        <f>BA92+SUM(N92:AZ92)</f>
        <v>478</v>
      </c>
      <c r="BC92" s="53" t="str">
        <f>SpellNumber(L92,BB92)</f>
        <v>INR  Four Hundred &amp; Seventy Eight  Only</v>
      </c>
      <c r="HZ92" s="18"/>
      <c r="IA92" s="18">
        <v>1.79</v>
      </c>
      <c r="IB92" s="18" t="s">
        <v>182</v>
      </c>
      <c r="IC92" s="18" t="s">
        <v>253</v>
      </c>
      <c r="ID92" s="18">
        <v>6</v>
      </c>
      <c r="IE92" s="17" t="s">
        <v>243</v>
      </c>
    </row>
    <row r="93" spans="1:239" s="17" customFormat="1" ht="31.5">
      <c r="A93" s="64">
        <v>1.8</v>
      </c>
      <c r="B93" s="75" t="s">
        <v>215</v>
      </c>
      <c r="C93" s="66" t="s">
        <v>254</v>
      </c>
      <c r="D93" s="67">
        <v>36</v>
      </c>
      <c r="E93" s="68" t="s">
        <v>243</v>
      </c>
      <c r="F93" s="69">
        <v>66.24</v>
      </c>
      <c r="G93" s="70"/>
      <c r="H93" s="71"/>
      <c r="I93" s="72" t="s">
        <v>34</v>
      </c>
      <c r="J93" s="73">
        <f>IF(I93="Less(-)",-1,1)</f>
        <v>1</v>
      </c>
      <c r="K93" s="71" t="s">
        <v>35</v>
      </c>
      <c r="L93" s="71" t="s">
        <v>4</v>
      </c>
      <c r="M93" s="48"/>
      <c r="N93" s="47"/>
      <c r="O93" s="47"/>
      <c r="P93" s="49"/>
      <c r="Q93" s="47"/>
      <c r="R93" s="47"/>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50"/>
      <c r="BA93" s="51">
        <f>ROUND(total_amount_ba($B$2,$D$2,D93,F93,J93,K93,M93),0)</f>
        <v>2385</v>
      </c>
      <c r="BB93" s="52">
        <f>BA93+SUM(N93:AZ93)</f>
        <v>2385</v>
      </c>
      <c r="BC93" s="53" t="str">
        <f>SpellNumber(L93,BB93)</f>
        <v>INR  Two Thousand Three Hundred &amp; Eighty Five  Only</v>
      </c>
      <c r="HZ93" s="18"/>
      <c r="IA93" s="18">
        <v>1.8</v>
      </c>
      <c r="IB93" s="18" t="s">
        <v>215</v>
      </c>
      <c r="IC93" s="18" t="s">
        <v>254</v>
      </c>
      <c r="ID93" s="18">
        <v>36</v>
      </c>
      <c r="IE93" s="17" t="s">
        <v>243</v>
      </c>
    </row>
    <row r="94" spans="1:239" s="17" customFormat="1" ht="37.5" customHeight="1">
      <c r="A94" s="64">
        <v>1.81</v>
      </c>
      <c r="B94" s="75" t="s">
        <v>514</v>
      </c>
      <c r="C94" s="66" t="s">
        <v>255</v>
      </c>
      <c r="D94" s="67">
        <v>32</v>
      </c>
      <c r="E94" s="68" t="s">
        <v>243</v>
      </c>
      <c r="F94" s="69">
        <v>51.42</v>
      </c>
      <c r="G94" s="70"/>
      <c r="H94" s="71"/>
      <c r="I94" s="72" t="s">
        <v>34</v>
      </c>
      <c r="J94" s="73">
        <f>IF(I94="Less(-)",-1,1)</f>
        <v>1</v>
      </c>
      <c r="K94" s="71" t="s">
        <v>35</v>
      </c>
      <c r="L94" s="71" t="s">
        <v>4</v>
      </c>
      <c r="M94" s="48"/>
      <c r="N94" s="47"/>
      <c r="O94" s="47"/>
      <c r="P94" s="49"/>
      <c r="Q94" s="47"/>
      <c r="R94" s="47"/>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50"/>
      <c r="BA94" s="51">
        <f>ROUND(total_amount_ba($B$2,$D$2,D94,F94,J94,K94,M94),0)</f>
        <v>1645</v>
      </c>
      <c r="BB94" s="52">
        <f>BA94+SUM(N94:AZ94)</f>
        <v>1645</v>
      </c>
      <c r="BC94" s="53" t="str">
        <f>SpellNumber(L94,BB94)</f>
        <v>INR  One Thousand Six Hundred &amp; Forty Five  Only</v>
      </c>
      <c r="HZ94" s="18"/>
      <c r="IA94" s="18">
        <v>1.81</v>
      </c>
      <c r="IB94" s="18" t="s">
        <v>514</v>
      </c>
      <c r="IC94" s="18" t="s">
        <v>255</v>
      </c>
      <c r="ID94" s="18">
        <v>32</v>
      </c>
      <c r="IE94" s="17" t="s">
        <v>243</v>
      </c>
    </row>
    <row r="95" spans="1:238" s="17" customFormat="1" ht="30" customHeight="1">
      <c r="A95" s="64">
        <v>1.82</v>
      </c>
      <c r="B95" s="75" t="s">
        <v>133</v>
      </c>
      <c r="C95" s="66" t="s">
        <v>256</v>
      </c>
      <c r="D95" s="98"/>
      <c r="E95" s="99"/>
      <c r="F95" s="99"/>
      <c r="G95" s="99"/>
      <c r="H95" s="99"/>
      <c r="I95" s="99"/>
      <c r="J95" s="99"/>
      <c r="K95" s="99"/>
      <c r="L95" s="99"/>
      <c r="M95" s="99"/>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1"/>
      <c r="HZ95" s="18"/>
      <c r="IA95" s="18">
        <v>1.82</v>
      </c>
      <c r="IB95" s="18" t="s">
        <v>133</v>
      </c>
      <c r="IC95" s="18" t="s">
        <v>256</v>
      </c>
      <c r="ID95" s="18"/>
    </row>
    <row r="96" spans="1:239" s="17" customFormat="1" ht="15.75">
      <c r="A96" s="64">
        <v>1.83</v>
      </c>
      <c r="B96" s="75" t="s">
        <v>134</v>
      </c>
      <c r="C96" s="66" t="s">
        <v>257</v>
      </c>
      <c r="D96" s="67">
        <v>8</v>
      </c>
      <c r="E96" s="68" t="s">
        <v>243</v>
      </c>
      <c r="F96" s="69">
        <v>52.65</v>
      </c>
      <c r="G96" s="70"/>
      <c r="H96" s="71"/>
      <c r="I96" s="72" t="s">
        <v>34</v>
      </c>
      <c r="J96" s="73">
        <f>IF(I96="Less(-)",-1,1)</f>
        <v>1</v>
      </c>
      <c r="K96" s="71" t="s">
        <v>35</v>
      </c>
      <c r="L96" s="71" t="s">
        <v>4</v>
      </c>
      <c r="M96" s="48"/>
      <c r="N96" s="47"/>
      <c r="O96" s="47"/>
      <c r="P96" s="49"/>
      <c r="Q96" s="47"/>
      <c r="R96" s="47"/>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50"/>
      <c r="BA96" s="51">
        <f>ROUND(total_amount_ba($B$2,$D$2,D96,F96,J96,K96,M96),0)</f>
        <v>421</v>
      </c>
      <c r="BB96" s="52">
        <f>BA96+SUM(N96:AZ96)</f>
        <v>421</v>
      </c>
      <c r="BC96" s="53" t="str">
        <f>SpellNumber(L96,BB96)</f>
        <v>INR  Four Hundred &amp; Twenty One  Only</v>
      </c>
      <c r="HZ96" s="18"/>
      <c r="IA96" s="18">
        <v>1.83</v>
      </c>
      <c r="IB96" s="18" t="s">
        <v>134</v>
      </c>
      <c r="IC96" s="18" t="s">
        <v>257</v>
      </c>
      <c r="ID96" s="18">
        <v>8</v>
      </c>
      <c r="IE96" s="17" t="s">
        <v>243</v>
      </c>
    </row>
    <row r="97" spans="1:239" s="17" customFormat="1" ht="24" customHeight="1">
      <c r="A97" s="64">
        <v>1.84</v>
      </c>
      <c r="B97" s="75" t="s">
        <v>515</v>
      </c>
      <c r="C97" s="66" t="s">
        <v>258</v>
      </c>
      <c r="D97" s="67">
        <v>38</v>
      </c>
      <c r="E97" s="68" t="s">
        <v>243</v>
      </c>
      <c r="F97" s="69">
        <v>46.69</v>
      </c>
      <c r="G97" s="70"/>
      <c r="H97" s="71"/>
      <c r="I97" s="72" t="s">
        <v>34</v>
      </c>
      <c r="J97" s="73">
        <f>IF(I97="Less(-)",-1,1)</f>
        <v>1</v>
      </c>
      <c r="K97" s="71" t="s">
        <v>35</v>
      </c>
      <c r="L97" s="71" t="s">
        <v>4</v>
      </c>
      <c r="M97" s="48"/>
      <c r="N97" s="47"/>
      <c r="O97" s="47"/>
      <c r="P97" s="49"/>
      <c r="Q97" s="47"/>
      <c r="R97" s="47"/>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50"/>
      <c r="BA97" s="51">
        <f>ROUND(total_amount_ba($B$2,$D$2,D97,F97,J97,K97,M97),0)</f>
        <v>1774</v>
      </c>
      <c r="BB97" s="52">
        <f>BA97+SUM(N97:AZ97)</f>
        <v>1774</v>
      </c>
      <c r="BC97" s="53" t="str">
        <f>SpellNumber(L97,BB97)</f>
        <v>INR  One Thousand Seven Hundred &amp; Seventy Four  Only</v>
      </c>
      <c r="HZ97" s="18"/>
      <c r="IA97" s="18">
        <v>1.84</v>
      </c>
      <c r="IB97" s="18" t="s">
        <v>515</v>
      </c>
      <c r="IC97" s="18" t="s">
        <v>258</v>
      </c>
      <c r="ID97" s="18">
        <v>38</v>
      </c>
      <c r="IE97" s="17" t="s">
        <v>243</v>
      </c>
    </row>
    <row r="98" spans="1:238" s="17" customFormat="1" ht="63">
      <c r="A98" s="64">
        <v>1.85</v>
      </c>
      <c r="B98" s="75" t="s">
        <v>216</v>
      </c>
      <c r="C98" s="66" t="s">
        <v>259</v>
      </c>
      <c r="D98" s="98"/>
      <c r="E98" s="99"/>
      <c r="F98" s="99"/>
      <c r="G98" s="99"/>
      <c r="H98" s="99"/>
      <c r="I98" s="99"/>
      <c r="J98" s="99"/>
      <c r="K98" s="99"/>
      <c r="L98" s="99"/>
      <c r="M98" s="99"/>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1"/>
      <c r="HZ98" s="18"/>
      <c r="IA98" s="18">
        <v>1.85</v>
      </c>
      <c r="IB98" s="18" t="s">
        <v>216</v>
      </c>
      <c r="IC98" s="18" t="s">
        <v>259</v>
      </c>
      <c r="ID98" s="18"/>
    </row>
    <row r="99" spans="1:239" s="17" customFormat="1" ht="30" customHeight="1">
      <c r="A99" s="64">
        <v>1.86</v>
      </c>
      <c r="B99" s="75" t="s">
        <v>217</v>
      </c>
      <c r="C99" s="66" t="s">
        <v>260</v>
      </c>
      <c r="D99" s="67">
        <v>29</v>
      </c>
      <c r="E99" s="68" t="s">
        <v>243</v>
      </c>
      <c r="F99" s="69">
        <v>54.58</v>
      </c>
      <c r="G99" s="70"/>
      <c r="H99" s="71"/>
      <c r="I99" s="72" t="s">
        <v>34</v>
      </c>
      <c r="J99" s="73">
        <f>IF(I99="Less(-)",-1,1)</f>
        <v>1</v>
      </c>
      <c r="K99" s="71" t="s">
        <v>35</v>
      </c>
      <c r="L99" s="71" t="s">
        <v>4</v>
      </c>
      <c r="M99" s="48"/>
      <c r="N99" s="47"/>
      <c r="O99" s="47"/>
      <c r="P99" s="49"/>
      <c r="Q99" s="47"/>
      <c r="R99" s="47"/>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50"/>
      <c r="BA99" s="51">
        <f>ROUND(total_amount_ba($B$2,$D$2,D99,F99,J99,K99,M99),0)</f>
        <v>1583</v>
      </c>
      <c r="BB99" s="52">
        <f>BA99+SUM(N99:AZ99)</f>
        <v>1583</v>
      </c>
      <c r="BC99" s="53" t="str">
        <f>SpellNumber(L99,BB99)</f>
        <v>INR  One Thousand Five Hundred &amp; Eighty Three  Only</v>
      </c>
      <c r="HZ99" s="18"/>
      <c r="IA99" s="18">
        <v>1.86</v>
      </c>
      <c r="IB99" s="18" t="s">
        <v>217</v>
      </c>
      <c r="IC99" s="18" t="s">
        <v>260</v>
      </c>
      <c r="ID99" s="18">
        <v>29</v>
      </c>
      <c r="IE99" s="17" t="s">
        <v>243</v>
      </c>
    </row>
    <row r="100" spans="1:239" s="17" customFormat="1" ht="18.75" customHeight="1">
      <c r="A100" s="64">
        <v>1.87</v>
      </c>
      <c r="B100" s="75" t="s">
        <v>516</v>
      </c>
      <c r="C100" s="66" t="s">
        <v>261</v>
      </c>
      <c r="D100" s="67">
        <v>30</v>
      </c>
      <c r="E100" s="68" t="s">
        <v>243</v>
      </c>
      <c r="F100" s="69">
        <v>56.6</v>
      </c>
      <c r="G100" s="70"/>
      <c r="H100" s="71"/>
      <c r="I100" s="72" t="s">
        <v>34</v>
      </c>
      <c r="J100" s="73">
        <f>IF(I100="Less(-)",-1,1)</f>
        <v>1</v>
      </c>
      <c r="K100" s="71" t="s">
        <v>35</v>
      </c>
      <c r="L100" s="71" t="s">
        <v>4</v>
      </c>
      <c r="M100" s="48"/>
      <c r="N100" s="47"/>
      <c r="O100" s="47"/>
      <c r="P100" s="49"/>
      <c r="Q100" s="47"/>
      <c r="R100" s="47"/>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50"/>
      <c r="BA100" s="51">
        <f>ROUND(total_amount_ba($B$2,$D$2,D100,F100,J100,K100,M100),0)</f>
        <v>1698</v>
      </c>
      <c r="BB100" s="52">
        <f>BA100+SUM(N100:AZ100)</f>
        <v>1698</v>
      </c>
      <c r="BC100" s="53" t="str">
        <f>SpellNumber(L100,BB100)</f>
        <v>INR  One Thousand Six Hundred &amp; Ninety Eight  Only</v>
      </c>
      <c r="HZ100" s="18"/>
      <c r="IA100" s="18">
        <v>1.87</v>
      </c>
      <c r="IB100" s="18" t="s">
        <v>516</v>
      </c>
      <c r="IC100" s="18" t="s">
        <v>261</v>
      </c>
      <c r="ID100" s="18">
        <v>30</v>
      </c>
      <c r="IE100" s="17" t="s">
        <v>243</v>
      </c>
    </row>
    <row r="101" spans="1:238" s="17" customFormat="1" ht="63">
      <c r="A101" s="64">
        <v>1.88</v>
      </c>
      <c r="B101" s="75" t="s">
        <v>517</v>
      </c>
      <c r="C101" s="66" t="s">
        <v>262</v>
      </c>
      <c r="D101" s="98"/>
      <c r="E101" s="99"/>
      <c r="F101" s="99"/>
      <c r="G101" s="99"/>
      <c r="H101" s="99"/>
      <c r="I101" s="99"/>
      <c r="J101" s="99"/>
      <c r="K101" s="99"/>
      <c r="L101" s="99"/>
      <c r="M101" s="99"/>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1"/>
      <c r="HZ101" s="18"/>
      <c r="IA101" s="18">
        <v>1.88</v>
      </c>
      <c r="IB101" s="18" t="s">
        <v>517</v>
      </c>
      <c r="IC101" s="18" t="s">
        <v>262</v>
      </c>
      <c r="ID101" s="18"/>
    </row>
    <row r="102" spans="1:239" s="17" customFormat="1" ht="37.5" customHeight="1">
      <c r="A102" s="64">
        <v>1.89</v>
      </c>
      <c r="B102" s="75" t="s">
        <v>518</v>
      </c>
      <c r="C102" s="66" t="s">
        <v>263</v>
      </c>
      <c r="D102" s="67">
        <v>37</v>
      </c>
      <c r="E102" s="68" t="s">
        <v>240</v>
      </c>
      <c r="F102" s="69">
        <v>1231.26</v>
      </c>
      <c r="G102" s="70"/>
      <c r="H102" s="71"/>
      <c r="I102" s="72" t="s">
        <v>34</v>
      </c>
      <c r="J102" s="73">
        <f>IF(I102="Less(-)",-1,1)</f>
        <v>1</v>
      </c>
      <c r="K102" s="71" t="s">
        <v>35</v>
      </c>
      <c r="L102" s="71" t="s">
        <v>4</v>
      </c>
      <c r="M102" s="48"/>
      <c r="N102" s="47"/>
      <c r="O102" s="47"/>
      <c r="P102" s="49"/>
      <c r="Q102" s="47"/>
      <c r="R102" s="47"/>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50"/>
      <c r="BA102" s="51">
        <f>ROUND(total_amount_ba($B$2,$D$2,D102,F102,J102,K102,M102),0)</f>
        <v>45557</v>
      </c>
      <c r="BB102" s="52">
        <f>BA102+SUM(N102:AZ102)</f>
        <v>45557</v>
      </c>
      <c r="BC102" s="53" t="str">
        <f>SpellNumber(L102,BB102)</f>
        <v>INR  Forty Five Thousand Five Hundred &amp; Fifty Seven  Only</v>
      </c>
      <c r="HZ102" s="18"/>
      <c r="IA102" s="18">
        <v>1.89</v>
      </c>
      <c r="IB102" s="18" t="s">
        <v>518</v>
      </c>
      <c r="IC102" s="18" t="s">
        <v>263</v>
      </c>
      <c r="ID102" s="18">
        <v>37</v>
      </c>
      <c r="IE102" s="17" t="s">
        <v>240</v>
      </c>
    </row>
    <row r="103" spans="1:238" s="17" customFormat="1" ht="28.5" customHeight="1">
      <c r="A103" s="64">
        <v>1.9</v>
      </c>
      <c r="B103" s="75" t="s">
        <v>135</v>
      </c>
      <c r="C103" s="66" t="s">
        <v>264</v>
      </c>
      <c r="D103" s="98"/>
      <c r="E103" s="99"/>
      <c r="F103" s="99"/>
      <c r="G103" s="99"/>
      <c r="H103" s="99"/>
      <c r="I103" s="99"/>
      <c r="J103" s="99"/>
      <c r="K103" s="99"/>
      <c r="L103" s="99"/>
      <c r="M103" s="99"/>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1"/>
      <c r="HZ103" s="18"/>
      <c r="IA103" s="18">
        <v>1.9</v>
      </c>
      <c r="IB103" s="18" t="s">
        <v>135</v>
      </c>
      <c r="IC103" s="18" t="s">
        <v>264</v>
      </c>
      <c r="ID103" s="18"/>
    </row>
    <row r="104" spans="1:239" s="17" customFormat="1" ht="35.25" customHeight="1">
      <c r="A104" s="64">
        <v>1.91</v>
      </c>
      <c r="B104" s="75" t="s">
        <v>218</v>
      </c>
      <c r="C104" s="66" t="s">
        <v>265</v>
      </c>
      <c r="D104" s="67">
        <v>80.1</v>
      </c>
      <c r="E104" s="68" t="s">
        <v>242</v>
      </c>
      <c r="F104" s="69">
        <v>68.57</v>
      </c>
      <c r="G104" s="70"/>
      <c r="H104" s="71"/>
      <c r="I104" s="72" t="s">
        <v>34</v>
      </c>
      <c r="J104" s="73">
        <f>IF(I104="Less(-)",-1,1)</f>
        <v>1</v>
      </c>
      <c r="K104" s="71" t="s">
        <v>35</v>
      </c>
      <c r="L104" s="71" t="s">
        <v>4</v>
      </c>
      <c r="M104" s="48"/>
      <c r="N104" s="47"/>
      <c r="O104" s="47"/>
      <c r="P104" s="49"/>
      <c r="Q104" s="47"/>
      <c r="R104" s="47"/>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50"/>
      <c r="BA104" s="51">
        <f>ROUND(total_amount_ba($B$2,$D$2,D104,F104,J104,K104,M104),0)</f>
        <v>5492</v>
      </c>
      <c r="BB104" s="52">
        <f>BA104+SUM(N104:AZ104)</f>
        <v>5492</v>
      </c>
      <c r="BC104" s="53" t="str">
        <f>SpellNumber(L104,BB104)</f>
        <v>INR  Five Thousand Four Hundred &amp; Ninety Two  Only</v>
      </c>
      <c r="HZ104" s="18"/>
      <c r="IA104" s="18">
        <v>1.91</v>
      </c>
      <c r="IB104" s="18" t="s">
        <v>218</v>
      </c>
      <c r="IC104" s="18" t="s">
        <v>265</v>
      </c>
      <c r="ID104" s="18">
        <v>80.1</v>
      </c>
      <c r="IE104" s="17" t="s">
        <v>242</v>
      </c>
    </row>
    <row r="105" spans="1:238" s="17" customFormat="1" ht="63">
      <c r="A105" s="64">
        <v>1.92</v>
      </c>
      <c r="B105" s="75" t="s">
        <v>519</v>
      </c>
      <c r="C105" s="66" t="s">
        <v>266</v>
      </c>
      <c r="D105" s="98"/>
      <c r="E105" s="99"/>
      <c r="F105" s="99"/>
      <c r="G105" s="99"/>
      <c r="H105" s="99"/>
      <c r="I105" s="99"/>
      <c r="J105" s="99"/>
      <c r="K105" s="99"/>
      <c r="L105" s="99"/>
      <c r="M105" s="99"/>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1"/>
      <c r="HZ105" s="18"/>
      <c r="IA105" s="18">
        <v>1.92</v>
      </c>
      <c r="IB105" s="18" t="s">
        <v>519</v>
      </c>
      <c r="IC105" s="18" t="s">
        <v>266</v>
      </c>
      <c r="ID105" s="18"/>
    </row>
    <row r="106" spans="1:239" s="17" customFormat="1" ht="31.5" customHeight="1">
      <c r="A106" s="64">
        <v>1.93</v>
      </c>
      <c r="B106" s="75" t="s">
        <v>520</v>
      </c>
      <c r="C106" s="66" t="s">
        <v>267</v>
      </c>
      <c r="D106" s="67">
        <v>4.5</v>
      </c>
      <c r="E106" s="68" t="s">
        <v>240</v>
      </c>
      <c r="F106" s="69">
        <v>4192.15</v>
      </c>
      <c r="G106" s="70"/>
      <c r="H106" s="71"/>
      <c r="I106" s="72" t="s">
        <v>34</v>
      </c>
      <c r="J106" s="73">
        <f>IF(I106="Less(-)",-1,1)</f>
        <v>1</v>
      </c>
      <c r="K106" s="71" t="s">
        <v>35</v>
      </c>
      <c r="L106" s="71" t="s">
        <v>4</v>
      </c>
      <c r="M106" s="48"/>
      <c r="N106" s="47"/>
      <c r="O106" s="47"/>
      <c r="P106" s="49"/>
      <c r="Q106" s="47"/>
      <c r="R106" s="47"/>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50"/>
      <c r="BA106" s="51">
        <f>ROUND(total_amount_ba($B$2,$D$2,D106,F106,J106,K106,M106),0)</f>
        <v>18865</v>
      </c>
      <c r="BB106" s="52">
        <f>BA106+SUM(N106:AZ106)</f>
        <v>18865</v>
      </c>
      <c r="BC106" s="53" t="str">
        <f>SpellNumber(L106,BB106)</f>
        <v>INR  Eighteen Thousand Eight Hundred &amp; Sixty Five  Only</v>
      </c>
      <c r="HZ106" s="18"/>
      <c r="IA106" s="18">
        <v>1.93</v>
      </c>
      <c r="IB106" s="18" t="s">
        <v>520</v>
      </c>
      <c r="IC106" s="18" t="s">
        <v>267</v>
      </c>
      <c r="ID106" s="18">
        <v>4.5</v>
      </c>
      <c r="IE106" s="17" t="s">
        <v>240</v>
      </c>
    </row>
    <row r="107" spans="1:238" s="17" customFormat="1" ht="47.25">
      <c r="A107" s="64">
        <v>1.94</v>
      </c>
      <c r="B107" s="75" t="s">
        <v>219</v>
      </c>
      <c r="C107" s="66" t="s">
        <v>268</v>
      </c>
      <c r="D107" s="98"/>
      <c r="E107" s="99"/>
      <c r="F107" s="99"/>
      <c r="G107" s="99"/>
      <c r="H107" s="99"/>
      <c r="I107" s="99"/>
      <c r="J107" s="99"/>
      <c r="K107" s="99"/>
      <c r="L107" s="99"/>
      <c r="M107" s="99"/>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1"/>
      <c r="HZ107" s="18"/>
      <c r="IA107" s="18">
        <v>1.94</v>
      </c>
      <c r="IB107" s="18" t="s">
        <v>219</v>
      </c>
      <c r="IC107" s="18" t="s">
        <v>268</v>
      </c>
      <c r="ID107" s="18"/>
    </row>
    <row r="108" spans="1:239" s="17" customFormat="1" ht="31.5">
      <c r="A108" s="64">
        <v>1.95</v>
      </c>
      <c r="B108" s="75" t="s">
        <v>220</v>
      </c>
      <c r="C108" s="66" t="s">
        <v>269</v>
      </c>
      <c r="D108" s="67">
        <v>1327</v>
      </c>
      <c r="E108" s="68" t="s">
        <v>242</v>
      </c>
      <c r="F108" s="69">
        <v>124.77</v>
      </c>
      <c r="G108" s="70"/>
      <c r="H108" s="71"/>
      <c r="I108" s="72" t="s">
        <v>34</v>
      </c>
      <c r="J108" s="73">
        <f>IF(I108="Less(-)",-1,1)</f>
        <v>1</v>
      </c>
      <c r="K108" s="71" t="s">
        <v>35</v>
      </c>
      <c r="L108" s="71" t="s">
        <v>4</v>
      </c>
      <c r="M108" s="48"/>
      <c r="N108" s="47"/>
      <c r="O108" s="47"/>
      <c r="P108" s="49"/>
      <c r="Q108" s="47"/>
      <c r="R108" s="47"/>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50"/>
      <c r="BA108" s="51">
        <f>ROUND(total_amount_ba($B$2,$D$2,D108,F108,J108,K108,M108),0)</f>
        <v>165570</v>
      </c>
      <c r="BB108" s="52">
        <f>BA108+SUM(N108:AZ108)</f>
        <v>165570</v>
      </c>
      <c r="BC108" s="53" t="str">
        <f>SpellNumber(L108,BB108)</f>
        <v>INR  One Lakh Sixty Five Thousand Five Hundred &amp; Seventy  Only</v>
      </c>
      <c r="HZ108" s="18"/>
      <c r="IA108" s="18">
        <v>1.95</v>
      </c>
      <c r="IB108" s="18" t="s">
        <v>220</v>
      </c>
      <c r="IC108" s="18" t="s">
        <v>269</v>
      </c>
      <c r="ID108" s="18">
        <v>1327</v>
      </c>
      <c r="IE108" s="17" t="s">
        <v>242</v>
      </c>
    </row>
    <row r="109" spans="1:238" s="17" customFormat="1" ht="47.25">
      <c r="A109" s="64">
        <v>1.96</v>
      </c>
      <c r="B109" s="75" t="s">
        <v>221</v>
      </c>
      <c r="C109" s="66" t="s">
        <v>270</v>
      </c>
      <c r="D109" s="98"/>
      <c r="E109" s="99"/>
      <c r="F109" s="99"/>
      <c r="G109" s="99"/>
      <c r="H109" s="99"/>
      <c r="I109" s="99"/>
      <c r="J109" s="99"/>
      <c r="K109" s="99"/>
      <c r="L109" s="99"/>
      <c r="M109" s="99"/>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1"/>
      <c r="HZ109" s="18"/>
      <c r="IA109" s="18">
        <v>1.96</v>
      </c>
      <c r="IB109" s="18" t="s">
        <v>221</v>
      </c>
      <c r="IC109" s="18" t="s">
        <v>270</v>
      </c>
      <c r="ID109" s="18"/>
    </row>
    <row r="110" spans="1:239" s="17" customFormat="1" ht="25.5" customHeight="1">
      <c r="A110" s="64">
        <v>1.97</v>
      </c>
      <c r="B110" s="75" t="s">
        <v>222</v>
      </c>
      <c r="C110" s="66" t="s">
        <v>271</v>
      </c>
      <c r="D110" s="67">
        <v>533</v>
      </c>
      <c r="E110" s="68" t="s">
        <v>242</v>
      </c>
      <c r="F110" s="69">
        <v>137.79</v>
      </c>
      <c r="G110" s="70"/>
      <c r="H110" s="71"/>
      <c r="I110" s="72" t="s">
        <v>34</v>
      </c>
      <c r="J110" s="73">
        <f>IF(I110="Less(-)",-1,1)</f>
        <v>1</v>
      </c>
      <c r="K110" s="71" t="s">
        <v>35</v>
      </c>
      <c r="L110" s="71" t="s">
        <v>4</v>
      </c>
      <c r="M110" s="48"/>
      <c r="N110" s="47"/>
      <c r="O110" s="47"/>
      <c r="P110" s="49"/>
      <c r="Q110" s="47"/>
      <c r="R110" s="47"/>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50"/>
      <c r="BA110" s="51">
        <f>ROUND(total_amount_ba($B$2,$D$2,D110,F110,J110,K110,M110),0)</f>
        <v>73442</v>
      </c>
      <c r="BB110" s="52">
        <f>BA110+SUM(N110:AZ110)</f>
        <v>73442</v>
      </c>
      <c r="BC110" s="53" t="str">
        <f>SpellNumber(L110,BB110)</f>
        <v>INR  Seventy Three Thousand Four Hundred &amp; Forty Two  Only</v>
      </c>
      <c r="HZ110" s="18"/>
      <c r="IA110" s="18">
        <v>1.97</v>
      </c>
      <c r="IB110" s="18" t="s">
        <v>222</v>
      </c>
      <c r="IC110" s="18" t="s">
        <v>271</v>
      </c>
      <c r="ID110" s="18">
        <v>533</v>
      </c>
      <c r="IE110" s="17" t="s">
        <v>242</v>
      </c>
    </row>
    <row r="111" spans="1:238" s="17" customFormat="1" ht="50.25" customHeight="1">
      <c r="A111" s="64">
        <v>1.98</v>
      </c>
      <c r="B111" s="75" t="s">
        <v>846</v>
      </c>
      <c r="C111" s="66" t="s">
        <v>272</v>
      </c>
      <c r="D111" s="98"/>
      <c r="E111" s="99"/>
      <c r="F111" s="99"/>
      <c r="G111" s="99"/>
      <c r="H111" s="99"/>
      <c r="I111" s="99"/>
      <c r="J111" s="99"/>
      <c r="K111" s="99"/>
      <c r="L111" s="99"/>
      <c r="M111" s="99"/>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1"/>
      <c r="HZ111" s="18"/>
      <c r="IA111" s="18">
        <v>1.98</v>
      </c>
      <c r="IB111" s="18" t="s">
        <v>846</v>
      </c>
      <c r="IC111" s="18" t="s">
        <v>272</v>
      </c>
      <c r="ID111" s="18"/>
    </row>
    <row r="112" spans="1:239" s="17" customFormat="1" ht="25.5" customHeight="1">
      <c r="A112" s="64">
        <v>1.99</v>
      </c>
      <c r="B112" s="75" t="s">
        <v>847</v>
      </c>
      <c r="C112" s="66" t="s">
        <v>273</v>
      </c>
      <c r="D112" s="67">
        <v>4</v>
      </c>
      <c r="E112" s="68" t="s">
        <v>243</v>
      </c>
      <c r="F112" s="69">
        <v>126.78</v>
      </c>
      <c r="G112" s="70"/>
      <c r="H112" s="71"/>
      <c r="I112" s="72" t="s">
        <v>34</v>
      </c>
      <c r="J112" s="73">
        <f>IF(I112="Less(-)",-1,1)</f>
        <v>1</v>
      </c>
      <c r="K112" s="71" t="s">
        <v>35</v>
      </c>
      <c r="L112" s="71" t="s">
        <v>4</v>
      </c>
      <c r="M112" s="48"/>
      <c r="N112" s="47"/>
      <c r="O112" s="47"/>
      <c r="P112" s="49"/>
      <c r="Q112" s="47"/>
      <c r="R112" s="47"/>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50"/>
      <c r="BA112" s="51">
        <f>ROUND(total_amount_ba($B$2,$D$2,D112,F112,J112,K112,M112),0)</f>
        <v>507</v>
      </c>
      <c r="BB112" s="52">
        <f>BA112+SUM(N112:AZ112)</f>
        <v>507</v>
      </c>
      <c r="BC112" s="53" t="str">
        <f>SpellNumber(L112,BB112)</f>
        <v>INR  Five Hundred &amp; Seven  Only</v>
      </c>
      <c r="HZ112" s="18"/>
      <c r="IA112" s="18">
        <v>1.99</v>
      </c>
      <c r="IB112" s="18" t="s">
        <v>847</v>
      </c>
      <c r="IC112" s="18" t="s">
        <v>273</v>
      </c>
      <c r="ID112" s="18">
        <v>4</v>
      </c>
      <c r="IE112" s="17" t="s">
        <v>243</v>
      </c>
    </row>
    <row r="113" spans="1:239" s="17" customFormat="1" ht="82.5" customHeight="1">
      <c r="A113" s="64">
        <v>2</v>
      </c>
      <c r="B113" s="75" t="s">
        <v>848</v>
      </c>
      <c r="C113" s="66" t="s">
        <v>274</v>
      </c>
      <c r="D113" s="67">
        <v>10</v>
      </c>
      <c r="E113" s="68" t="s">
        <v>242</v>
      </c>
      <c r="F113" s="69">
        <v>536.82</v>
      </c>
      <c r="G113" s="70"/>
      <c r="H113" s="71"/>
      <c r="I113" s="72" t="s">
        <v>34</v>
      </c>
      <c r="J113" s="73">
        <f>IF(I113="Less(-)",-1,1)</f>
        <v>1</v>
      </c>
      <c r="K113" s="71" t="s">
        <v>35</v>
      </c>
      <c r="L113" s="71" t="s">
        <v>4</v>
      </c>
      <c r="M113" s="48"/>
      <c r="N113" s="47"/>
      <c r="O113" s="47"/>
      <c r="P113" s="49"/>
      <c r="Q113" s="47"/>
      <c r="R113" s="47"/>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50"/>
      <c r="BA113" s="51">
        <f>ROUND(total_amount_ba($B$2,$D$2,D113,F113,J113,K113,M113),0)</f>
        <v>5368</v>
      </c>
      <c r="BB113" s="52">
        <f>BA113+SUM(N113:AZ113)</f>
        <v>5368</v>
      </c>
      <c r="BC113" s="53" t="str">
        <f>SpellNumber(L113,BB113)</f>
        <v>INR  Five Thousand Three Hundred &amp; Sixty Eight  Only</v>
      </c>
      <c r="HZ113" s="18"/>
      <c r="IA113" s="18">
        <v>2</v>
      </c>
      <c r="IB113" s="18" t="s">
        <v>848</v>
      </c>
      <c r="IC113" s="18" t="s">
        <v>274</v>
      </c>
      <c r="ID113" s="18">
        <v>10</v>
      </c>
      <c r="IE113" s="17" t="s">
        <v>242</v>
      </c>
    </row>
    <row r="114" spans="1:238" s="17" customFormat="1" ht="23.25" customHeight="1">
      <c r="A114" s="64">
        <v>2.01</v>
      </c>
      <c r="B114" s="75" t="s">
        <v>183</v>
      </c>
      <c r="C114" s="66" t="s">
        <v>275</v>
      </c>
      <c r="D114" s="98"/>
      <c r="E114" s="99"/>
      <c r="F114" s="99"/>
      <c r="G114" s="99"/>
      <c r="H114" s="99"/>
      <c r="I114" s="99"/>
      <c r="J114" s="99"/>
      <c r="K114" s="99"/>
      <c r="L114" s="99"/>
      <c r="M114" s="99"/>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1"/>
      <c r="HZ114" s="18"/>
      <c r="IA114" s="18">
        <v>2.01</v>
      </c>
      <c r="IB114" s="18" t="s">
        <v>183</v>
      </c>
      <c r="IC114" s="18" t="s">
        <v>275</v>
      </c>
      <c r="ID114" s="18"/>
    </row>
    <row r="115" spans="1:238" s="17" customFormat="1" ht="47.25">
      <c r="A115" s="64">
        <v>2.02</v>
      </c>
      <c r="B115" s="75" t="s">
        <v>521</v>
      </c>
      <c r="C115" s="66" t="s">
        <v>276</v>
      </c>
      <c r="D115" s="98"/>
      <c r="E115" s="99"/>
      <c r="F115" s="99"/>
      <c r="G115" s="99"/>
      <c r="H115" s="99"/>
      <c r="I115" s="99"/>
      <c r="J115" s="99"/>
      <c r="K115" s="99"/>
      <c r="L115" s="99"/>
      <c r="M115" s="99"/>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1"/>
      <c r="HZ115" s="18"/>
      <c r="IA115" s="18">
        <v>2.02</v>
      </c>
      <c r="IB115" s="18" t="s">
        <v>521</v>
      </c>
      <c r="IC115" s="18" t="s">
        <v>276</v>
      </c>
      <c r="ID115" s="18"/>
    </row>
    <row r="116" spans="1:239" s="17" customFormat="1" ht="37.5" customHeight="1">
      <c r="A116" s="64">
        <v>2.03</v>
      </c>
      <c r="B116" s="75" t="s">
        <v>522</v>
      </c>
      <c r="C116" s="66" t="s">
        <v>277</v>
      </c>
      <c r="D116" s="67">
        <v>11</v>
      </c>
      <c r="E116" s="68" t="s">
        <v>240</v>
      </c>
      <c r="F116" s="69">
        <v>787.55</v>
      </c>
      <c r="G116" s="70"/>
      <c r="H116" s="71"/>
      <c r="I116" s="72" t="s">
        <v>34</v>
      </c>
      <c r="J116" s="73">
        <f>IF(I116="Less(-)",-1,1)</f>
        <v>1</v>
      </c>
      <c r="K116" s="71" t="s">
        <v>35</v>
      </c>
      <c r="L116" s="71" t="s">
        <v>4</v>
      </c>
      <c r="M116" s="48"/>
      <c r="N116" s="47"/>
      <c r="O116" s="47"/>
      <c r="P116" s="49"/>
      <c r="Q116" s="47"/>
      <c r="R116" s="47"/>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50"/>
      <c r="BA116" s="51">
        <f>ROUND(total_amount_ba($B$2,$D$2,D116,F116,J116,K116,M116),0)</f>
        <v>8663</v>
      </c>
      <c r="BB116" s="52">
        <f>BA116+SUM(N116:AZ116)</f>
        <v>8663</v>
      </c>
      <c r="BC116" s="53" t="str">
        <f>SpellNumber(L116,BB116)</f>
        <v>INR  Eight Thousand Six Hundred &amp; Sixty Three  Only</v>
      </c>
      <c r="HZ116" s="18"/>
      <c r="IA116" s="18">
        <v>2.03</v>
      </c>
      <c r="IB116" s="18" t="s">
        <v>522</v>
      </c>
      <c r="IC116" s="18" t="s">
        <v>277</v>
      </c>
      <c r="ID116" s="18">
        <v>11</v>
      </c>
      <c r="IE116" s="17" t="s">
        <v>240</v>
      </c>
    </row>
    <row r="117" spans="1:238" s="17" customFormat="1" ht="47.25">
      <c r="A117" s="64">
        <v>2.04</v>
      </c>
      <c r="B117" s="75" t="s">
        <v>223</v>
      </c>
      <c r="C117" s="66" t="s">
        <v>278</v>
      </c>
      <c r="D117" s="98"/>
      <c r="E117" s="99"/>
      <c r="F117" s="99"/>
      <c r="G117" s="99"/>
      <c r="H117" s="99"/>
      <c r="I117" s="99"/>
      <c r="J117" s="99"/>
      <c r="K117" s="99"/>
      <c r="L117" s="99"/>
      <c r="M117" s="99"/>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1"/>
      <c r="HZ117" s="18"/>
      <c r="IA117" s="18">
        <v>2.04</v>
      </c>
      <c r="IB117" s="18" t="s">
        <v>223</v>
      </c>
      <c r="IC117" s="18" t="s">
        <v>278</v>
      </c>
      <c r="ID117" s="18"/>
    </row>
    <row r="118" spans="1:239" s="17" customFormat="1" ht="35.25" customHeight="1">
      <c r="A118" s="64">
        <v>2.05</v>
      </c>
      <c r="B118" s="75" t="s">
        <v>224</v>
      </c>
      <c r="C118" s="66" t="s">
        <v>279</v>
      </c>
      <c r="D118" s="67">
        <v>115</v>
      </c>
      <c r="E118" s="68" t="s">
        <v>240</v>
      </c>
      <c r="F118" s="69">
        <v>477.86</v>
      </c>
      <c r="G118" s="70"/>
      <c r="H118" s="71"/>
      <c r="I118" s="72" t="s">
        <v>34</v>
      </c>
      <c r="J118" s="73">
        <f>IF(I118="Less(-)",-1,1)</f>
        <v>1</v>
      </c>
      <c r="K118" s="71" t="s">
        <v>35</v>
      </c>
      <c r="L118" s="71" t="s">
        <v>4</v>
      </c>
      <c r="M118" s="48"/>
      <c r="N118" s="47"/>
      <c r="O118" s="47"/>
      <c r="P118" s="49"/>
      <c r="Q118" s="47"/>
      <c r="R118" s="47"/>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50"/>
      <c r="BA118" s="51">
        <f>ROUND(total_amount_ba($B$2,$D$2,D118,F118,J118,K118,M118),0)</f>
        <v>54954</v>
      </c>
      <c r="BB118" s="52">
        <f>BA118+SUM(N118:AZ118)</f>
        <v>54954</v>
      </c>
      <c r="BC118" s="53" t="str">
        <f>SpellNumber(L118,BB118)</f>
        <v>INR  Fifty Four Thousand Nine Hundred &amp; Fifty Four  Only</v>
      </c>
      <c r="HZ118" s="18"/>
      <c r="IA118" s="18">
        <v>2.05</v>
      </c>
      <c r="IB118" s="18" t="s">
        <v>224</v>
      </c>
      <c r="IC118" s="18" t="s">
        <v>279</v>
      </c>
      <c r="ID118" s="18">
        <v>115</v>
      </c>
      <c r="IE118" s="17" t="s">
        <v>240</v>
      </c>
    </row>
    <row r="119" spans="1:238" s="17" customFormat="1" ht="31.5">
      <c r="A119" s="64">
        <v>2.06</v>
      </c>
      <c r="B119" s="75" t="s">
        <v>523</v>
      </c>
      <c r="C119" s="66" t="s">
        <v>280</v>
      </c>
      <c r="D119" s="98"/>
      <c r="E119" s="99"/>
      <c r="F119" s="99"/>
      <c r="G119" s="99"/>
      <c r="H119" s="99"/>
      <c r="I119" s="99"/>
      <c r="J119" s="99"/>
      <c r="K119" s="99"/>
      <c r="L119" s="99"/>
      <c r="M119" s="99"/>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1"/>
      <c r="HZ119" s="18"/>
      <c r="IA119" s="18">
        <v>2.06</v>
      </c>
      <c r="IB119" s="18" t="s">
        <v>523</v>
      </c>
      <c r="IC119" s="18" t="s">
        <v>280</v>
      </c>
      <c r="ID119" s="18"/>
    </row>
    <row r="120" spans="1:239" s="17" customFormat="1" ht="37.5" customHeight="1">
      <c r="A120" s="64">
        <v>2.07</v>
      </c>
      <c r="B120" s="75" t="s">
        <v>524</v>
      </c>
      <c r="C120" s="66" t="s">
        <v>281</v>
      </c>
      <c r="D120" s="67">
        <v>3</v>
      </c>
      <c r="E120" s="68" t="s">
        <v>240</v>
      </c>
      <c r="F120" s="69">
        <v>500.44</v>
      </c>
      <c r="G120" s="70"/>
      <c r="H120" s="71"/>
      <c r="I120" s="72" t="s">
        <v>34</v>
      </c>
      <c r="J120" s="73">
        <f>IF(I120="Less(-)",-1,1)</f>
        <v>1</v>
      </c>
      <c r="K120" s="71" t="s">
        <v>35</v>
      </c>
      <c r="L120" s="71" t="s">
        <v>4</v>
      </c>
      <c r="M120" s="48"/>
      <c r="N120" s="47"/>
      <c r="O120" s="47"/>
      <c r="P120" s="49"/>
      <c r="Q120" s="47"/>
      <c r="R120" s="47"/>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50"/>
      <c r="BA120" s="51">
        <f>ROUND(total_amount_ba($B$2,$D$2,D120,F120,J120,K120,M120),0)</f>
        <v>1501</v>
      </c>
      <c r="BB120" s="52">
        <f>BA120+SUM(N120:AZ120)</f>
        <v>1501</v>
      </c>
      <c r="BC120" s="53" t="str">
        <f>SpellNumber(L120,BB120)</f>
        <v>INR  One Thousand Five Hundred &amp; One  Only</v>
      </c>
      <c r="HZ120" s="18"/>
      <c r="IA120" s="18">
        <v>2.07</v>
      </c>
      <c r="IB120" s="18" t="s">
        <v>524</v>
      </c>
      <c r="IC120" s="18" t="s">
        <v>281</v>
      </c>
      <c r="ID120" s="18">
        <v>3</v>
      </c>
      <c r="IE120" s="17" t="s">
        <v>240</v>
      </c>
    </row>
    <row r="121" spans="1:238" s="17" customFormat="1" ht="31.5">
      <c r="A121" s="64">
        <v>2.08</v>
      </c>
      <c r="B121" s="75" t="s">
        <v>525</v>
      </c>
      <c r="C121" s="66" t="s">
        <v>282</v>
      </c>
      <c r="D121" s="98"/>
      <c r="E121" s="99"/>
      <c r="F121" s="99"/>
      <c r="G121" s="99"/>
      <c r="H121" s="99"/>
      <c r="I121" s="99"/>
      <c r="J121" s="99"/>
      <c r="K121" s="99"/>
      <c r="L121" s="99"/>
      <c r="M121" s="99"/>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1"/>
      <c r="HZ121" s="18"/>
      <c r="IA121" s="18">
        <v>2.08</v>
      </c>
      <c r="IB121" s="18" t="s">
        <v>525</v>
      </c>
      <c r="IC121" s="18" t="s">
        <v>282</v>
      </c>
      <c r="ID121" s="18"/>
    </row>
    <row r="122" spans="1:239" s="17" customFormat="1" ht="31.5">
      <c r="A122" s="64">
        <v>2.09</v>
      </c>
      <c r="B122" s="75" t="s">
        <v>526</v>
      </c>
      <c r="C122" s="66" t="s">
        <v>283</v>
      </c>
      <c r="D122" s="67">
        <v>75</v>
      </c>
      <c r="E122" s="68" t="s">
        <v>241</v>
      </c>
      <c r="F122" s="69">
        <v>69.71</v>
      </c>
      <c r="G122" s="70"/>
      <c r="H122" s="71"/>
      <c r="I122" s="72" t="s">
        <v>34</v>
      </c>
      <c r="J122" s="73">
        <f>IF(I122="Less(-)",-1,1)</f>
        <v>1</v>
      </c>
      <c r="K122" s="71" t="s">
        <v>35</v>
      </c>
      <c r="L122" s="71" t="s">
        <v>4</v>
      </c>
      <c r="M122" s="48"/>
      <c r="N122" s="47"/>
      <c r="O122" s="47"/>
      <c r="P122" s="49"/>
      <c r="Q122" s="47"/>
      <c r="R122" s="47"/>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50"/>
      <c r="BA122" s="51">
        <f>ROUND(total_amount_ba($B$2,$D$2,D122,F122,J122,K122,M122),0)</f>
        <v>5228</v>
      </c>
      <c r="BB122" s="52">
        <f>BA122+SUM(N122:AZ122)</f>
        <v>5228</v>
      </c>
      <c r="BC122" s="53" t="str">
        <f>SpellNumber(L122,BB122)</f>
        <v>INR  Five Thousand Two Hundred &amp; Twenty Eight  Only</v>
      </c>
      <c r="HZ122" s="18"/>
      <c r="IA122" s="18">
        <v>2.09</v>
      </c>
      <c r="IB122" s="18" t="s">
        <v>526</v>
      </c>
      <c r="IC122" s="18" t="s">
        <v>283</v>
      </c>
      <c r="ID122" s="18">
        <v>75</v>
      </c>
      <c r="IE122" s="17" t="s">
        <v>241</v>
      </c>
    </row>
    <row r="123" spans="1:239" s="17" customFormat="1" ht="110.25">
      <c r="A123" s="64">
        <v>2.1</v>
      </c>
      <c r="B123" s="75" t="s">
        <v>527</v>
      </c>
      <c r="C123" s="66" t="s">
        <v>284</v>
      </c>
      <c r="D123" s="67">
        <v>11</v>
      </c>
      <c r="E123" s="68" t="s">
        <v>240</v>
      </c>
      <c r="F123" s="69">
        <v>820.34</v>
      </c>
      <c r="G123" s="70"/>
      <c r="H123" s="71"/>
      <c r="I123" s="72" t="s">
        <v>34</v>
      </c>
      <c r="J123" s="73">
        <f>IF(I123="Less(-)",-1,1)</f>
        <v>1</v>
      </c>
      <c r="K123" s="71" t="s">
        <v>35</v>
      </c>
      <c r="L123" s="71" t="s">
        <v>4</v>
      </c>
      <c r="M123" s="48"/>
      <c r="N123" s="47"/>
      <c r="O123" s="47"/>
      <c r="P123" s="49"/>
      <c r="Q123" s="47"/>
      <c r="R123" s="47"/>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50"/>
      <c r="BA123" s="51">
        <f>ROUND(total_amount_ba($B$2,$D$2,D123,F123,J123,K123,M123),0)</f>
        <v>9024</v>
      </c>
      <c r="BB123" s="52">
        <f>BA123+SUM(N123:AZ123)</f>
        <v>9024</v>
      </c>
      <c r="BC123" s="53" t="str">
        <f>SpellNumber(L123,BB123)</f>
        <v>INR  Nine Thousand  &amp;Twenty Four  Only</v>
      </c>
      <c r="HZ123" s="18"/>
      <c r="IA123" s="18">
        <v>2.1</v>
      </c>
      <c r="IB123" s="18" t="s">
        <v>527</v>
      </c>
      <c r="IC123" s="18" t="s">
        <v>284</v>
      </c>
      <c r="ID123" s="18">
        <v>11</v>
      </c>
      <c r="IE123" s="17" t="s">
        <v>240</v>
      </c>
    </row>
    <row r="124" spans="1:238" s="17" customFormat="1" ht="157.5">
      <c r="A124" s="64">
        <v>2.11</v>
      </c>
      <c r="B124" s="75" t="s">
        <v>528</v>
      </c>
      <c r="C124" s="66" t="s">
        <v>285</v>
      </c>
      <c r="D124" s="98"/>
      <c r="E124" s="99"/>
      <c r="F124" s="99"/>
      <c r="G124" s="99"/>
      <c r="H124" s="99"/>
      <c r="I124" s="99"/>
      <c r="J124" s="99"/>
      <c r="K124" s="99"/>
      <c r="L124" s="99"/>
      <c r="M124" s="99"/>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1"/>
      <c r="HZ124" s="18"/>
      <c r="IA124" s="18">
        <v>2.11</v>
      </c>
      <c r="IB124" s="18" t="s">
        <v>528</v>
      </c>
      <c r="IC124" s="18" t="s">
        <v>285</v>
      </c>
      <c r="ID124" s="18"/>
    </row>
    <row r="125" spans="1:238" s="17" customFormat="1" ht="15.75">
      <c r="A125" s="64">
        <v>2.12</v>
      </c>
      <c r="B125" s="75" t="s">
        <v>529</v>
      </c>
      <c r="C125" s="66" t="s">
        <v>286</v>
      </c>
      <c r="D125" s="98"/>
      <c r="E125" s="99"/>
      <c r="F125" s="99"/>
      <c r="G125" s="99"/>
      <c r="H125" s="99"/>
      <c r="I125" s="99"/>
      <c r="J125" s="99"/>
      <c r="K125" s="99"/>
      <c r="L125" s="99"/>
      <c r="M125" s="99"/>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1"/>
      <c r="HZ125" s="18"/>
      <c r="IA125" s="18">
        <v>2.12</v>
      </c>
      <c r="IB125" s="18" t="s">
        <v>529</v>
      </c>
      <c r="IC125" s="18" t="s">
        <v>286</v>
      </c>
      <c r="ID125" s="18"/>
    </row>
    <row r="126" spans="1:239" s="17" customFormat="1" ht="37.5" customHeight="1">
      <c r="A126" s="64">
        <v>2.13</v>
      </c>
      <c r="B126" s="75" t="s">
        <v>530</v>
      </c>
      <c r="C126" s="66" t="s">
        <v>287</v>
      </c>
      <c r="D126" s="67">
        <v>230.56</v>
      </c>
      <c r="E126" s="68" t="s">
        <v>240</v>
      </c>
      <c r="F126" s="69">
        <v>1128.1</v>
      </c>
      <c r="G126" s="70"/>
      <c r="H126" s="71"/>
      <c r="I126" s="72" t="s">
        <v>34</v>
      </c>
      <c r="J126" s="73">
        <f>IF(I126="Less(-)",-1,1)</f>
        <v>1</v>
      </c>
      <c r="K126" s="71" t="s">
        <v>35</v>
      </c>
      <c r="L126" s="71" t="s">
        <v>4</v>
      </c>
      <c r="M126" s="48"/>
      <c r="N126" s="47"/>
      <c r="O126" s="47"/>
      <c r="P126" s="49"/>
      <c r="Q126" s="47"/>
      <c r="R126" s="47"/>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50"/>
      <c r="BA126" s="51">
        <f>ROUND(total_amount_ba($B$2,$D$2,D126,F126,J126,K126,M126),0)</f>
        <v>260095</v>
      </c>
      <c r="BB126" s="52">
        <f>BA126+SUM(N126:AZ126)</f>
        <v>260095</v>
      </c>
      <c r="BC126" s="53" t="str">
        <f>SpellNumber(L126,BB126)</f>
        <v>INR  Two Lakh Sixty Thousand  &amp;Ninety Five  Only</v>
      </c>
      <c r="HZ126" s="18"/>
      <c r="IA126" s="18">
        <v>2.13</v>
      </c>
      <c r="IB126" s="18" t="s">
        <v>530</v>
      </c>
      <c r="IC126" s="18" t="s">
        <v>287</v>
      </c>
      <c r="ID126" s="18">
        <v>230.56</v>
      </c>
      <c r="IE126" s="17" t="s">
        <v>240</v>
      </c>
    </row>
    <row r="127" spans="1:238" s="17" customFormat="1" ht="37.5" customHeight="1">
      <c r="A127" s="64">
        <v>2.14</v>
      </c>
      <c r="B127" s="75" t="s">
        <v>849</v>
      </c>
      <c r="C127" s="66" t="s">
        <v>288</v>
      </c>
      <c r="D127" s="98"/>
      <c r="E127" s="99"/>
      <c r="F127" s="99"/>
      <c r="G127" s="99"/>
      <c r="H127" s="99"/>
      <c r="I127" s="99"/>
      <c r="J127" s="99"/>
      <c r="K127" s="99"/>
      <c r="L127" s="99"/>
      <c r="M127" s="99"/>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1"/>
      <c r="HZ127" s="18"/>
      <c r="IA127" s="18">
        <v>2.14</v>
      </c>
      <c r="IB127" s="18" t="s">
        <v>849</v>
      </c>
      <c r="IC127" s="18" t="s">
        <v>288</v>
      </c>
      <c r="ID127" s="18"/>
    </row>
    <row r="128" spans="1:239" s="17" customFormat="1" ht="37.5" customHeight="1">
      <c r="A128" s="64">
        <v>2.15</v>
      </c>
      <c r="B128" s="75" t="s">
        <v>850</v>
      </c>
      <c r="C128" s="66" t="s">
        <v>289</v>
      </c>
      <c r="D128" s="67">
        <v>25.55</v>
      </c>
      <c r="E128" s="68" t="s">
        <v>240</v>
      </c>
      <c r="F128" s="69">
        <v>1149.53</v>
      </c>
      <c r="G128" s="70"/>
      <c r="H128" s="71"/>
      <c r="I128" s="72" t="s">
        <v>34</v>
      </c>
      <c r="J128" s="73">
        <f>IF(I128="Less(-)",-1,1)</f>
        <v>1</v>
      </c>
      <c r="K128" s="71" t="s">
        <v>35</v>
      </c>
      <c r="L128" s="71" t="s">
        <v>4</v>
      </c>
      <c r="M128" s="48"/>
      <c r="N128" s="47"/>
      <c r="O128" s="47"/>
      <c r="P128" s="49"/>
      <c r="Q128" s="47"/>
      <c r="R128" s="47"/>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50"/>
      <c r="BA128" s="51">
        <f>ROUND(total_amount_ba($B$2,$D$2,D128,F128,J128,K128,M128),0)</f>
        <v>29370</v>
      </c>
      <c r="BB128" s="52">
        <f>BA128+SUM(N128:AZ128)</f>
        <v>29370</v>
      </c>
      <c r="BC128" s="53" t="str">
        <f>SpellNumber(L128,BB128)</f>
        <v>INR  Twenty Nine Thousand Three Hundred &amp; Seventy  Only</v>
      </c>
      <c r="HZ128" s="18"/>
      <c r="IA128" s="18">
        <v>2.15</v>
      </c>
      <c r="IB128" s="18" t="s">
        <v>850</v>
      </c>
      <c r="IC128" s="18" t="s">
        <v>289</v>
      </c>
      <c r="ID128" s="18">
        <v>25.55</v>
      </c>
      <c r="IE128" s="17" t="s">
        <v>240</v>
      </c>
    </row>
    <row r="129" spans="1:238" s="17" customFormat="1" ht="110.25">
      <c r="A129" s="64">
        <v>2.16</v>
      </c>
      <c r="B129" s="75" t="s">
        <v>531</v>
      </c>
      <c r="C129" s="66" t="s">
        <v>290</v>
      </c>
      <c r="D129" s="98"/>
      <c r="E129" s="99"/>
      <c r="F129" s="99"/>
      <c r="G129" s="99"/>
      <c r="H129" s="99"/>
      <c r="I129" s="99"/>
      <c r="J129" s="99"/>
      <c r="K129" s="99"/>
      <c r="L129" s="99"/>
      <c r="M129" s="99"/>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1"/>
      <c r="HZ129" s="18"/>
      <c r="IA129" s="18">
        <v>2.16</v>
      </c>
      <c r="IB129" s="18" t="s">
        <v>531</v>
      </c>
      <c r="IC129" s="18" t="s">
        <v>290</v>
      </c>
      <c r="ID129" s="18"/>
    </row>
    <row r="130" spans="1:239" s="17" customFormat="1" ht="33" customHeight="1">
      <c r="A130" s="64">
        <v>2.17</v>
      </c>
      <c r="B130" s="75" t="s">
        <v>532</v>
      </c>
      <c r="C130" s="66" t="s">
        <v>291</v>
      </c>
      <c r="D130" s="67">
        <v>29.8</v>
      </c>
      <c r="E130" s="68" t="s">
        <v>240</v>
      </c>
      <c r="F130" s="69">
        <v>1285.84</v>
      </c>
      <c r="G130" s="70"/>
      <c r="H130" s="71"/>
      <c r="I130" s="72" t="s">
        <v>34</v>
      </c>
      <c r="J130" s="73">
        <f>IF(I130="Less(-)",-1,1)</f>
        <v>1</v>
      </c>
      <c r="K130" s="71" t="s">
        <v>35</v>
      </c>
      <c r="L130" s="71" t="s">
        <v>4</v>
      </c>
      <c r="M130" s="48"/>
      <c r="N130" s="47"/>
      <c r="O130" s="47"/>
      <c r="P130" s="49"/>
      <c r="Q130" s="47"/>
      <c r="R130" s="47"/>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50"/>
      <c r="BA130" s="51">
        <f>ROUND(total_amount_ba($B$2,$D$2,D130,F130,J130,K130,M130),0)</f>
        <v>38318</v>
      </c>
      <c r="BB130" s="52">
        <f>BA130+SUM(N130:AZ130)</f>
        <v>38318</v>
      </c>
      <c r="BC130" s="53" t="str">
        <f>SpellNumber(L130,BB130)</f>
        <v>INR  Thirty Eight Thousand Three Hundred &amp; Eighteen  Only</v>
      </c>
      <c r="HZ130" s="18"/>
      <c r="IA130" s="18">
        <v>2.17</v>
      </c>
      <c r="IB130" s="24" t="s">
        <v>532</v>
      </c>
      <c r="IC130" s="18" t="s">
        <v>291</v>
      </c>
      <c r="ID130" s="18">
        <v>29.8</v>
      </c>
      <c r="IE130" s="17" t="s">
        <v>240</v>
      </c>
    </row>
    <row r="131" spans="1:239" s="17" customFormat="1" ht="31.5">
      <c r="A131" s="64">
        <v>2.18</v>
      </c>
      <c r="B131" s="75" t="s">
        <v>533</v>
      </c>
      <c r="C131" s="66" t="s">
        <v>292</v>
      </c>
      <c r="D131" s="67">
        <v>49</v>
      </c>
      <c r="E131" s="68" t="s">
        <v>678</v>
      </c>
      <c r="F131" s="69">
        <v>155.81</v>
      </c>
      <c r="G131" s="70"/>
      <c r="H131" s="71"/>
      <c r="I131" s="72" t="s">
        <v>34</v>
      </c>
      <c r="J131" s="73">
        <f>IF(I131="Less(-)",-1,1)</f>
        <v>1</v>
      </c>
      <c r="K131" s="71" t="s">
        <v>35</v>
      </c>
      <c r="L131" s="71" t="s">
        <v>4</v>
      </c>
      <c r="M131" s="48"/>
      <c r="N131" s="47"/>
      <c r="O131" s="47"/>
      <c r="P131" s="49"/>
      <c r="Q131" s="47"/>
      <c r="R131" s="47"/>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50"/>
      <c r="BA131" s="51">
        <f>ROUND(total_amount_ba($B$2,$D$2,D131,F131,J131,K131,M131),0)</f>
        <v>7635</v>
      </c>
      <c r="BB131" s="52">
        <f>BA131+SUM(N131:AZ131)</f>
        <v>7635</v>
      </c>
      <c r="BC131" s="53" t="str">
        <f>SpellNumber(L131,BB131)</f>
        <v>INR  Seven Thousand Six Hundred &amp; Thirty Five  Only</v>
      </c>
      <c r="HZ131" s="18"/>
      <c r="IA131" s="18">
        <v>2.18</v>
      </c>
      <c r="IB131" s="18" t="s">
        <v>533</v>
      </c>
      <c r="IC131" s="18" t="s">
        <v>292</v>
      </c>
      <c r="ID131" s="18">
        <v>49</v>
      </c>
      <c r="IE131" s="17" t="s">
        <v>678</v>
      </c>
    </row>
    <row r="132" spans="1:239" s="17" customFormat="1" ht="126">
      <c r="A132" s="64">
        <v>2.19</v>
      </c>
      <c r="B132" s="75" t="s">
        <v>957</v>
      </c>
      <c r="C132" s="66"/>
      <c r="D132" s="67">
        <v>9.5</v>
      </c>
      <c r="E132" s="68" t="s">
        <v>678</v>
      </c>
      <c r="F132" s="69">
        <v>822.88</v>
      </c>
      <c r="G132" s="70"/>
      <c r="H132" s="71"/>
      <c r="I132" s="72" t="s">
        <v>34</v>
      </c>
      <c r="J132" s="73">
        <f>IF(I132="Less(-)",-1,1)</f>
        <v>1</v>
      </c>
      <c r="K132" s="71" t="s">
        <v>35</v>
      </c>
      <c r="L132" s="71" t="s">
        <v>4</v>
      </c>
      <c r="M132" s="48"/>
      <c r="N132" s="47"/>
      <c r="O132" s="47"/>
      <c r="P132" s="49"/>
      <c r="Q132" s="47"/>
      <c r="R132" s="47"/>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50"/>
      <c r="BA132" s="51">
        <f>ROUND(total_amount_ba($B$2,$D$2,D132,F132,J132,K132,M132),0)</f>
        <v>7817</v>
      </c>
      <c r="BB132" s="52">
        <f>BA132+SUM(N132:AZ132)</f>
        <v>7817</v>
      </c>
      <c r="BC132" s="53" t="str">
        <f>SpellNumber(L132,BB132)</f>
        <v>INR  Seven Thousand Eight Hundred &amp; Seventeen  Only</v>
      </c>
      <c r="HZ132" s="18"/>
      <c r="IA132" s="18">
        <v>2.19</v>
      </c>
      <c r="IB132" s="18" t="s">
        <v>957</v>
      </c>
      <c r="IC132" s="18"/>
      <c r="ID132" s="18">
        <v>9.5</v>
      </c>
      <c r="IE132" s="17" t="s">
        <v>678</v>
      </c>
    </row>
    <row r="133" spans="1:238" s="17" customFormat="1" ht="24.75" customHeight="1">
      <c r="A133" s="64">
        <v>2.2</v>
      </c>
      <c r="B133" s="75" t="s">
        <v>225</v>
      </c>
      <c r="C133" s="66" t="s">
        <v>293</v>
      </c>
      <c r="D133" s="98"/>
      <c r="E133" s="99"/>
      <c r="F133" s="99"/>
      <c r="G133" s="99"/>
      <c r="H133" s="99"/>
      <c r="I133" s="99"/>
      <c r="J133" s="99"/>
      <c r="K133" s="99"/>
      <c r="L133" s="99"/>
      <c r="M133" s="99"/>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1"/>
      <c r="HZ133" s="18"/>
      <c r="IA133" s="18">
        <v>2.2</v>
      </c>
      <c r="IB133" s="18" t="s">
        <v>225</v>
      </c>
      <c r="IC133" s="18" t="s">
        <v>293</v>
      </c>
      <c r="ID133" s="18"/>
    </row>
    <row r="134" spans="1:238" s="17" customFormat="1" ht="126">
      <c r="A134" s="64">
        <v>2.21</v>
      </c>
      <c r="B134" s="75" t="s">
        <v>534</v>
      </c>
      <c r="C134" s="66" t="s">
        <v>294</v>
      </c>
      <c r="D134" s="98"/>
      <c r="E134" s="99"/>
      <c r="F134" s="99"/>
      <c r="G134" s="99"/>
      <c r="H134" s="99"/>
      <c r="I134" s="99"/>
      <c r="J134" s="99"/>
      <c r="K134" s="99"/>
      <c r="L134" s="99"/>
      <c r="M134" s="99"/>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1"/>
      <c r="HZ134" s="18"/>
      <c r="IA134" s="18">
        <v>2.21</v>
      </c>
      <c r="IB134" s="18" t="s">
        <v>534</v>
      </c>
      <c r="IC134" s="18" t="s">
        <v>294</v>
      </c>
      <c r="ID134" s="18"/>
    </row>
    <row r="135" spans="1:239" s="17" customFormat="1" ht="31.5">
      <c r="A135" s="64">
        <v>2.22</v>
      </c>
      <c r="B135" s="75" t="s">
        <v>535</v>
      </c>
      <c r="C135" s="66" t="s">
        <v>295</v>
      </c>
      <c r="D135" s="67">
        <v>15</v>
      </c>
      <c r="E135" s="68" t="s">
        <v>240</v>
      </c>
      <c r="F135" s="69">
        <v>857.52</v>
      </c>
      <c r="G135" s="70"/>
      <c r="H135" s="71"/>
      <c r="I135" s="72" t="s">
        <v>34</v>
      </c>
      <c r="J135" s="73">
        <f>IF(I135="Less(-)",-1,1)</f>
        <v>1</v>
      </c>
      <c r="K135" s="71" t="s">
        <v>35</v>
      </c>
      <c r="L135" s="71" t="s">
        <v>4</v>
      </c>
      <c r="M135" s="48"/>
      <c r="N135" s="47"/>
      <c r="O135" s="47"/>
      <c r="P135" s="49"/>
      <c r="Q135" s="47"/>
      <c r="R135" s="47"/>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50"/>
      <c r="BA135" s="51">
        <f>ROUND(total_amount_ba($B$2,$D$2,D135,F135,J135,K135,M135),0)</f>
        <v>12863</v>
      </c>
      <c r="BB135" s="52">
        <f>BA135+SUM(N135:AZ135)</f>
        <v>12863</v>
      </c>
      <c r="BC135" s="53" t="str">
        <f>SpellNumber(L135,BB135)</f>
        <v>INR  Twelve Thousand Eight Hundred &amp; Sixty Three  Only</v>
      </c>
      <c r="HZ135" s="18"/>
      <c r="IA135" s="18">
        <v>2.22</v>
      </c>
      <c r="IB135" s="18" t="s">
        <v>535</v>
      </c>
      <c r="IC135" s="18" t="s">
        <v>295</v>
      </c>
      <c r="ID135" s="18">
        <v>15</v>
      </c>
      <c r="IE135" s="17" t="s">
        <v>240</v>
      </c>
    </row>
    <row r="136" spans="1:239" s="17" customFormat="1" ht="31.5">
      <c r="A136" s="64">
        <v>2.23</v>
      </c>
      <c r="B136" s="75" t="s">
        <v>536</v>
      </c>
      <c r="C136" s="66" t="s">
        <v>296</v>
      </c>
      <c r="D136" s="67">
        <v>12.5</v>
      </c>
      <c r="E136" s="68" t="s">
        <v>241</v>
      </c>
      <c r="F136" s="69">
        <v>143.49</v>
      </c>
      <c r="G136" s="70"/>
      <c r="H136" s="71"/>
      <c r="I136" s="72" t="s">
        <v>34</v>
      </c>
      <c r="J136" s="73">
        <f>IF(I136="Less(-)",-1,1)</f>
        <v>1</v>
      </c>
      <c r="K136" s="71" t="s">
        <v>35</v>
      </c>
      <c r="L136" s="71" t="s">
        <v>4</v>
      </c>
      <c r="M136" s="48"/>
      <c r="N136" s="47"/>
      <c r="O136" s="47"/>
      <c r="P136" s="49"/>
      <c r="Q136" s="47"/>
      <c r="R136" s="47"/>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50"/>
      <c r="BA136" s="51">
        <f>ROUND(total_amount_ba($B$2,$D$2,D136,F136,J136,K136,M136),0)</f>
        <v>1794</v>
      </c>
      <c r="BB136" s="52">
        <f>BA136+SUM(N136:AZ136)</f>
        <v>1794</v>
      </c>
      <c r="BC136" s="53" t="str">
        <f>SpellNumber(L136,BB136)</f>
        <v>INR  One Thousand Seven Hundred &amp; Ninety Four  Only</v>
      </c>
      <c r="HZ136" s="18"/>
      <c r="IA136" s="18">
        <v>2.23</v>
      </c>
      <c r="IB136" s="18" t="s">
        <v>536</v>
      </c>
      <c r="IC136" s="18" t="s">
        <v>296</v>
      </c>
      <c r="ID136" s="18">
        <v>12.5</v>
      </c>
      <c r="IE136" s="17" t="s">
        <v>241</v>
      </c>
    </row>
    <row r="137" spans="1:238" s="17" customFormat="1" ht="63">
      <c r="A137" s="64">
        <v>2.24</v>
      </c>
      <c r="B137" s="75" t="s">
        <v>537</v>
      </c>
      <c r="C137" s="66" t="s">
        <v>297</v>
      </c>
      <c r="D137" s="98"/>
      <c r="E137" s="99"/>
      <c r="F137" s="99"/>
      <c r="G137" s="99"/>
      <c r="H137" s="99"/>
      <c r="I137" s="99"/>
      <c r="J137" s="99"/>
      <c r="K137" s="99"/>
      <c r="L137" s="99"/>
      <c r="M137" s="99"/>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1"/>
      <c r="HZ137" s="18"/>
      <c r="IA137" s="18">
        <v>2.24</v>
      </c>
      <c r="IB137" s="18" t="s">
        <v>537</v>
      </c>
      <c r="IC137" s="18" t="s">
        <v>297</v>
      </c>
      <c r="ID137" s="18"/>
    </row>
    <row r="138" spans="1:239" s="17" customFormat="1" ht="24.75" customHeight="1">
      <c r="A138" s="64">
        <v>2.25</v>
      </c>
      <c r="B138" s="75" t="s">
        <v>538</v>
      </c>
      <c r="C138" s="66" t="s">
        <v>298</v>
      </c>
      <c r="D138" s="67">
        <v>60</v>
      </c>
      <c r="E138" s="68" t="s">
        <v>241</v>
      </c>
      <c r="F138" s="69">
        <v>228.15</v>
      </c>
      <c r="G138" s="70"/>
      <c r="H138" s="71"/>
      <c r="I138" s="72" t="s">
        <v>34</v>
      </c>
      <c r="J138" s="73">
        <f>IF(I138="Less(-)",-1,1)</f>
        <v>1</v>
      </c>
      <c r="K138" s="71" t="s">
        <v>35</v>
      </c>
      <c r="L138" s="71" t="s">
        <v>4</v>
      </c>
      <c r="M138" s="48"/>
      <c r="N138" s="47"/>
      <c r="O138" s="47"/>
      <c r="P138" s="49"/>
      <c r="Q138" s="47"/>
      <c r="R138" s="47"/>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50"/>
      <c r="BA138" s="51">
        <f>ROUND(total_amount_ba($B$2,$D$2,D138,F138,J138,K138,M138),0)</f>
        <v>13689</v>
      </c>
      <c r="BB138" s="52">
        <f>BA138+SUM(N138:AZ138)</f>
        <v>13689</v>
      </c>
      <c r="BC138" s="53" t="str">
        <f>SpellNumber(L138,BB138)</f>
        <v>INR  Thirteen Thousand Six Hundred &amp; Eighty Nine  Only</v>
      </c>
      <c r="HZ138" s="18"/>
      <c r="IA138" s="18">
        <v>2.25</v>
      </c>
      <c r="IB138" s="18" t="s">
        <v>538</v>
      </c>
      <c r="IC138" s="18" t="s">
        <v>298</v>
      </c>
      <c r="ID138" s="18">
        <v>60</v>
      </c>
      <c r="IE138" s="17" t="s">
        <v>241</v>
      </c>
    </row>
    <row r="139" spans="1:239" s="17" customFormat="1" ht="94.5">
      <c r="A139" s="64">
        <v>2.26</v>
      </c>
      <c r="B139" s="75" t="s">
        <v>226</v>
      </c>
      <c r="C139" s="66" t="s">
        <v>299</v>
      </c>
      <c r="D139" s="67">
        <v>12</v>
      </c>
      <c r="E139" s="68" t="s">
        <v>243</v>
      </c>
      <c r="F139" s="69">
        <v>233.76</v>
      </c>
      <c r="G139" s="70"/>
      <c r="H139" s="71"/>
      <c r="I139" s="72" t="s">
        <v>34</v>
      </c>
      <c r="J139" s="73">
        <f>IF(I139="Less(-)",-1,1)</f>
        <v>1</v>
      </c>
      <c r="K139" s="71" t="s">
        <v>35</v>
      </c>
      <c r="L139" s="71" t="s">
        <v>4</v>
      </c>
      <c r="M139" s="48"/>
      <c r="N139" s="47"/>
      <c r="O139" s="47"/>
      <c r="P139" s="49"/>
      <c r="Q139" s="47"/>
      <c r="R139" s="47"/>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50"/>
      <c r="BA139" s="51">
        <f>ROUND(total_amount_ba($B$2,$D$2,D139,F139,J139,K139,M139),0)</f>
        <v>2805</v>
      </c>
      <c r="BB139" s="52">
        <f>BA139+SUM(N139:AZ139)</f>
        <v>2805</v>
      </c>
      <c r="BC139" s="53" t="str">
        <f>SpellNumber(L139,BB139)</f>
        <v>INR  Two Thousand Eight Hundred &amp; Five  Only</v>
      </c>
      <c r="HZ139" s="18"/>
      <c r="IA139" s="18">
        <v>2.26</v>
      </c>
      <c r="IB139" s="18" t="s">
        <v>226</v>
      </c>
      <c r="IC139" s="18" t="s">
        <v>299</v>
      </c>
      <c r="ID139" s="18">
        <v>12</v>
      </c>
      <c r="IE139" s="17" t="s">
        <v>243</v>
      </c>
    </row>
    <row r="140" spans="1:238" s="17" customFormat="1" ht="63">
      <c r="A140" s="64">
        <v>2.27</v>
      </c>
      <c r="B140" s="75" t="s">
        <v>227</v>
      </c>
      <c r="C140" s="66" t="s">
        <v>300</v>
      </c>
      <c r="D140" s="98"/>
      <c r="E140" s="99"/>
      <c r="F140" s="99"/>
      <c r="G140" s="99"/>
      <c r="H140" s="99"/>
      <c r="I140" s="99"/>
      <c r="J140" s="99"/>
      <c r="K140" s="99"/>
      <c r="L140" s="99"/>
      <c r="M140" s="99"/>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1"/>
      <c r="HZ140" s="18"/>
      <c r="IA140" s="18">
        <v>2.27</v>
      </c>
      <c r="IB140" s="18" t="s">
        <v>227</v>
      </c>
      <c r="IC140" s="18" t="s">
        <v>300</v>
      </c>
      <c r="ID140" s="18"/>
    </row>
    <row r="141" spans="1:239" s="17" customFormat="1" ht="27" customHeight="1">
      <c r="A141" s="64">
        <v>2.28</v>
      </c>
      <c r="B141" s="75" t="s">
        <v>228</v>
      </c>
      <c r="C141" s="66" t="s">
        <v>301</v>
      </c>
      <c r="D141" s="67">
        <v>11</v>
      </c>
      <c r="E141" s="68" t="s">
        <v>241</v>
      </c>
      <c r="F141" s="69">
        <v>280.36</v>
      </c>
      <c r="G141" s="70"/>
      <c r="H141" s="71"/>
      <c r="I141" s="72" t="s">
        <v>34</v>
      </c>
      <c r="J141" s="73">
        <f>IF(I141="Less(-)",-1,1)</f>
        <v>1</v>
      </c>
      <c r="K141" s="71" t="s">
        <v>35</v>
      </c>
      <c r="L141" s="71" t="s">
        <v>4</v>
      </c>
      <c r="M141" s="48"/>
      <c r="N141" s="47"/>
      <c r="O141" s="47"/>
      <c r="P141" s="49"/>
      <c r="Q141" s="47"/>
      <c r="R141" s="47"/>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50"/>
      <c r="BA141" s="51">
        <f>ROUND(total_amount_ba($B$2,$D$2,D141,F141,J141,K141,M141),0)</f>
        <v>3084</v>
      </c>
      <c r="BB141" s="52">
        <f>BA141+SUM(N141:AZ141)</f>
        <v>3084</v>
      </c>
      <c r="BC141" s="53" t="str">
        <f>SpellNumber(L141,BB141)</f>
        <v>INR  Three Thousand  &amp;Eighty Four  Only</v>
      </c>
      <c r="HZ141" s="18"/>
      <c r="IA141" s="18">
        <v>2.28</v>
      </c>
      <c r="IB141" s="18" t="s">
        <v>228</v>
      </c>
      <c r="IC141" s="18" t="s">
        <v>301</v>
      </c>
      <c r="ID141" s="18">
        <v>11</v>
      </c>
      <c r="IE141" s="17" t="s">
        <v>241</v>
      </c>
    </row>
    <row r="142" spans="1:238" s="17" customFormat="1" ht="25.5" customHeight="1">
      <c r="A142" s="64">
        <v>2.29</v>
      </c>
      <c r="B142" s="75" t="s">
        <v>136</v>
      </c>
      <c r="C142" s="66" t="s">
        <v>302</v>
      </c>
      <c r="D142" s="98"/>
      <c r="E142" s="99"/>
      <c r="F142" s="99"/>
      <c r="G142" s="99"/>
      <c r="H142" s="99"/>
      <c r="I142" s="99"/>
      <c r="J142" s="99"/>
      <c r="K142" s="99"/>
      <c r="L142" s="99"/>
      <c r="M142" s="99"/>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1"/>
      <c r="HZ142" s="18"/>
      <c r="IA142" s="18">
        <v>2.29</v>
      </c>
      <c r="IB142" s="18" t="s">
        <v>136</v>
      </c>
      <c r="IC142" s="18" t="s">
        <v>302</v>
      </c>
      <c r="ID142" s="18"/>
    </row>
    <row r="143" spans="1:238" s="17" customFormat="1" ht="27.75" customHeight="1">
      <c r="A143" s="64">
        <v>2.3</v>
      </c>
      <c r="B143" s="75" t="s">
        <v>229</v>
      </c>
      <c r="C143" s="66" t="s">
        <v>303</v>
      </c>
      <c r="D143" s="98"/>
      <c r="E143" s="99"/>
      <c r="F143" s="99"/>
      <c r="G143" s="99"/>
      <c r="H143" s="99"/>
      <c r="I143" s="99"/>
      <c r="J143" s="99"/>
      <c r="K143" s="99"/>
      <c r="L143" s="99"/>
      <c r="M143" s="99"/>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1"/>
      <c r="HZ143" s="18"/>
      <c r="IA143" s="18">
        <v>2.3</v>
      </c>
      <c r="IB143" s="18" t="s">
        <v>229</v>
      </c>
      <c r="IC143" s="18" t="s">
        <v>303</v>
      </c>
      <c r="ID143" s="18"/>
    </row>
    <row r="144" spans="1:239" s="17" customFormat="1" ht="24" customHeight="1">
      <c r="A144" s="64">
        <v>2.31</v>
      </c>
      <c r="B144" s="75" t="s">
        <v>185</v>
      </c>
      <c r="C144" s="66" t="s">
        <v>304</v>
      </c>
      <c r="D144" s="67">
        <v>137.5</v>
      </c>
      <c r="E144" s="68" t="s">
        <v>240</v>
      </c>
      <c r="F144" s="69">
        <v>258.09</v>
      </c>
      <c r="G144" s="70"/>
      <c r="H144" s="71"/>
      <c r="I144" s="72" t="s">
        <v>34</v>
      </c>
      <c r="J144" s="73">
        <f>IF(I144="Less(-)",-1,1)</f>
        <v>1</v>
      </c>
      <c r="K144" s="71" t="s">
        <v>35</v>
      </c>
      <c r="L144" s="71" t="s">
        <v>4</v>
      </c>
      <c r="M144" s="48"/>
      <c r="N144" s="47"/>
      <c r="O144" s="47"/>
      <c r="P144" s="49"/>
      <c r="Q144" s="47"/>
      <c r="R144" s="47"/>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50"/>
      <c r="BA144" s="51">
        <f>ROUND(total_amount_ba($B$2,$D$2,D144,F144,J144,K144,M144),0)</f>
        <v>35487</v>
      </c>
      <c r="BB144" s="52">
        <f>BA144+SUM(N144:AZ144)</f>
        <v>35487</v>
      </c>
      <c r="BC144" s="53" t="str">
        <f>SpellNumber(L144,BB144)</f>
        <v>INR  Thirty Five Thousand Four Hundred &amp; Eighty Seven  Only</v>
      </c>
      <c r="HZ144" s="18"/>
      <c r="IA144" s="18">
        <v>2.31</v>
      </c>
      <c r="IB144" s="18" t="s">
        <v>185</v>
      </c>
      <c r="IC144" s="18" t="s">
        <v>304</v>
      </c>
      <c r="ID144" s="18">
        <v>137.5</v>
      </c>
      <c r="IE144" s="17" t="s">
        <v>240</v>
      </c>
    </row>
    <row r="145" spans="1:238" s="17" customFormat="1" ht="22.5" customHeight="1">
      <c r="A145" s="64">
        <v>2.32</v>
      </c>
      <c r="B145" s="75" t="s">
        <v>184</v>
      </c>
      <c r="C145" s="66" t="s">
        <v>305</v>
      </c>
      <c r="D145" s="98"/>
      <c r="E145" s="99"/>
      <c r="F145" s="99"/>
      <c r="G145" s="99"/>
      <c r="H145" s="99"/>
      <c r="I145" s="99"/>
      <c r="J145" s="99"/>
      <c r="K145" s="99"/>
      <c r="L145" s="99"/>
      <c r="M145" s="99"/>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1"/>
      <c r="HZ145" s="18"/>
      <c r="IA145" s="18">
        <v>2.32</v>
      </c>
      <c r="IB145" s="18" t="s">
        <v>184</v>
      </c>
      <c r="IC145" s="18" t="s">
        <v>305</v>
      </c>
      <c r="ID145" s="18"/>
    </row>
    <row r="146" spans="1:239" s="17" customFormat="1" ht="37.5" customHeight="1">
      <c r="A146" s="64">
        <v>2.33</v>
      </c>
      <c r="B146" s="75" t="s">
        <v>185</v>
      </c>
      <c r="C146" s="66" t="s">
        <v>306</v>
      </c>
      <c r="D146" s="67">
        <v>144</v>
      </c>
      <c r="E146" s="68" t="s">
        <v>240</v>
      </c>
      <c r="F146" s="69">
        <v>297.33</v>
      </c>
      <c r="G146" s="70"/>
      <c r="H146" s="71"/>
      <c r="I146" s="72" t="s">
        <v>34</v>
      </c>
      <c r="J146" s="73">
        <f>IF(I146="Less(-)",-1,1)</f>
        <v>1</v>
      </c>
      <c r="K146" s="71" t="s">
        <v>35</v>
      </c>
      <c r="L146" s="71" t="s">
        <v>4</v>
      </c>
      <c r="M146" s="48"/>
      <c r="N146" s="47"/>
      <c r="O146" s="47"/>
      <c r="P146" s="49"/>
      <c r="Q146" s="47"/>
      <c r="R146" s="47"/>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50"/>
      <c r="BA146" s="51">
        <f>ROUND(total_amount_ba($B$2,$D$2,D146,F146,J146,K146,M146),0)</f>
        <v>42816</v>
      </c>
      <c r="BB146" s="52">
        <f>BA146+SUM(N146:AZ146)</f>
        <v>42816</v>
      </c>
      <c r="BC146" s="53" t="str">
        <f>SpellNumber(L146,BB146)</f>
        <v>INR  Forty Two Thousand Eight Hundred &amp; Sixteen  Only</v>
      </c>
      <c r="HZ146" s="18"/>
      <c r="IA146" s="18">
        <v>2.33</v>
      </c>
      <c r="IB146" s="18" t="s">
        <v>185</v>
      </c>
      <c r="IC146" s="18" t="s">
        <v>306</v>
      </c>
      <c r="ID146" s="18">
        <v>144</v>
      </c>
      <c r="IE146" s="17" t="s">
        <v>240</v>
      </c>
    </row>
    <row r="147" spans="1:238" s="17" customFormat="1" ht="31.5">
      <c r="A147" s="64">
        <v>2.34</v>
      </c>
      <c r="B147" s="75" t="s">
        <v>539</v>
      </c>
      <c r="C147" s="66" t="s">
        <v>307</v>
      </c>
      <c r="D147" s="98"/>
      <c r="E147" s="99"/>
      <c r="F147" s="99"/>
      <c r="G147" s="99"/>
      <c r="H147" s="99"/>
      <c r="I147" s="99"/>
      <c r="J147" s="99"/>
      <c r="K147" s="99"/>
      <c r="L147" s="99"/>
      <c r="M147" s="99"/>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1"/>
      <c r="HZ147" s="18"/>
      <c r="IA147" s="18">
        <v>2.34</v>
      </c>
      <c r="IB147" s="18" t="s">
        <v>539</v>
      </c>
      <c r="IC147" s="18" t="s">
        <v>307</v>
      </c>
      <c r="ID147" s="18"/>
    </row>
    <row r="148" spans="1:239" s="17" customFormat="1" ht="37.5" customHeight="1">
      <c r="A148" s="64">
        <v>2.35</v>
      </c>
      <c r="B148" s="75" t="s">
        <v>540</v>
      </c>
      <c r="C148" s="66" t="s">
        <v>308</v>
      </c>
      <c r="D148" s="67">
        <v>15</v>
      </c>
      <c r="E148" s="68" t="s">
        <v>240</v>
      </c>
      <c r="F148" s="69">
        <v>328.06</v>
      </c>
      <c r="G148" s="70"/>
      <c r="H148" s="71"/>
      <c r="I148" s="72" t="s">
        <v>34</v>
      </c>
      <c r="J148" s="73">
        <f>IF(I148="Less(-)",-1,1)</f>
        <v>1</v>
      </c>
      <c r="K148" s="71" t="s">
        <v>35</v>
      </c>
      <c r="L148" s="71" t="s">
        <v>4</v>
      </c>
      <c r="M148" s="48"/>
      <c r="N148" s="47"/>
      <c r="O148" s="47"/>
      <c r="P148" s="49"/>
      <c r="Q148" s="47"/>
      <c r="R148" s="47"/>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50"/>
      <c r="BA148" s="51">
        <f>ROUND(total_amount_ba($B$2,$D$2,D148,F148,J148,K148,M148),0)</f>
        <v>4921</v>
      </c>
      <c r="BB148" s="52">
        <f>BA148+SUM(N148:AZ148)</f>
        <v>4921</v>
      </c>
      <c r="BC148" s="53" t="str">
        <f>SpellNumber(L148,BB148)</f>
        <v>INR  Four Thousand Nine Hundred &amp; Twenty One  Only</v>
      </c>
      <c r="HZ148" s="18"/>
      <c r="IA148" s="18">
        <v>2.35</v>
      </c>
      <c r="IB148" s="18" t="s">
        <v>540</v>
      </c>
      <c r="IC148" s="18" t="s">
        <v>308</v>
      </c>
      <c r="ID148" s="18">
        <v>15</v>
      </c>
      <c r="IE148" s="17" t="s">
        <v>240</v>
      </c>
    </row>
    <row r="149" spans="1:238" s="17" customFormat="1" ht="15.75">
      <c r="A149" s="64">
        <v>2.36</v>
      </c>
      <c r="B149" s="75" t="s">
        <v>230</v>
      </c>
      <c r="C149" s="66" t="s">
        <v>309</v>
      </c>
      <c r="D149" s="98"/>
      <c r="E149" s="99"/>
      <c r="F149" s="99"/>
      <c r="G149" s="99"/>
      <c r="H149" s="99"/>
      <c r="I149" s="99"/>
      <c r="J149" s="99"/>
      <c r="K149" s="99"/>
      <c r="L149" s="99"/>
      <c r="M149" s="99"/>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1"/>
      <c r="HZ149" s="18"/>
      <c r="IA149" s="18">
        <v>2.36</v>
      </c>
      <c r="IB149" s="18" t="s">
        <v>230</v>
      </c>
      <c r="IC149" s="18" t="s">
        <v>309</v>
      </c>
      <c r="ID149" s="18"/>
    </row>
    <row r="150" spans="1:239" s="17" customFormat="1" ht="37.5" customHeight="1">
      <c r="A150" s="64">
        <v>2.37</v>
      </c>
      <c r="B150" s="75" t="s">
        <v>231</v>
      </c>
      <c r="C150" s="66" t="s">
        <v>310</v>
      </c>
      <c r="D150" s="67">
        <v>20</v>
      </c>
      <c r="E150" s="68" t="s">
        <v>240</v>
      </c>
      <c r="F150" s="69">
        <v>221.88</v>
      </c>
      <c r="G150" s="70"/>
      <c r="H150" s="71"/>
      <c r="I150" s="72" t="s">
        <v>34</v>
      </c>
      <c r="J150" s="73">
        <f>IF(I150="Less(-)",-1,1)</f>
        <v>1</v>
      </c>
      <c r="K150" s="71" t="s">
        <v>35</v>
      </c>
      <c r="L150" s="71" t="s">
        <v>4</v>
      </c>
      <c r="M150" s="48"/>
      <c r="N150" s="47"/>
      <c r="O150" s="47"/>
      <c r="P150" s="49"/>
      <c r="Q150" s="47"/>
      <c r="R150" s="47"/>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50"/>
      <c r="BA150" s="51">
        <f>ROUND(total_amount_ba($B$2,$D$2,D150,F150,J150,K150,M150),0)</f>
        <v>4438</v>
      </c>
      <c r="BB150" s="52">
        <f>BA150+SUM(N150:AZ150)</f>
        <v>4438</v>
      </c>
      <c r="BC150" s="53" t="str">
        <f>SpellNumber(L150,BB150)</f>
        <v>INR  Four Thousand Four Hundred &amp; Thirty Eight  Only</v>
      </c>
      <c r="HZ150" s="18"/>
      <c r="IA150" s="18">
        <v>2.37</v>
      </c>
      <c r="IB150" s="18" t="s">
        <v>231</v>
      </c>
      <c r="IC150" s="18" t="s">
        <v>310</v>
      </c>
      <c r="ID150" s="18">
        <v>20</v>
      </c>
      <c r="IE150" s="17" t="s">
        <v>240</v>
      </c>
    </row>
    <row r="151" spans="1:238" s="17" customFormat="1" ht="36" customHeight="1">
      <c r="A151" s="64">
        <v>2.38</v>
      </c>
      <c r="B151" s="75" t="s">
        <v>137</v>
      </c>
      <c r="C151" s="66" t="s">
        <v>311</v>
      </c>
      <c r="D151" s="98"/>
      <c r="E151" s="99"/>
      <c r="F151" s="99"/>
      <c r="G151" s="99"/>
      <c r="H151" s="99"/>
      <c r="I151" s="99"/>
      <c r="J151" s="99"/>
      <c r="K151" s="99"/>
      <c r="L151" s="99"/>
      <c r="M151" s="99"/>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1"/>
      <c r="HZ151" s="18"/>
      <c r="IA151" s="18">
        <v>2.38</v>
      </c>
      <c r="IB151" s="18" t="s">
        <v>137</v>
      </c>
      <c r="IC151" s="18" t="s">
        <v>311</v>
      </c>
      <c r="ID151" s="18"/>
    </row>
    <row r="152" spans="1:239" s="17" customFormat="1" ht="37.5" customHeight="1">
      <c r="A152" s="64">
        <v>2.39</v>
      </c>
      <c r="B152" s="75" t="s">
        <v>138</v>
      </c>
      <c r="C152" s="66" t="s">
        <v>312</v>
      </c>
      <c r="D152" s="67">
        <v>710</v>
      </c>
      <c r="E152" s="68" t="s">
        <v>240</v>
      </c>
      <c r="F152" s="69">
        <v>81.32</v>
      </c>
      <c r="G152" s="70"/>
      <c r="H152" s="71"/>
      <c r="I152" s="72" t="s">
        <v>34</v>
      </c>
      <c r="J152" s="73">
        <f>IF(I152="Less(-)",-1,1)</f>
        <v>1</v>
      </c>
      <c r="K152" s="71" t="s">
        <v>35</v>
      </c>
      <c r="L152" s="71" t="s">
        <v>4</v>
      </c>
      <c r="M152" s="48"/>
      <c r="N152" s="47"/>
      <c r="O152" s="47"/>
      <c r="P152" s="49"/>
      <c r="Q152" s="47"/>
      <c r="R152" s="47"/>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50"/>
      <c r="BA152" s="51">
        <f>ROUND(total_amount_ba($B$2,$D$2,D152,F152,J152,K152,M152),0)</f>
        <v>57737</v>
      </c>
      <c r="BB152" s="52">
        <f>BA152+SUM(N152:AZ152)</f>
        <v>57737</v>
      </c>
      <c r="BC152" s="53" t="str">
        <f>SpellNumber(L152,BB152)</f>
        <v>INR  Fifty Seven Thousand Seven Hundred &amp; Thirty Seven  Only</v>
      </c>
      <c r="HZ152" s="18"/>
      <c r="IA152" s="18">
        <v>2.39</v>
      </c>
      <c r="IB152" s="18" t="s">
        <v>138</v>
      </c>
      <c r="IC152" s="18" t="s">
        <v>312</v>
      </c>
      <c r="ID152" s="18">
        <v>710</v>
      </c>
      <c r="IE152" s="17" t="s">
        <v>240</v>
      </c>
    </row>
    <row r="153" spans="1:238" s="17" customFormat="1" ht="31.5">
      <c r="A153" s="64">
        <v>2.4</v>
      </c>
      <c r="B153" s="75" t="s">
        <v>186</v>
      </c>
      <c r="C153" s="66" t="s">
        <v>313</v>
      </c>
      <c r="D153" s="98"/>
      <c r="E153" s="99"/>
      <c r="F153" s="99"/>
      <c r="G153" s="99"/>
      <c r="H153" s="99"/>
      <c r="I153" s="99"/>
      <c r="J153" s="99"/>
      <c r="K153" s="99"/>
      <c r="L153" s="99"/>
      <c r="M153" s="99"/>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1"/>
      <c r="HZ153" s="18"/>
      <c r="IA153" s="18">
        <v>2.4</v>
      </c>
      <c r="IB153" s="18" t="s">
        <v>186</v>
      </c>
      <c r="IC153" s="18" t="s">
        <v>313</v>
      </c>
      <c r="ID153" s="18"/>
    </row>
    <row r="154" spans="1:239" s="17" customFormat="1" ht="31.5">
      <c r="A154" s="64">
        <v>2.41</v>
      </c>
      <c r="B154" s="75" t="s">
        <v>187</v>
      </c>
      <c r="C154" s="66" t="s">
        <v>314</v>
      </c>
      <c r="D154" s="67">
        <v>365</v>
      </c>
      <c r="E154" s="68" t="s">
        <v>240</v>
      </c>
      <c r="F154" s="69">
        <v>142.35</v>
      </c>
      <c r="G154" s="70"/>
      <c r="H154" s="71"/>
      <c r="I154" s="72" t="s">
        <v>34</v>
      </c>
      <c r="J154" s="73">
        <f>IF(I154="Less(-)",-1,1)</f>
        <v>1</v>
      </c>
      <c r="K154" s="71" t="s">
        <v>35</v>
      </c>
      <c r="L154" s="71" t="s">
        <v>4</v>
      </c>
      <c r="M154" s="48"/>
      <c r="N154" s="47"/>
      <c r="O154" s="47"/>
      <c r="P154" s="49"/>
      <c r="Q154" s="47"/>
      <c r="R154" s="47"/>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50"/>
      <c r="BA154" s="51">
        <f>ROUND(total_amount_ba($B$2,$D$2,D154,F154,J154,K154,M154),0)</f>
        <v>51958</v>
      </c>
      <c r="BB154" s="52">
        <f>BA154+SUM(N154:AZ154)</f>
        <v>51958</v>
      </c>
      <c r="BC154" s="53" t="str">
        <f>SpellNumber(L154,BB154)</f>
        <v>INR  Fifty One Thousand Nine Hundred &amp; Fifty Eight  Only</v>
      </c>
      <c r="HZ154" s="18"/>
      <c r="IA154" s="18">
        <v>2.41</v>
      </c>
      <c r="IB154" s="18" t="s">
        <v>187</v>
      </c>
      <c r="IC154" s="18" t="s">
        <v>314</v>
      </c>
      <c r="ID154" s="18">
        <v>365</v>
      </c>
      <c r="IE154" s="17" t="s">
        <v>240</v>
      </c>
    </row>
    <row r="155" spans="1:238" s="17" customFormat="1" ht="31.5">
      <c r="A155" s="64">
        <v>2.42</v>
      </c>
      <c r="B155" s="75" t="s">
        <v>188</v>
      </c>
      <c r="C155" s="66" t="s">
        <v>315</v>
      </c>
      <c r="D155" s="98"/>
      <c r="E155" s="99"/>
      <c r="F155" s="99"/>
      <c r="G155" s="99"/>
      <c r="H155" s="99"/>
      <c r="I155" s="99"/>
      <c r="J155" s="99"/>
      <c r="K155" s="99"/>
      <c r="L155" s="99"/>
      <c r="M155" s="99"/>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1"/>
      <c r="HZ155" s="18"/>
      <c r="IA155" s="18">
        <v>2.42</v>
      </c>
      <c r="IB155" s="18" t="s">
        <v>188</v>
      </c>
      <c r="IC155" s="18" t="s">
        <v>315</v>
      </c>
      <c r="ID155" s="18"/>
    </row>
    <row r="156" spans="1:239" s="17" customFormat="1" ht="37.5" customHeight="1">
      <c r="A156" s="64">
        <v>2.43</v>
      </c>
      <c r="B156" s="75" t="s">
        <v>138</v>
      </c>
      <c r="C156" s="66" t="s">
        <v>316</v>
      </c>
      <c r="D156" s="67">
        <v>116</v>
      </c>
      <c r="E156" s="68" t="s">
        <v>240</v>
      </c>
      <c r="F156" s="69">
        <v>115.26</v>
      </c>
      <c r="G156" s="70"/>
      <c r="H156" s="71"/>
      <c r="I156" s="72" t="s">
        <v>34</v>
      </c>
      <c r="J156" s="73">
        <f>IF(I156="Less(-)",-1,1)</f>
        <v>1</v>
      </c>
      <c r="K156" s="71" t="s">
        <v>35</v>
      </c>
      <c r="L156" s="71" t="s">
        <v>4</v>
      </c>
      <c r="M156" s="48"/>
      <c r="N156" s="47"/>
      <c r="O156" s="47"/>
      <c r="P156" s="49"/>
      <c r="Q156" s="47"/>
      <c r="R156" s="47"/>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50"/>
      <c r="BA156" s="51">
        <f>ROUND(total_amount_ba($B$2,$D$2,D156,F156,J156,K156,M156),0)</f>
        <v>13370</v>
      </c>
      <c r="BB156" s="52">
        <f>BA156+SUM(N156:AZ156)</f>
        <v>13370</v>
      </c>
      <c r="BC156" s="53" t="str">
        <f>SpellNumber(L156,BB156)</f>
        <v>INR  Thirteen Thousand Three Hundred &amp; Seventy  Only</v>
      </c>
      <c r="HZ156" s="18"/>
      <c r="IA156" s="18">
        <v>2.43</v>
      </c>
      <c r="IB156" s="18" t="s">
        <v>138</v>
      </c>
      <c r="IC156" s="18" t="s">
        <v>316</v>
      </c>
      <c r="ID156" s="18">
        <v>116</v>
      </c>
      <c r="IE156" s="17" t="s">
        <v>240</v>
      </c>
    </row>
    <row r="157" spans="1:238" s="17" customFormat="1" ht="31.5">
      <c r="A157" s="64">
        <v>2.44</v>
      </c>
      <c r="B157" s="77" t="s">
        <v>139</v>
      </c>
      <c r="C157" s="66" t="s">
        <v>317</v>
      </c>
      <c r="D157" s="98"/>
      <c r="E157" s="99"/>
      <c r="F157" s="99"/>
      <c r="G157" s="99"/>
      <c r="H157" s="99"/>
      <c r="I157" s="99"/>
      <c r="J157" s="99"/>
      <c r="K157" s="99"/>
      <c r="L157" s="99"/>
      <c r="M157" s="99"/>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1"/>
      <c r="HZ157" s="18"/>
      <c r="IA157" s="18">
        <v>2.44</v>
      </c>
      <c r="IB157" s="18" t="s">
        <v>139</v>
      </c>
      <c r="IC157" s="18" t="s">
        <v>317</v>
      </c>
      <c r="ID157" s="18"/>
    </row>
    <row r="158" spans="1:239" s="17" customFormat="1" ht="37.5" customHeight="1">
      <c r="A158" s="64">
        <v>2.45</v>
      </c>
      <c r="B158" s="75" t="s">
        <v>232</v>
      </c>
      <c r="C158" s="66" t="s">
        <v>318</v>
      </c>
      <c r="D158" s="67">
        <v>71</v>
      </c>
      <c r="E158" s="68" t="s">
        <v>240</v>
      </c>
      <c r="F158" s="69">
        <v>167.82</v>
      </c>
      <c r="G158" s="70"/>
      <c r="H158" s="71"/>
      <c r="I158" s="72" t="s">
        <v>34</v>
      </c>
      <c r="J158" s="73">
        <f>IF(I158="Less(-)",-1,1)</f>
        <v>1</v>
      </c>
      <c r="K158" s="71" t="s">
        <v>35</v>
      </c>
      <c r="L158" s="71" t="s">
        <v>4</v>
      </c>
      <c r="M158" s="48"/>
      <c r="N158" s="47"/>
      <c r="O158" s="47"/>
      <c r="P158" s="49"/>
      <c r="Q158" s="47"/>
      <c r="R158" s="47"/>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50"/>
      <c r="BA158" s="51">
        <f>ROUND(total_amount_ba($B$2,$D$2,D158,F158,J158,K158,M158),0)</f>
        <v>11915</v>
      </c>
      <c r="BB158" s="52">
        <f>BA158+SUM(N158:AZ158)</f>
        <v>11915</v>
      </c>
      <c r="BC158" s="53" t="str">
        <f>SpellNumber(L158,BB158)</f>
        <v>INR  Eleven Thousand Nine Hundred &amp; Fifteen  Only</v>
      </c>
      <c r="HZ158" s="18"/>
      <c r="IA158" s="18">
        <v>2.45</v>
      </c>
      <c r="IB158" s="24" t="s">
        <v>232</v>
      </c>
      <c r="IC158" s="18" t="s">
        <v>318</v>
      </c>
      <c r="ID158" s="18">
        <v>71</v>
      </c>
      <c r="IE158" s="17" t="s">
        <v>240</v>
      </c>
    </row>
    <row r="159" spans="1:238" s="17" customFormat="1" ht="78.75">
      <c r="A159" s="64">
        <v>2.46</v>
      </c>
      <c r="B159" s="75" t="s">
        <v>541</v>
      </c>
      <c r="C159" s="66" t="s">
        <v>319</v>
      </c>
      <c r="D159" s="98"/>
      <c r="E159" s="99"/>
      <c r="F159" s="99"/>
      <c r="G159" s="99"/>
      <c r="H159" s="99"/>
      <c r="I159" s="99"/>
      <c r="J159" s="99"/>
      <c r="K159" s="99"/>
      <c r="L159" s="99"/>
      <c r="M159" s="99"/>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1"/>
      <c r="HZ159" s="18"/>
      <c r="IA159" s="18">
        <v>2.46</v>
      </c>
      <c r="IB159" s="18" t="s">
        <v>541</v>
      </c>
      <c r="IC159" s="18" t="s">
        <v>319</v>
      </c>
      <c r="ID159" s="18"/>
    </row>
    <row r="160" spans="1:239" s="17" customFormat="1" ht="15.75">
      <c r="A160" s="64">
        <v>2.47</v>
      </c>
      <c r="B160" s="75" t="s">
        <v>542</v>
      </c>
      <c r="C160" s="66" t="s">
        <v>320</v>
      </c>
      <c r="D160" s="67">
        <v>20</v>
      </c>
      <c r="E160" s="68" t="s">
        <v>241</v>
      </c>
      <c r="F160" s="69">
        <v>54.8</v>
      </c>
      <c r="G160" s="70"/>
      <c r="H160" s="71"/>
      <c r="I160" s="72" t="s">
        <v>34</v>
      </c>
      <c r="J160" s="73">
        <f>IF(I160="Less(-)",-1,1)</f>
        <v>1</v>
      </c>
      <c r="K160" s="71" t="s">
        <v>35</v>
      </c>
      <c r="L160" s="71" t="s">
        <v>4</v>
      </c>
      <c r="M160" s="48"/>
      <c r="N160" s="47"/>
      <c r="O160" s="47"/>
      <c r="P160" s="49"/>
      <c r="Q160" s="47"/>
      <c r="R160" s="47"/>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50"/>
      <c r="BA160" s="51">
        <f>ROUND(total_amount_ba($B$2,$D$2,D160,F160,J160,K160,M160),0)</f>
        <v>1096</v>
      </c>
      <c r="BB160" s="52">
        <f>BA160+SUM(N160:AZ160)</f>
        <v>1096</v>
      </c>
      <c r="BC160" s="53" t="str">
        <f>SpellNumber(L160,BB160)</f>
        <v>INR  One Thousand  &amp;Ninety Six  Only</v>
      </c>
      <c r="HZ160" s="18"/>
      <c r="IA160" s="18">
        <v>2.47</v>
      </c>
      <c r="IB160" s="18" t="s">
        <v>542</v>
      </c>
      <c r="IC160" s="18" t="s">
        <v>320</v>
      </c>
      <c r="ID160" s="18">
        <v>20</v>
      </c>
      <c r="IE160" s="17" t="s">
        <v>241</v>
      </c>
    </row>
    <row r="161" spans="1:239" s="17" customFormat="1" ht="47.25">
      <c r="A161" s="64">
        <v>2.48</v>
      </c>
      <c r="B161" s="75" t="s">
        <v>140</v>
      </c>
      <c r="C161" s="66" t="s">
        <v>321</v>
      </c>
      <c r="D161" s="67">
        <v>710</v>
      </c>
      <c r="E161" s="68" t="s">
        <v>240</v>
      </c>
      <c r="F161" s="69">
        <v>108.59</v>
      </c>
      <c r="G161" s="70"/>
      <c r="H161" s="71"/>
      <c r="I161" s="72" t="s">
        <v>34</v>
      </c>
      <c r="J161" s="73">
        <f>IF(I161="Less(-)",-1,1)</f>
        <v>1</v>
      </c>
      <c r="K161" s="71" t="s">
        <v>35</v>
      </c>
      <c r="L161" s="71" t="s">
        <v>4</v>
      </c>
      <c r="M161" s="48"/>
      <c r="N161" s="47"/>
      <c r="O161" s="47"/>
      <c r="P161" s="49"/>
      <c r="Q161" s="47"/>
      <c r="R161" s="47"/>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50"/>
      <c r="BA161" s="51">
        <f>ROUND(total_amount_ba($B$2,$D$2,D161,F161,J161,K161,M161),0)</f>
        <v>77099</v>
      </c>
      <c r="BB161" s="52">
        <f>BA161+SUM(N161:AZ161)</f>
        <v>77099</v>
      </c>
      <c r="BC161" s="53" t="str">
        <f>SpellNumber(L161,BB161)</f>
        <v>INR  Seventy Seven Thousand  &amp;Ninety Nine  Only</v>
      </c>
      <c r="HZ161" s="18"/>
      <c r="IA161" s="18">
        <v>2.48</v>
      </c>
      <c r="IB161" s="18" t="s">
        <v>140</v>
      </c>
      <c r="IC161" s="18" t="s">
        <v>321</v>
      </c>
      <c r="ID161" s="18">
        <v>710</v>
      </c>
      <c r="IE161" s="17" t="s">
        <v>240</v>
      </c>
    </row>
    <row r="162" spans="1:238" s="17" customFormat="1" ht="21" customHeight="1">
      <c r="A162" s="64">
        <v>2.49</v>
      </c>
      <c r="B162" s="75" t="s">
        <v>543</v>
      </c>
      <c r="C162" s="66" t="s">
        <v>322</v>
      </c>
      <c r="D162" s="98"/>
      <c r="E162" s="99"/>
      <c r="F162" s="99"/>
      <c r="G162" s="99"/>
      <c r="H162" s="99"/>
      <c r="I162" s="99"/>
      <c r="J162" s="99"/>
      <c r="K162" s="99"/>
      <c r="L162" s="99"/>
      <c r="M162" s="99"/>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1"/>
      <c r="HZ162" s="18"/>
      <c r="IA162" s="18">
        <v>2.49</v>
      </c>
      <c r="IB162" s="18" t="s">
        <v>543</v>
      </c>
      <c r="IC162" s="18" t="s">
        <v>322</v>
      </c>
      <c r="ID162" s="18"/>
    </row>
    <row r="163" spans="1:239" s="17" customFormat="1" ht="31.5">
      <c r="A163" s="64">
        <v>2.5</v>
      </c>
      <c r="B163" s="75" t="s">
        <v>544</v>
      </c>
      <c r="C163" s="66" t="s">
        <v>323</v>
      </c>
      <c r="D163" s="67">
        <v>780</v>
      </c>
      <c r="E163" s="68" t="s">
        <v>240</v>
      </c>
      <c r="F163" s="69">
        <v>16.66</v>
      </c>
      <c r="G163" s="70"/>
      <c r="H163" s="71"/>
      <c r="I163" s="72" t="s">
        <v>34</v>
      </c>
      <c r="J163" s="73">
        <f>IF(I163="Less(-)",-1,1)</f>
        <v>1</v>
      </c>
      <c r="K163" s="71" t="s">
        <v>35</v>
      </c>
      <c r="L163" s="71" t="s">
        <v>4</v>
      </c>
      <c r="M163" s="48"/>
      <c r="N163" s="47"/>
      <c r="O163" s="47"/>
      <c r="P163" s="49"/>
      <c r="Q163" s="47"/>
      <c r="R163" s="47"/>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50"/>
      <c r="BA163" s="51">
        <f>ROUND(total_amount_ba($B$2,$D$2,D163,F163,J163,K163,M163),0)</f>
        <v>12995</v>
      </c>
      <c r="BB163" s="52">
        <f>BA163+SUM(N163:AZ163)</f>
        <v>12995</v>
      </c>
      <c r="BC163" s="53" t="str">
        <f>SpellNumber(L163,BB163)</f>
        <v>INR  Twelve Thousand Nine Hundred &amp; Ninety Five  Only</v>
      </c>
      <c r="HZ163" s="18"/>
      <c r="IA163" s="18">
        <v>2.5</v>
      </c>
      <c r="IB163" s="18" t="s">
        <v>544</v>
      </c>
      <c r="IC163" s="18" t="s">
        <v>323</v>
      </c>
      <c r="ID163" s="18">
        <v>780</v>
      </c>
      <c r="IE163" s="17" t="s">
        <v>240</v>
      </c>
    </row>
    <row r="164" spans="1:239" s="17" customFormat="1" ht="45.75" customHeight="1">
      <c r="A164" s="64">
        <v>2.51</v>
      </c>
      <c r="B164" s="75" t="s">
        <v>545</v>
      </c>
      <c r="C164" s="66" t="s">
        <v>324</v>
      </c>
      <c r="D164" s="67">
        <v>561</v>
      </c>
      <c r="E164" s="68" t="s">
        <v>240</v>
      </c>
      <c r="F164" s="69">
        <v>14.34</v>
      </c>
      <c r="G164" s="70"/>
      <c r="H164" s="71"/>
      <c r="I164" s="72" t="s">
        <v>34</v>
      </c>
      <c r="J164" s="73">
        <f>IF(I164="Less(-)",-1,1)</f>
        <v>1</v>
      </c>
      <c r="K164" s="71" t="s">
        <v>35</v>
      </c>
      <c r="L164" s="71" t="s">
        <v>4</v>
      </c>
      <c r="M164" s="48"/>
      <c r="N164" s="47"/>
      <c r="O164" s="47"/>
      <c r="P164" s="49"/>
      <c r="Q164" s="47"/>
      <c r="R164" s="47"/>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50"/>
      <c r="BA164" s="51">
        <f>ROUND(total_amount_ba($B$2,$D$2,D164,F164,J164,K164,M164),0)</f>
        <v>8045</v>
      </c>
      <c r="BB164" s="52">
        <f>BA164+SUM(N164:AZ164)</f>
        <v>8045</v>
      </c>
      <c r="BC164" s="53" t="str">
        <f>SpellNumber(L164,BB164)</f>
        <v>INR  Eight Thousand  &amp;Forty Five  Only</v>
      </c>
      <c r="HZ164" s="18"/>
      <c r="IA164" s="18">
        <v>2.51</v>
      </c>
      <c r="IB164" s="24" t="s">
        <v>545</v>
      </c>
      <c r="IC164" s="18" t="s">
        <v>324</v>
      </c>
      <c r="ID164" s="18">
        <v>561</v>
      </c>
      <c r="IE164" s="17" t="s">
        <v>240</v>
      </c>
    </row>
    <row r="165" spans="1:238" s="17" customFormat="1" ht="47.25">
      <c r="A165" s="64">
        <v>2.52</v>
      </c>
      <c r="B165" s="75" t="s">
        <v>546</v>
      </c>
      <c r="C165" s="66" t="s">
        <v>325</v>
      </c>
      <c r="D165" s="98"/>
      <c r="E165" s="99"/>
      <c r="F165" s="99"/>
      <c r="G165" s="99"/>
      <c r="H165" s="99"/>
      <c r="I165" s="99"/>
      <c r="J165" s="99"/>
      <c r="K165" s="99"/>
      <c r="L165" s="99"/>
      <c r="M165" s="99"/>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1"/>
      <c r="HZ165" s="18"/>
      <c r="IA165" s="18">
        <v>2.52</v>
      </c>
      <c r="IB165" s="18" t="s">
        <v>546</v>
      </c>
      <c r="IC165" s="18" t="s">
        <v>325</v>
      </c>
      <c r="ID165" s="18"/>
    </row>
    <row r="166" spans="1:239" s="17" customFormat="1" ht="27.75" customHeight="1">
      <c r="A166" s="64">
        <v>2.53</v>
      </c>
      <c r="B166" s="75" t="s">
        <v>547</v>
      </c>
      <c r="C166" s="66" t="s">
        <v>326</v>
      </c>
      <c r="D166" s="67">
        <v>484</v>
      </c>
      <c r="E166" s="68" t="s">
        <v>240</v>
      </c>
      <c r="F166" s="69">
        <v>49.8</v>
      </c>
      <c r="G166" s="70"/>
      <c r="H166" s="71"/>
      <c r="I166" s="72" t="s">
        <v>34</v>
      </c>
      <c r="J166" s="73">
        <f>IF(I166="Less(-)",-1,1)</f>
        <v>1</v>
      </c>
      <c r="K166" s="71" t="s">
        <v>35</v>
      </c>
      <c r="L166" s="71" t="s">
        <v>4</v>
      </c>
      <c r="M166" s="48"/>
      <c r="N166" s="47"/>
      <c r="O166" s="47"/>
      <c r="P166" s="49"/>
      <c r="Q166" s="47"/>
      <c r="R166" s="47"/>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50"/>
      <c r="BA166" s="51">
        <f>ROUND(total_amount_ba($B$2,$D$2,D166,F166,J166,K166,M166),0)</f>
        <v>24103</v>
      </c>
      <c r="BB166" s="52">
        <f>BA166+SUM(N166:AZ166)</f>
        <v>24103</v>
      </c>
      <c r="BC166" s="53" t="str">
        <f>SpellNumber(L166,BB166)</f>
        <v>INR  Twenty Four Thousand One Hundred &amp; Three  Only</v>
      </c>
      <c r="HZ166" s="18"/>
      <c r="IA166" s="18">
        <v>2.53</v>
      </c>
      <c r="IB166" s="18" t="s">
        <v>547</v>
      </c>
      <c r="IC166" s="18" t="s">
        <v>326</v>
      </c>
      <c r="ID166" s="18">
        <v>484</v>
      </c>
      <c r="IE166" s="17" t="s">
        <v>240</v>
      </c>
    </row>
    <row r="167" spans="1:239" s="17" customFormat="1" ht="47.25">
      <c r="A167" s="64">
        <v>2.54</v>
      </c>
      <c r="B167" s="75" t="s">
        <v>548</v>
      </c>
      <c r="C167" s="66" t="s">
        <v>327</v>
      </c>
      <c r="D167" s="67">
        <v>710</v>
      </c>
      <c r="E167" s="68" t="s">
        <v>240</v>
      </c>
      <c r="F167" s="69">
        <v>18.28</v>
      </c>
      <c r="G167" s="70"/>
      <c r="H167" s="71"/>
      <c r="I167" s="72" t="s">
        <v>34</v>
      </c>
      <c r="J167" s="73">
        <f>IF(I167="Less(-)",-1,1)</f>
        <v>1</v>
      </c>
      <c r="K167" s="71" t="s">
        <v>35</v>
      </c>
      <c r="L167" s="71" t="s">
        <v>4</v>
      </c>
      <c r="M167" s="48"/>
      <c r="N167" s="47"/>
      <c r="O167" s="47"/>
      <c r="P167" s="49"/>
      <c r="Q167" s="47"/>
      <c r="R167" s="47"/>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50"/>
      <c r="BA167" s="51">
        <f>ROUND(total_amount_ba($B$2,$D$2,D167,F167,J167,K167,M167),0)</f>
        <v>12979</v>
      </c>
      <c r="BB167" s="52">
        <f>BA167+SUM(N167:AZ167)</f>
        <v>12979</v>
      </c>
      <c r="BC167" s="53" t="str">
        <f>SpellNumber(L167,BB167)</f>
        <v>INR  Twelve Thousand Nine Hundred &amp; Seventy Nine  Only</v>
      </c>
      <c r="HZ167" s="18"/>
      <c r="IA167" s="18">
        <v>2.54</v>
      </c>
      <c r="IB167" s="18" t="s">
        <v>548</v>
      </c>
      <c r="IC167" s="18" t="s">
        <v>327</v>
      </c>
      <c r="ID167" s="18">
        <v>710</v>
      </c>
      <c r="IE167" s="17" t="s">
        <v>240</v>
      </c>
    </row>
    <row r="168" spans="1:238" s="17" customFormat="1" ht="31.5">
      <c r="A168" s="64">
        <v>2.55</v>
      </c>
      <c r="B168" s="75" t="s">
        <v>139</v>
      </c>
      <c r="C168" s="66" t="s">
        <v>328</v>
      </c>
      <c r="D168" s="98"/>
      <c r="E168" s="99"/>
      <c r="F168" s="99"/>
      <c r="G168" s="99"/>
      <c r="H168" s="99"/>
      <c r="I168" s="99"/>
      <c r="J168" s="99"/>
      <c r="K168" s="99"/>
      <c r="L168" s="99"/>
      <c r="M168" s="99"/>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1"/>
      <c r="HZ168" s="18"/>
      <c r="IA168" s="18">
        <v>2.55</v>
      </c>
      <c r="IB168" s="18" t="s">
        <v>139</v>
      </c>
      <c r="IC168" s="18" t="s">
        <v>328</v>
      </c>
      <c r="ID168" s="18"/>
    </row>
    <row r="169" spans="1:239" s="17" customFormat="1" ht="33.75" customHeight="1">
      <c r="A169" s="64">
        <v>2.56</v>
      </c>
      <c r="B169" s="75" t="s">
        <v>549</v>
      </c>
      <c r="C169" s="66" t="s">
        <v>329</v>
      </c>
      <c r="D169" s="67">
        <v>715</v>
      </c>
      <c r="E169" s="68" t="s">
        <v>240</v>
      </c>
      <c r="F169" s="69">
        <v>75.89</v>
      </c>
      <c r="G169" s="70"/>
      <c r="H169" s="71"/>
      <c r="I169" s="72" t="s">
        <v>34</v>
      </c>
      <c r="J169" s="73">
        <f>IF(I169="Less(-)",-1,1)</f>
        <v>1</v>
      </c>
      <c r="K169" s="71" t="s">
        <v>35</v>
      </c>
      <c r="L169" s="71" t="s">
        <v>4</v>
      </c>
      <c r="M169" s="48"/>
      <c r="N169" s="47"/>
      <c r="O169" s="47"/>
      <c r="P169" s="49"/>
      <c r="Q169" s="47"/>
      <c r="R169" s="47"/>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50"/>
      <c r="BA169" s="51">
        <f>ROUND(total_amount_ba($B$2,$D$2,D169,F169,J169,K169,M169),0)</f>
        <v>54261</v>
      </c>
      <c r="BB169" s="52">
        <f>BA169+SUM(N169:AZ169)</f>
        <v>54261</v>
      </c>
      <c r="BC169" s="53" t="str">
        <f>SpellNumber(L169,BB169)</f>
        <v>INR  Fifty Four Thousand Two Hundred &amp; Sixty One  Only</v>
      </c>
      <c r="HZ169" s="18"/>
      <c r="IA169" s="18">
        <v>2.56</v>
      </c>
      <c r="IB169" s="18" t="s">
        <v>549</v>
      </c>
      <c r="IC169" s="18" t="s">
        <v>329</v>
      </c>
      <c r="ID169" s="18">
        <v>715</v>
      </c>
      <c r="IE169" s="17" t="s">
        <v>240</v>
      </c>
    </row>
    <row r="170" spans="1:238" s="17" customFormat="1" ht="29.25" customHeight="1">
      <c r="A170" s="64">
        <v>2.57</v>
      </c>
      <c r="B170" s="75" t="s">
        <v>550</v>
      </c>
      <c r="C170" s="66" t="s">
        <v>330</v>
      </c>
      <c r="D170" s="98"/>
      <c r="E170" s="99"/>
      <c r="F170" s="99"/>
      <c r="G170" s="99"/>
      <c r="H170" s="99"/>
      <c r="I170" s="99"/>
      <c r="J170" s="99"/>
      <c r="K170" s="99"/>
      <c r="L170" s="99"/>
      <c r="M170" s="99"/>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1"/>
      <c r="HZ170" s="18"/>
      <c r="IA170" s="18">
        <v>2.57</v>
      </c>
      <c r="IB170" s="18" t="s">
        <v>550</v>
      </c>
      <c r="IC170" s="18" t="s">
        <v>330</v>
      </c>
      <c r="ID170" s="18"/>
    </row>
    <row r="171" spans="1:239" s="17" customFormat="1" ht="29.25" customHeight="1">
      <c r="A171" s="64">
        <v>2.58</v>
      </c>
      <c r="B171" s="75" t="s">
        <v>551</v>
      </c>
      <c r="C171" s="66" t="s">
        <v>331</v>
      </c>
      <c r="D171" s="67">
        <v>450</v>
      </c>
      <c r="E171" s="68" t="s">
        <v>240</v>
      </c>
      <c r="F171" s="69">
        <v>95.22</v>
      </c>
      <c r="G171" s="70"/>
      <c r="H171" s="71"/>
      <c r="I171" s="72" t="s">
        <v>34</v>
      </c>
      <c r="J171" s="73">
        <f>IF(I171="Less(-)",-1,1)</f>
        <v>1</v>
      </c>
      <c r="K171" s="71" t="s">
        <v>35</v>
      </c>
      <c r="L171" s="71" t="s">
        <v>4</v>
      </c>
      <c r="M171" s="48"/>
      <c r="N171" s="47"/>
      <c r="O171" s="47"/>
      <c r="P171" s="49"/>
      <c r="Q171" s="47"/>
      <c r="R171" s="47"/>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50"/>
      <c r="BA171" s="51">
        <f>ROUND(total_amount_ba($B$2,$D$2,D171,F171,J171,K171,M171),0)</f>
        <v>42849</v>
      </c>
      <c r="BB171" s="52">
        <f>BA171+SUM(N171:AZ171)</f>
        <v>42849</v>
      </c>
      <c r="BC171" s="53" t="str">
        <f>SpellNumber(L171,BB171)</f>
        <v>INR  Forty Two Thousand Eight Hundred &amp; Forty Nine  Only</v>
      </c>
      <c r="HZ171" s="18"/>
      <c r="IA171" s="18">
        <v>2.58</v>
      </c>
      <c r="IB171" s="18" t="s">
        <v>551</v>
      </c>
      <c r="IC171" s="18" t="s">
        <v>331</v>
      </c>
      <c r="ID171" s="18">
        <v>450</v>
      </c>
      <c r="IE171" s="17" t="s">
        <v>240</v>
      </c>
    </row>
    <row r="172" spans="1:238" s="17" customFormat="1" ht="29.25" customHeight="1">
      <c r="A172" s="64">
        <v>2.59</v>
      </c>
      <c r="B172" s="75" t="s">
        <v>851</v>
      </c>
      <c r="C172" s="66" t="s">
        <v>332</v>
      </c>
      <c r="D172" s="98"/>
      <c r="E172" s="99"/>
      <c r="F172" s="99"/>
      <c r="G172" s="99"/>
      <c r="H172" s="99"/>
      <c r="I172" s="99"/>
      <c r="J172" s="99"/>
      <c r="K172" s="99"/>
      <c r="L172" s="99"/>
      <c r="M172" s="99"/>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1"/>
      <c r="HZ172" s="18"/>
      <c r="IA172" s="18">
        <v>2.59</v>
      </c>
      <c r="IB172" s="18" t="s">
        <v>851</v>
      </c>
      <c r="IC172" s="18" t="s">
        <v>332</v>
      </c>
      <c r="ID172" s="18"/>
    </row>
    <row r="173" spans="1:239" s="17" customFormat="1" ht="29.25" customHeight="1">
      <c r="A173" s="64">
        <v>2.6</v>
      </c>
      <c r="B173" s="75" t="s">
        <v>852</v>
      </c>
      <c r="C173" s="66" t="s">
        <v>333</v>
      </c>
      <c r="D173" s="67">
        <v>0.5</v>
      </c>
      <c r="E173" s="68" t="s">
        <v>240</v>
      </c>
      <c r="F173" s="69">
        <v>187.98</v>
      </c>
      <c r="G173" s="70"/>
      <c r="H173" s="71"/>
      <c r="I173" s="72" t="s">
        <v>34</v>
      </c>
      <c r="J173" s="73">
        <f>IF(I173="Less(-)",-1,1)</f>
        <v>1</v>
      </c>
      <c r="K173" s="71" t="s">
        <v>35</v>
      </c>
      <c r="L173" s="71" t="s">
        <v>4</v>
      </c>
      <c r="M173" s="48"/>
      <c r="N173" s="47"/>
      <c r="O173" s="47"/>
      <c r="P173" s="49"/>
      <c r="Q173" s="47"/>
      <c r="R173" s="47"/>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50"/>
      <c r="BA173" s="51">
        <f>ROUND(total_amount_ba($B$2,$D$2,D173,F173,J173,K173,M173),0)</f>
        <v>94</v>
      </c>
      <c r="BB173" s="52">
        <f>BA173+SUM(N173:AZ173)</f>
        <v>94</v>
      </c>
      <c r="BC173" s="53" t="str">
        <f>SpellNumber(L173,BB173)</f>
        <v>INR  Ninety Four Only</v>
      </c>
      <c r="HZ173" s="18"/>
      <c r="IA173" s="18">
        <v>2.6</v>
      </c>
      <c r="IB173" s="18" t="s">
        <v>852</v>
      </c>
      <c r="IC173" s="18" t="s">
        <v>333</v>
      </c>
      <c r="ID173" s="18">
        <v>0.5</v>
      </c>
      <c r="IE173" s="17" t="s">
        <v>240</v>
      </c>
    </row>
    <row r="174" spans="1:238" s="17" customFormat="1" ht="33" customHeight="1">
      <c r="A174" s="64">
        <v>2.61</v>
      </c>
      <c r="B174" s="75" t="s">
        <v>853</v>
      </c>
      <c r="C174" s="66" t="s">
        <v>334</v>
      </c>
      <c r="D174" s="98"/>
      <c r="E174" s="99"/>
      <c r="F174" s="99"/>
      <c r="G174" s="99"/>
      <c r="H174" s="99"/>
      <c r="I174" s="99"/>
      <c r="J174" s="99"/>
      <c r="K174" s="99"/>
      <c r="L174" s="99"/>
      <c r="M174" s="99"/>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c r="BC174" s="101"/>
      <c r="HZ174" s="18"/>
      <c r="IA174" s="18">
        <v>2.61</v>
      </c>
      <c r="IB174" s="18" t="s">
        <v>853</v>
      </c>
      <c r="IC174" s="18" t="s">
        <v>334</v>
      </c>
      <c r="ID174" s="18"/>
    </row>
    <row r="175" spans="1:239" s="17" customFormat="1" ht="29.25" customHeight="1">
      <c r="A175" s="64">
        <v>2.62</v>
      </c>
      <c r="B175" s="75" t="s">
        <v>854</v>
      </c>
      <c r="C175" s="66" t="s">
        <v>335</v>
      </c>
      <c r="D175" s="67">
        <v>47</v>
      </c>
      <c r="E175" s="68" t="s">
        <v>240</v>
      </c>
      <c r="F175" s="69">
        <v>356.07</v>
      </c>
      <c r="G175" s="70"/>
      <c r="H175" s="71"/>
      <c r="I175" s="72" t="s">
        <v>34</v>
      </c>
      <c r="J175" s="73">
        <f>IF(I175="Less(-)",-1,1)</f>
        <v>1</v>
      </c>
      <c r="K175" s="71" t="s">
        <v>35</v>
      </c>
      <c r="L175" s="71" t="s">
        <v>4</v>
      </c>
      <c r="M175" s="48"/>
      <c r="N175" s="47"/>
      <c r="O175" s="47"/>
      <c r="P175" s="49"/>
      <c r="Q175" s="47"/>
      <c r="R175" s="47"/>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50"/>
      <c r="BA175" s="51">
        <f>ROUND(total_amount_ba($B$2,$D$2,D175,F175,J175,K175,M175),0)</f>
        <v>16735</v>
      </c>
      <c r="BB175" s="52">
        <f>BA175+SUM(N175:AZ175)</f>
        <v>16735</v>
      </c>
      <c r="BC175" s="53" t="str">
        <f>SpellNumber(L175,BB175)</f>
        <v>INR  Sixteen Thousand Seven Hundred &amp; Thirty Five  Only</v>
      </c>
      <c r="HZ175" s="18"/>
      <c r="IA175" s="18">
        <v>2.62</v>
      </c>
      <c r="IB175" s="18" t="s">
        <v>854</v>
      </c>
      <c r="IC175" s="18" t="s">
        <v>335</v>
      </c>
      <c r="ID175" s="18">
        <v>47</v>
      </c>
      <c r="IE175" s="17" t="s">
        <v>240</v>
      </c>
    </row>
    <row r="176" spans="1:238" s="17" customFormat="1" ht="29.25" customHeight="1">
      <c r="A176" s="64">
        <v>2.63</v>
      </c>
      <c r="B176" s="75" t="s">
        <v>230</v>
      </c>
      <c r="C176" s="66" t="s">
        <v>336</v>
      </c>
      <c r="D176" s="98"/>
      <c r="E176" s="99"/>
      <c r="F176" s="99"/>
      <c r="G176" s="99"/>
      <c r="H176" s="99"/>
      <c r="I176" s="99"/>
      <c r="J176" s="99"/>
      <c r="K176" s="99"/>
      <c r="L176" s="99"/>
      <c r="M176" s="99"/>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1"/>
      <c r="HZ176" s="18"/>
      <c r="IA176" s="18">
        <v>2.63</v>
      </c>
      <c r="IB176" s="18" t="s">
        <v>230</v>
      </c>
      <c r="IC176" s="18" t="s">
        <v>336</v>
      </c>
      <c r="ID176" s="18"/>
    </row>
    <row r="177" spans="1:239" s="17" customFormat="1" ht="29.25" customHeight="1">
      <c r="A177" s="64">
        <v>2.64</v>
      </c>
      <c r="B177" s="75" t="s">
        <v>231</v>
      </c>
      <c r="C177" s="66" t="s">
        <v>337</v>
      </c>
      <c r="D177" s="67">
        <v>16</v>
      </c>
      <c r="E177" s="68" t="s">
        <v>240</v>
      </c>
      <c r="F177" s="69">
        <v>221.87</v>
      </c>
      <c r="G177" s="70"/>
      <c r="H177" s="71"/>
      <c r="I177" s="72" t="s">
        <v>34</v>
      </c>
      <c r="J177" s="73">
        <f>IF(I177="Less(-)",-1,1)</f>
        <v>1</v>
      </c>
      <c r="K177" s="71" t="s">
        <v>35</v>
      </c>
      <c r="L177" s="71" t="s">
        <v>4</v>
      </c>
      <c r="M177" s="48"/>
      <c r="N177" s="47"/>
      <c r="O177" s="47"/>
      <c r="P177" s="49"/>
      <c r="Q177" s="47"/>
      <c r="R177" s="47"/>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50"/>
      <c r="BA177" s="51">
        <f>ROUND(total_amount_ba($B$2,$D$2,D177,F177,J177,K177,M177),0)</f>
        <v>3550</v>
      </c>
      <c r="BB177" s="52">
        <f>BA177+SUM(N177:AZ177)</f>
        <v>3550</v>
      </c>
      <c r="BC177" s="53" t="str">
        <f>SpellNumber(L177,BB177)</f>
        <v>INR  Three Thousand Five Hundred &amp; Fifty  Only</v>
      </c>
      <c r="HZ177" s="18"/>
      <c r="IA177" s="18">
        <v>2.64</v>
      </c>
      <c r="IB177" s="18" t="s">
        <v>231</v>
      </c>
      <c r="IC177" s="18" t="s">
        <v>337</v>
      </c>
      <c r="ID177" s="18">
        <v>16</v>
      </c>
      <c r="IE177" s="17" t="s">
        <v>240</v>
      </c>
    </row>
    <row r="178" spans="1:238" s="17" customFormat="1" ht="33" customHeight="1">
      <c r="A178" s="64">
        <v>2.65</v>
      </c>
      <c r="B178" s="75" t="s">
        <v>550</v>
      </c>
      <c r="C178" s="66" t="s">
        <v>338</v>
      </c>
      <c r="D178" s="98"/>
      <c r="E178" s="99"/>
      <c r="F178" s="99"/>
      <c r="G178" s="99"/>
      <c r="H178" s="99"/>
      <c r="I178" s="99"/>
      <c r="J178" s="99"/>
      <c r="K178" s="99"/>
      <c r="L178" s="99"/>
      <c r="M178" s="99"/>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1"/>
      <c r="HZ178" s="18"/>
      <c r="IA178" s="18">
        <v>2.65</v>
      </c>
      <c r="IB178" s="18" t="s">
        <v>550</v>
      </c>
      <c r="IC178" s="18" t="s">
        <v>338</v>
      </c>
      <c r="ID178" s="18"/>
    </row>
    <row r="179" spans="1:239" s="17" customFormat="1" ht="29.25" customHeight="1">
      <c r="A179" s="64">
        <v>2.66</v>
      </c>
      <c r="B179" s="75" t="s">
        <v>855</v>
      </c>
      <c r="C179" s="66" t="s">
        <v>339</v>
      </c>
      <c r="D179" s="67">
        <v>75</v>
      </c>
      <c r="E179" s="68" t="s">
        <v>240</v>
      </c>
      <c r="F179" s="69">
        <v>64.97</v>
      </c>
      <c r="G179" s="78"/>
      <c r="H179" s="79"/>
      <c r="I179" s="72" t="s">
        <v>34</v>
      </c>
      <c r="J179" s="73">
        <f>IF(I179="Less(-)",-1,1)</f>
        <v>1</v>
      </c>
      <c r="K179" s="79" t="s">
        <v>35</v>
      </c>
      <c r="L179" s="79" t="s">
        <v>4</v>
      </c>
      <c r="M179" s="55"/>
      <c r="N179" s="54"/>
      <c r="O179" s="54"/>
      <c r="P179" s="56"/>
      <c r="Q179" s="54"/>
      <c r="R179" s="54"/>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7"/>
      <c r="BA179" s="58">
        <f>ROUND(total_amount_ba($B$2,$D$2,D179,F179,J179,K179,M179),0)</f>
        <v>4873</v>
      </c>
      <c r="BB179" s="59">
        <f>BA179+SUM(N179:AZ179)</f>
        <v>4873</v>
      </c>
      <c r="BC179" s="53" t="str">
        <f>SpellNumber(L179,BB179)</f>
        <v>INR  Four Thousand Eight Hundred &amp; Seventy Three  Only</v>
      </c>
      <c r="HZ179" s="18"/>
      <c r="IA179" s="18">
        <v>2.66</v>
      </c>
      <c r="IB179" s="18" t="s">
        <v>855</v>
      </c>
      <c r="IC179" s="18" t="s">
        <v>339</v>
      </c>
      <c r="ID179" s="18">
        <v>75</v>
      </c>
      <c r="IE179" s="17" t="s">
        <v>240</v>
      </c>
    </row>
    <row r="180" spans="1:238" s="17" customFormat="1" ht="21.75" customHeight="1">
      <c r="A180" s="64">
        <v>2.67</v>
      </c>
      <c r="B180" s="75" t="s">
        <v>552</v>
      </c>
      <c r="C180" s="66" t="s">
        <v>340</v>
      </c>
      <c r="D180" s="98"/>
      <c r="E180" s="99"/>
      <c r="F180" s="99"/>
      <c r="G180" s="99"/>
      <c r="H180" s="99"/>
      <c r="I180" s="99"/>
      <c r="J180" s="99"/>
      <c r="K180" s="99"/>
      <c r="L180" s="99"/>
      <c r="M180" s="99"/>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c r="BC180" s="101"/>
      <c r="HZ180" s="18"/>
      <c r="IA180" s="18">
        <v>2.67</v>
      </c>
      <c r="IB180" s="18" t="s">
        <v>552</v>
      </c>
      <c r="IC180" s="18" t="s">
        <v>340</v>
      </c>
      <c r="ID180" s="18"/>
    </row>
    <row r="181" spans="1:238" s="17" customFormat="1" ht="78.75">
      <c r="A181" s="64">
        <v>2.68</v>
      </c>
      <c r="B181" s="75" t="s">
        <v>553</v>
      </c>
      <c r="C181" s="66" t="s">
        <v>341</v>
      </c>
      <c r="D181" s="98"/>
      <c r="E181" s="99"/>
      <c r="F181" s="99"/>
      <c r="G181" s="99"/>
      <c r="H181" s="99"/>
      <c r="I181" s="99"/>
      <c r="J181" s="99"/>
      <c r="K181" s="99"/>
      <c r="L181" s="99"/>
      <c r="M181" s="99"/>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BB181" s="100"/>
      <c r="BC181" s="101"/>
      <c r="HZ181" s="18"/>
      <c r="IA181" s="18">
        <v>2.68</v>
      </c>
      <c r="IB181" s="18" t="s">
        <v>553</v>
      </c>
      <c r="IC181" s="18" t="s">
        <v>341</v>
      </c>
      <c r="ID181" s="18"/>
    </row>
    <row r="182" spans="1:239" s="17" customFormat="1" ht="25.5" customHeight="1">
      <c r="A182" s="64">
        <v>2.69</v>
      </c>
      <c r="B182" s="75" t="s">
        <v>554</v>
      </c>
      <c r="C182" s="66" t="s">
        <v>342</v>
      </c>
      <c r="D182" s="67">
        <v>37.15</v>
      </c>
      <c r="E182" s="68" t="s">
        <v>240</v>
      </c>
      <c r="F182" s="69">
        <v>419.11</v>
      </c>
      <c r="G182" s="70"/>
      <c r="H182" s="71"/>
      <c r="I182" s="72" t="s">
        <v>34</v>
      </c>
      <c r="J182" s="73">
        <f>IF(I182="Less(-)",-1,1)</f>
        <v>1</v>
      </c>
      <c r="K182" s="71" t="s">
        <v>35</v>
      </c>
      <c r="L182" s="71" t="s">
        <v>4</v>
      </c>
      <c r="M182" s="48"/>
      <c r="N182" s="47"/>
      <c r="O182" s="47"/>
      <c r="P182" s="49"/>
      <c r="Q182" s="47"/>
      <c r="R182" s="47"/>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50"/>
      <c r="BA182" s="51">
        <f>ROUND(total_amount_ba($B$2,$D$2,D182,F182,J182,K182,M182),0)</f>
        <v>15570</v>
      </c>
      <c r="BB182" s="52">
        <f>BA182+SUM(N182:AZ182)</f>
        <v>15570</v>
      </c>
      <c r="BC182" s="53" t="str">
        <f>SpellNumber(L182,BB182)</f>
        <v>INR  Fifteen Thousand Five Hundred &amp; Seventy  Only</v>
      </c>
      <c r="HZ182" s="18"/>
      <c r="IA182" s="18">
        <v>2.69</v>
      </c>
      <c r="IB182" s="18" t="s">
        <v>554</v>
      </c>
      <c r="IC182" s="18" t="s">
        <v>342</v>
      </c>
      <c r="ID182" s="18">
        <v>37.15</v>
      </c>
      <c r="IE182" s="17" t="s">
        <v>240</v>
      </c>
    </row>
    <row r="183" spans="1:238" s="17" customFormat="1" ht="126">
      <c r="A183" s="64">
        <v>2.7</v>
      </c>
      <c r="B183" s="75" t="s">
        <v>555</v>
      </c>
      <c r="C183" s="66" t="s">
        <v>343</v>
      </c>
      <c r="D183" s="98"/>
      <c r="E183" s="99"/>
      <c r="F183" s="99"/>
      <c r="G183" s="99"/>
      <c r="H183" s="99"/>
      <c r="I183" s="99"/>
      <c r="J183" s="99"/>
      <c r="K183" s="99"/>
      <c r="L183" s="99"/>
      <c r="M183" s="99"/>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1"/>
      <c r="HZ183" s="18"/>
      <c r="IA183" s="18">
        <v>2.7</v>
      </c>
      <c r="IB183" s="18" t="s">
        <v>555</v>
      </c>
      <c r="IC183" s="18" t="s">
        <v>343</v>
      </c>
      <c r="ID183" s="18"/>
    </row>
    <row r="184" spans="1:239" s="17" customFormat="1" ht="27.75" customHeight="1">
      <c r="A184" s="64">
        <v>2.71</v>
      </c>
      <c r="B184" s="75" t="s">
        <v>556</v>
      </c>
      <c r="C184" s="66" t="s">
        <v>344</v>
      </c>
      <c r="D184" s="67">
        <v>3</v>
      </c>
      <c r="E184" s="68" t="s">
        <v>243</v>
      </c>
      <c r="F184" s="69">
        <v>1319.86</v>
      </c>
      <c r="G184" s="70"/>
      <c r="H184" s="71"/>
      <c r="I184" s="72" t="s">
        <v>34</v>
      </c>
      <c r="J184" s="73">
        <f>IF(I184="Less(-)",-1,1)</f>
        <v>1</v>
      </c>
      <c r="K184" s="71" t="s">
        <v>35</v>
      </c>
      <c r="L184" s="71" t="s">
        <v>4</v>
      </c>
      <c r="M184" s="48"/>
      <c r="N184" s="47"/>
      <c r="O184" s="47"/>
      <c r="P184" s="49"/>
      <c r="Q184" s="47"/>
      <c r="R184" s="47"/>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50"/>
      <c r="BA184" s="51">
        <f>ROUND(total_amount_ba($B$2,$D$2,D184,F184,J184,K184,M184),0)</f>
        <v>3960</v>
      </c>
      <c r="BB184" s="52">
        <f>BA184+SUM(N184:AZ184)</f>
        <v>3960</v>
      </c>
      <c r="BC184" s="53" t="str">
        <f>SpellNumber(L184,BB184)</f>
        <v>INR  Three Thousand Nine Hundred &amp; Sixty  Only</v>
      </c>
      <c r="HZ184" s="18"/>
      <c r="IA184" s="18">
        <v>2.71</v>
      </c>
      <c r="IB184" s="18" t="s">
        <v>556</v>
      </c>
      <c r="IC184" s="18" t="s">
        <v>344</v>
      </c>
      <c r="ID184" s="18">
        <v>3</v>
      </c>
      <c r="IE184" s="17" t="s">
        <v>243</v>
      </c>
    </row>
    <row r="185" spans="1:239" s="17" customFormat="1" ht="27" customHeight="1">
      <c r="A185" s="64">
        <v>2.72</v>
      </c>
      <c r="B185" s="75" t="s">
        <v>557</v>
      </c>
      <c r="C185" s="66" t="s">
        <v>345</v>
      </c>
      <c r="D185" s="67">
        <v>2</v>
      </c>
      <c r="E185" s="68" t="s">
        <v>243</v>
      </c>
      <c r="F185" s="69">
        <v>831.26</v>
      </c>
      <c r="G185" s="70"/>
      <c r="H185" s="71"/>
      <c r="I185" s="72" t="s">
        <v>34</v>
      </c>
      <c r="J185" s="73">
        <f>IF(I185="Less(-)",-1,1)</f>
        <v>1</v>
      </c>
      <c r="K185" s="71" t="s">
        <v>35</v>
      </c>
      <c r="L185" s="71" t="s">
        <v>4</v>
      </c>
      <c r="M185" s="48"/>
      <c r="N185" s="47"/>
      <c r="O185" s="47"/>
      <c r="P185" s="49"/>
      <c r="Q185" s="47"/>
      <c r="R185" s="47"/>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50"/>
      <c r="BA185" s="51">
        <f>ROUND(total_amount_ba($B$2,$D$2,D185,F185,J185,K185,M185),0)</f>
        <v>1663</v>
      </c>
      <c r="BB185" s="52">
        <f>BA185+SUM(N185:AZ185)</f>
        <v>1663</v>
      </c>
      <c r="BC185" s="53" t="str">
        <f>SpellNumber(L185,BB185)</f>
        <v>INR  One Thousand Six Hundred &amp; Sixty Three  Only</v>
      </c>
      <c r="HZ185" s="18"/>
      <c r="IA185" s="18">
        <v>2.72</v>
      </c>
      <c r="IB185" s="18" t="s">
        <v>557</v>
      </c>
      <c r="IC185" s="18" t="s">
        <v>345</v>
      </c>
      <c r="ID185" s="18">
        <v>2</v>
      </c>
      <c r="IE185" s="17" t="s">
        <v>243</v>
      </c>
    </row>
    <row r="186" spans="1:239" s="17" customFormat="1" ht="34.5" customHeight="1">
      <c r="A186" s="64">
        <v>2.73</v>
      </c>
      <c r="B186" s="75" t="s">
        <v>558</v>
      </c>
      <c r="C186" s="66" t="s">
        <v>346</v>
      </c>
      <c r="D186" s="67">
        <v>251.36</v>
      </c>
      <c r="E186" s="68" t="s">
        <v>240</v>
      </c>
      <c r="F186" s="69">
        <v>2.5</v>
      </c>
      <c r="G186" s="70"/>
      <c r="H186" s="71"/>
      <c r="I186" s="72" t="s">
        <v>34</v>
      </c>
      <c r="J186" s="73">
        <f>IF(I186="Less(-)",-1,1)</f>
        <v>1</v>
      </c>
      <c r="K186" s="71" t="s">
        <v>35</v>
      </c>
      <c r="L186" s="71" t="s">
        <v>4</v>
      </c>
      <c r="M186" s="48"/>
      <c r="N186" s="47"/>
      <c r="O186" s="47"/>
      <c r="P186" s="49"/>
      <c r="Q186" s="47"/>
      <c r="R186" s="47"/>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50"/>
      <c r="BA186" s="51">
        <f>ROUND(total_amount_ba($B$2,$D$2,D186,F186,J186,K186,M186),0)</f>
        <v>628</v>
      </c>
      <c r="BB186" s="52">
        <f>BA186+SUM(N186:AZ186)</f>
        <v>628</v>
      </c>
      <c r="BC186" s="53" t="str">
        <f>SpellNumber(L186,BB186)</f>
        <v>INR  Six Hundred &amp; Twenty Eight  Only</v>
      </c>
      <c r="HZ186" s="18"/>
      <c r="IA186" s="18">
        <v>2.73</v>
      </c>
      <c r="IB186" s="18" t="s">
        <v>558</v>
      </c>
      <c r="IC186" s="18" t="s">
        <v>346</v>
      </c>
      <c r="ID186" s="18">
        <v>251.36</v>
      </c>
      <c r="IE186" s="17" t="s">
        <v>240</v>
      </c>
    </row>
    <row r="187" spans="1:239" s="17" customFormat="1" ht="63">
      <c r="A187" s="64">
        <v>2.74</v>
      </c>
      <c r="B187" s="75" t="s">
        <v>559</v>
      </c>
      <c r="C187" s="66" t="s">
        <v>347</v>
      </c>
      <c r="D187" s="67">
        <v>14</v>
      </c>
      <c r="E187" s="68" t="s">
        <v>243</v>
      </c>
      <c r="F187" s="69">
        <v>285.8</v>
      </c>
      <c r="G187" s="70"/>
      <c r="H187" s="71"/>
      <c r="I187" s="72" t="s">
        <v>34</v>
      </c>
      <c r="J187" s="73">
        <f>IF(I187="Less(-)",-1,1)</f>
        <v>1</v>
      </c>
      <c r="K187" s="71" t="s">
        <v>35</v>
      </c>
      <c r="L187" s="71" t="s">
        <v>4</v>
      </c>
      <c r="M187" s="48"/>
      <c r="N187" s="47"/>
      <c r="O187" s="47"/>
      <c r="P187" s="49"/>
      <c r="Q187" s="47"/>
      <c r="R187" s="47"/>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50"/>
      <c r="BA187" s="51">
        <f>ROUND(total_amount_ba($B$2,$D$2,D187,F187,J187,K187,M187),0)</f>
        <v>4001</v>
      </c>
      <c r="BB187" s="52">
        <f>BA187+SUM(N187:AZ187)</f>
        <v>4001</v>
      </c>
      <c r="BC187" s="53" t="str">
        <f>SpellNumber(L187,BB187)</f>
        <v>INR  Four Thousand  &amp;One  Only</v>
      </c>
      <c r="HZ187" s="18"/>
      <c r="IA187" s="18">
        <v>2.74</v>
      </c>
      <c r="IB187" s="18" t="s">
        <v>559</v>
      </c>
      <c r="IC187" s="18" t="s">
        <v>347</v>
      </c>
      <c r="ID187" s="18">
        <v>14</v>
      </c>
      <c r="IE187" s="17" t="s">
        <v>243</v>
      </c>
    </row>
    <row r="188" spans="1:238" s="17" customFormat="1" ht="15.75">
      <c r="A188" s="64">
        <v>2.75</v>
      </c>
      <c r="B188" s="75" t="s">
        <v>856</v>
      </c>
      <c r="C188" s="66" t="s">
        <v>348</v>
      </c>
      <c r="D188" s="98"/>
      <c r="E188" s="99"/>
      <c r="F188" s="99"/>
      <c r="G188" s="99"/>
      <c r="H188" s="99"/>
      <c r="I188" s="99"/>
      <c r="J188" s="99"/>
      <c r="K188" s="99"/>
      <c r="L188" s="99"/>
      <c r="M188" s="99"/>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1"/>
      <c r="HZ188" s="18"/>
      <c r="IA188" s="18">
        <v>2.75</v>
      </c>
      <c r="IB188" s="18" t="s">
        <v>856</v>
      </c>
      <c r="IC188" s="18" t="s">
        <v>348</v>
      </c>
      <c r="ID188" s="18"/>
    </row>
    <row r="189" spans="1:239" s="17" customFormat="1" ht="31.5">
      <c r="A189" s="64">
        <v>2.76</v>
      </c>
      <c r="B189" s="75" t="s">
        <v>857</v>
      </c>
      <c r="C189" s="66" t="s">
        <v>349</v>
      </c>
      <c r="D189" s="67">
        <v>0.5</v>
      </c>
      <c r="E189" s="68" t="s">
        <v>240</v>
      </c>
      <c r="F189" s="69">
        <v>1184.69</v>
      </c>
      <c r="G189" s="70"/>
      <c r="H189" s="71"/>
      <c r="I189" s="72" t="s">
        <v>34</v>
      </c>
      <c r="J189" s="73">
        <f>IF(I189="Less(-)",-1,1)</f>
        <v>1</v>
      </c>
      <c r="K189" s="71" t="s">
        <v>35</v>
      </c>
      <c r="L189" s="71" t="s">
        <v>4</v>
      </c>
      <c r="M189" s="48"/>
      <c r="N189" s="47"/>
      <c r="O189" s="47"/>
      <c r="P189" s="49"/>
      <c r="Q189" s="47"/>
      <c r="R189" s="47"/>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50"/>
      <c r="BA189" s="51">
        <f>ROUND(total_amount_ba($B$2,$D$2,D189,F189,J189,K189,M189),0)</f>
        <v>592</v>
      </c>
      <c r="BB189" s="52">
        <f>BA189+SUM(N189:AZ189)</f>
        <v>592</v>
      </c>
      <c r="BC189" s="53" t="str">
        <f>SpellNumber(L189,BB189)</f>
        <v>INR  Five Hundred &amp; Ninety Two  Only</v>
      </c>
      <c r="HZ189" s="18"/>
      <c r="IA189" s="18">
        <v>2.76</v>
      </c>
      <c r="IB189" s="18" t="s">
        <v>857</v>
      </c>
      <c r="IC189" s="18" t="s">
        <v>349</v>
      </c>
      <c r="ID189" s="18">
        <v>0.5</v>
      </c>
      <c r="IE189" s="17" t="s">
        <v>240</v>
      </c>
    </row>
    <row r="190" spans="1:239" s="17" customFormat="1" ht="47.25">
      <c r="A190" s="64">
        <v>2.77</v>
      </c>
      <c r="B190" s="75" t="s">
        <v>858</v>
      </c>
      <c r="C190" s="66" t="s">
        <v>350</v>
      </c>
      <c r="D190" s="67">
        <v>45</v>
      </c>
      <c r="E190" s="68" t="s">
        <v>241</v>
      </c>
      <c r="F190" s="69">
        <v>2.49</v>
      </c>
      <c r="G190" s="70"/>
      <c r="H190" s="71"/>
      <c r="I190" s="72" t="s">
        <v>34</v>
      </c>
      <c r="J190" s="73">
        <f>IF(I190="Less(-)",-1,1)</f>
        <v>1</v>
      </c>
      <c r="K190" s="71" t="s">
        <v>35</v>
      </c>
      <c r="L190" s="71" t="s">
        <v>4</v>
      </c>
      <c r="M190" s="48"/>
      <c r="N190" s="47"/>
      <c r="O190" s="47"/>
      <c r="P190" s="49"/>
      <c r="Q190" s="47"/>
      <c r="R190" s="47"/>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50"/>
      <c r="BA190" s="51">
        <f>ROUND(total_amount_ba($B$2,$D$2,D190,F190,J190,K190,M190),0)</f>
        <v>112</v>
      </c>
      <c r="BB190" s="52">
        <f>BA190+SUM(N190:AZ190)</f>
        <v>112</v>
      </c>
      <c r="BC190" s="53" t="str">
        <f>SpellNumber(L190,BB190)</f>
        <v>INR  One Hundred &amp; Twelve  Only</v>
      </c>
      <c r="HZ190" s="18"/>
      <c r="IA190" s="18">
        <v>2.77</v>
      </c>
      <c r="IB190" s="18" t="s">
        <v>858</v>
      </c>
      <c r="IC190" s="18" t="s">
        <v>350</v>
      </c>
      <c r="ID190" s="18">
        <v>45</v>
      </c>
      <c r="IE190" s="17" t="s">
        <v>241</v>
      </c>
    </row>
    <row r="191" spans="1:239" s="17" customFormat="1" ht="63">
      <c r="A191" s="64">
        <v>2.78</v>
      </c>
      <c r="B191" s="75" t="s">
        <v>559</v>
      </c>
      <c r="C191" s="66" t="s">
        <v>351</v>
      </c>
      <c r="D191" s="67">
        <v>15</v>
      </c>
      <c r="E191" s="68" t="s">
        <v>243</v>
      </c>
      <c r="F191" s="69">
        <v>285.79</v>
      </c>
      <c r="G191" s="70"/>
      <c r="H191" s="71"/>
      <c r="I191" s="72" t="s">
        <v>34</v>
      </c>
      <c r="J191" s="73">
        <f>IF(I191="Less(-)",-1,1)</f>
        <v>1</v>
      </c>
      <c r="K191" s="71" t="s">
        <v>35</v>
      </c>
      <c r="L191" s="71" t="s">
        <v>4</v>
      </c>
      <c r="M191" s="48"/>
      <c r="N191" s="47"/>
      <c r="O191" s="47"/>
      <c r="P191" s="49"/>
      <c r="Q191" s="47"/>
      <c r="R191" s="47"/>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50"/>
      <c r="BA191" s="51">
        <f>ROUND(total_amount_ba($B$2,$D$2,D191,F191,J191,K191,M191),0)</f>
        <v>4287</v>
      </c>
      <c r="BB191" s="52">
        <f>BA191+SUM(N191:AZ191)</f>
        <v>4287</v>
      </c>
      <c r="BC191" s="53" t="str">
        <f>SpellNumber(L191,BB191)</f>
        <v>INR  Four Thousand Two Hundred &amp; Eighty Seven  Only</v>
      </c>
      <c r="HZ191" s="18"/>
      <c r="IA191" s="18">
        <v>2.78</v>
      </c>
      <c r="IB191" s="18" t="s">
        <v>559</v>
      </c>
      <c r="IC191" s="18" t="s">
        <v>351</v>
      </c>
      <c r="ID191" s="18">
        <v>15</v>
      </c>
      <c r="IE191" s="17" t="s">
        <v>243</v>
      </c>
    </row>
    <row r="192" spans="1:238" s="17" customFormat="1" ht="24" customHeight="1">
      <c r="A192" s="64">
        <v>2.79</v>
      </c>
      <c r="B192" s="75" t="s">
        <v>141</v>
      </c>
      <c r="C192" s="66" t="s">
        <v>352</v>
      </c>
      <c r="D192" s="98"/>
      <c r="E192" s="99"/>
      <c r="F192" s="99"/>
      <c r="G192" s="99"/>
      <c r="H192" s="99"/>
      <c r="I192" s="99"/>
      <c r="J192" s="99"/>
      <c r="K192" s="99"/>
      <c r="L192" s="99"/>
      <c r="M192" s="99"/>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c r="BC192" s="101"/>
      <c r="HZ192" s="18"/>
      <c r="IA192" s="18">
        <v>2.79</v>
      </c>
      <c r="IB192" s="18" t="s">
        <v>141</v>
      </c>
      <c r="IC192" s="18" t="s">
        <v>352</v>
      </c>
      <c r="ID192" s="18"/>
    </row>
    <row r="193" spans="1:238" s="17" customFormat="1" ht="47.25">
      <c r="A193" s="64">
        <v>2.8</v>
      </c>
      <c r="B193" s="75" t="s">
        <v>560</v>
      </c>
      <c r="C193" s="66" t="s">
        <v>353</v>
      </c>
      <c r="D193" s="98"/>
      <c r="E193" s="99"/>
      <c r="F193" s="99"/>
      <c r="G193" s="99"/>
      <c r="H193" s="99"/>
      <c r="I193" s="99"/>
      <c r="J193" s="99"/>
      <c r="K193" s="99"/>
      <c r="L193" s="99"/>
      <c r="M193" s="99"/>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1"/>
      <c r="HZ193" s="18"/>
      <c r="IA193" s="18">
        <v>2.8</v>
      </c>
      <c r="IB193" s="18" t="s">
        <v>560</v>
      </c>
      <c r="IC193" s="18" t="s">
        <v>353</v>
      </c>
      <c r="ID193" s="18"/>
    </row>
    <row r="194" spans="1:239" s="17" customFormat="1" ht="27" customHeight="1">
      <c r="A194" s="64">
        <v>2.81</v>
      </c>
      <c r="B194" s="75" t="s">
        <v>561</v>
      </c>
      <c r="C194" s="66" t="s">
        <v>354</v>
      </c>
      <c r="D194" s="67">
        <v>8.55</v>
      </c>
      <c r="E194" s="68" t="s">
        <v>194</v>
      </c>
      <c r="F194" s="69">
        <v>1759.84</v>
      </c>
      <c r="G194" s="70"/>
      <c r="H194" s="71"/>
      <c r="I194" s="72" t="s">
        <v>34</v>
      </c>
      <c r="J194" s="73">
        <f>IF(I194="Less(-)",-1,1)</f>
        <v>1</v>
      </c>
      <c r="K194" s="71" t="s">
        <v>35</v>
      </c>
      <c r="L194" s="71" t="s">
        <v>4</v>
      </c>
      <c r="M194" s="48"/>
      <c r="N194" s="47"/>
      <c r="O194" s="47"/>
      <c r="P194" s="49"/>
      <c r="Q194" s="47"/>
      <c r="R194" s="47"/>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50"/>
      <c r="BA194" s="51">
        <f>ROUND(total_amount_ba($B$2,$D$2,D194,F194,J194,K194,M194),0)</f>
        <v>15047</v>
      </c>
      <c r="BB194" s="52">
        <f>BA194+SUM(N194:AZ194)</f>
        <v>15047</v>
      </c>
      <c r="BC194" s="53" t="str">
        <f>SpellNumber(L194,BB194)</f>
        <v>INR  Fifteen Thousand  &amp;Forty Seven  Only</v>
      </c>
      <c r="HZ194" s="18"/>
      <c r="IA194" s="18">
        <v>2.81</v>
      </c>
      <c r="IB194" s="18" t="s">
        <v>561</v>
      </c>
      <c r="IC194" s="18" t="s">
        <v>354</v>
      </c>
      <c r="ID194" s="18">
        <v>8.55</v>
      </c>
      <c r="IE194" s="17" t="s">
        <v>194</v>
      </c>
    </row>
    <row r="195" spans="1:239" s="17" customFormat="1" ht="24" customHeight="1">
      <c r="A195" s="64">
        <v>2.82</v>
      </c>
      <c r="B195" s="75" t="s">
        <v>562</v>
      </c>
      <c r="C195" s="66" t="s">
        <v>355</v>
      </c>
      <c r="D195" s="67">
        <v>34.7</v>
      </c>
      <c r="E195" s="68" t="s">
        <v>194</v>
      </c>
      <c r="F195" s="69">
        <v>1086.89</v>
      </c>
      <c r="G195" s="70"/>
      <c r="H195" s="71"/>
      <c r="I195" s="72" t="s">
        <v>34</v>
      </c>
      <c r="J195" s="73">
        <f>IF(I195="Less(-)",-1,1)</f>
        <v>1</v>
      </c>
      <c r="K195" s="71" t="s">
        <v>35</v>
      </c>
      <c r="L195" s="71" t="s">
        <v>4</v>
      </c>
      <c r="M195" s="48"/>
      <c r="N195" s="47"/>
      <c r="O195" s="47"/>
      <c r="P195" s="49"/>
      <c r="Q195" s="47"/>
      <c r="R195" s="47"/>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50"/>
      <c r="BA195" s="51">
        <f>ROUND(total_amount_ba($B$2,$D$2,D195,F195,J195,K195,M195),0)</f>
        <v>37715</v>
      </c>
      <c r="BB195" s="52">
        <f>BA195+SUM(N195:AZ195)</f>
        <v>37715</v>
      </c>
      <c r="BC195" s="53" t="str">
        <f>SpellNumber(L195,BB195)</f>
        <v>INR  Thirty Seven Thousand Seven Hundred &amp; Fifteen  Only</v>
      </c>
      <c r="HZ195" s="18"/>
      <c r="IA195" s="18">
        <v>2.82</v>
      </c>
      <c r="IB195" s="18" t="s">
        <v>562</v>
      </c>
      <c r="IC195" s="18" t="s">
        <v>355</v>
      </c>
      <c r="ID195" s="18">
        <v>34.7</v>
      </c>
      <c r="IE195" s="17" t="s">
        <v>194</v>
      </c>
    </row>
    <row r="196" spans="1:239" s="17" customFormat="1" ht="47.25">
      <c r="A196" s="64">
        <v>2.83</v>
      </c>
      <c r="B196" s="75" t="s">
        <v>563</v>
      </c>
      <c r="C196" s="66" t="s">
        <v>356</v>
      </c>
      <c r="D196" s="67">
        <v>1.75</v>
      </c>
      <c r="E196" s="68" t="s">
        <v>194</v>
      </c>
      <c r="F196" s="69">
        <v>2567.38</v>
      </c>
      <c r="G196" s="70"/>
      <c r="H196" s="71"/>
      <c r="I196" s="72" t="s">
        <v>34</v>
      </c>
      <c r="J196" s="73">
        <f>IF(I196="Less(-)",-1,1)</f>
        <v>1</v>
      </c>
      <c r="K196" s="71" t="s">
        <v>35</v>
      </c>
      <c r="L196" s="71" t="s">
        <v>4</v>
      </c>
      <c r="M196" s="48"/>
      <c r="N196" s="47"/>
      <c r="O196" s="47"/>
      <c r="P196" s="49"/>
      <c r="Q196" s="47"/>
      <c r="R196" s="47"/>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50"/>
      <c r="BA196" s="51">
        <f>ROUND(total_amount_ba($B$2,$D$2,D196,F196,J196,K196,M196),0)</f>
        <v>4493</v>
      </c>
      <c r="BB196" s="52">
        <f>BA196+SUM(N196:AZ196)</f>
        <v>4493</v>
      </c>
      <c r="BC196" s="53" t="str">
        <f>SpellNumber(L196,BB196)</f>
        <v>INR  Four Thousand Four Hundred &amp; Ninety Three  Only</v>
      </c>
      <c r="HZ196" s="18"/>
      <c r="IA196" s="18">
        <v>2.83</v>
      </c>
      <c r="IB196" s="18" t="s">
        <v>563</v>
      </c>
      <c r="IC196" s="18" t="s">
        <v>356</v>
      </c>
      <c r="ID196" s="18">
        <v>1.75</v>
      </c>
      <c r="IE196" s="17" t="s">
        <v>194</v>
      </c>
    </row>
    <row r="197" spans="1:239" s="17" customFormat="1" ht="47.25">
      <c r="A197" s="64">
        <v>2.84</v>
      </c>
      <c r="B197" s="75" t="s">
        <v>564</v>
      </c>
      <c r="C197" s="66" t="s">
        <v>357</v>
      </c>
      <c r="D197" s="67">
        <v>2.25</v>
      </c>
      <c r="E197" s="68" t="s">
        <v>240</v>
      </c>
      <c r="F197" s="69">
        <v>830.43</v>
      </c>
      <c r="G197" s="70"/>
      <c r="H197" s="71"/>
      <c r="I197" s="72" t="s">
        <v>34</v>
      </c>
      <c r="J197" s="73">
        <f>IF(I197="Less(-)",-1,1)</f>
        <v>1</v>
      </c>
      <c r="K197" s="71" t="s">
        <v>35</v>
      </c>
      <c r="L197" s="71" t="s">
        <v>4</v>
      </c>
      <c r="M197" s="48"/>
      <c r="N197" s="47"/>
      <c r="O197" s="47"/>
      <c r="P197" s="49"/>
      <c r="Q197" s="47"/>
      <c r="R197" s="47"/>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50"/>
      <c r="BA197" s="51">
        <f>ROUND(total_amount_ba($B$2,$D$2,D197,F197,J197,K197,M197),0)</f>
        <v>1868</v>
      </c>
      <c r="BB197" s="52">
        <f>BA197+SUM(N197:AZ197)</f>
        <v>1868</v>
      </c>
      <c r="BC197" s="53" t="str">
        <f>SpellNumber(L197,BB197)</f>
        <v>INR  One Thousand Eight Hundred &amp; Sixty Eight  Only</v>
      </c>
      <c r="HZ197" s="18"/>
      <c r="IA197" s="18">
        <v>2.84</v>
      </c>
      <c r="IB197" s="18" t="s">
        <v>564</v>
      </c>
      <c r="IC197" s="18" t="s">
        <v>357</v>
      </c>
      <c r="ID197" s="18">
        <v>2.25</v>
      </c>
      <c r="IE197" s="17" t="s">
        <v>240</v>
      </c>
    </row>
    <row r="198" spans="1:238" s="17" customFormat="1" ht="47.25">
      <c r="A198" s="64">
        <v>2.85</v>
      </c>
      <c r="B198" s="75" t="s">
        <v>565</v>
      </c>
      <c r="C198" s="66" t="s">
        <v>358</v>
      </c>
      <c r="D198" s="98"/>
      <c r="E198" s="99"/>
      <c r="F198" s="99"/>
      <c r="G198" s="99"/>
      <c r="H198" s="99"/>
      <c r="I198" s="99"/>
      <c r="J198" s="99"/>
      <c r="K198" s="99"/>
      <c r="L198" s="99"/>
      <c r="M198" s="99"/>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c r="BA198" s="100"/>
      <c r="BB198" s="100"/>
      <c r="BC198" s="101"/>
      <c r="HZ198" s="18"/>
      <c r="IA198" s="18">
        <v>2.85</v>
      </c>
      <c r="IB198" s="18" t="s">
        <v>565</v>
      </c>
      <c r="IC198" s="18" t="s">
        <v>358</v>
      </c>
      <c r="ID198" s="18"/>
    </row>
    <row r="199" spans="1:239" s="17" customFormat="1" ht="27" customHeight="1">
      <c r="A199" s="64">
        <v>2.86</v>
      </c>
      <c r="B199" s="75" t="s">
        <v>566</v>
      </c>
      <c r="C199" s="66" t="s">
        <v>359</v>
      </c>
      <c r="D199" s="67">
        <v>11.5</v>
      </c>
      <c r="E199" s="68" t="s">
        <v>194</v>
      </c>
      <c r="F199" s="69">
        <v>1489.22</v>
      </c>
      <c r="G199" s="70"/>
      <c r="H199" s="71"/>
      <c r="I199" s="72" t="s">
        <v>34</v>
      </c>
      <c r="J199" s="73">
        <f>IF(I199="Less(-)",-1,1)</f>
        <v>1</v>
      </c>
      <c r="K199" s="71" t="s">
        <v>35</v>
      </c>
      <c r="L199" s="71" t="s">
        <v>4</v>
      </c>
      <c r="M199" s="48"/>
      <c r="N199" s="47"/>
      <c r="O199" s="47"/>
      <c r="P199" s="49"/>
      <c r="Q199" s="47"/>
      <c r="R199" s="47"/>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50"/>
      <c r="BA199" s="51">
        <f>ROUND(total_amount_ba($B$2,$D$2,D199,F199,J199,K199,M199),0)</f>
        <v>17126</v>
      </c>
      <c r="BB199" s="52">
        <f>BA199+SUM(N199:AZ199)</f>
        <v>17126</v>
      </c>
      <c r="BC199" s="53" t="str">
        <f>SpellNumber(L199,BB199)</f>
        <v>INR  Seventeen Thousand One Hundred &amp; Twenty Six  Only</v>
      </c>
      <c r="HZ199" s="18"/>
      <c r="IA199" s="18">
        <v>2.86</v>
      </c>
      <c r="IB199" s="18" t="s">
        <v>566</v>
      </c>
      <c r="IC199" s="18" t="s">
        <v>359</v>
      </c>
      <c r="ID199" s="18">
        <v>11.5</v>
      </c>
      <c r="IE199" s="17" t="s">
        <v>194</v>
      </c>
    </row>
    <row r="200" spans="1:238" s="17" customFormat="1" ht="47.25">
      <c r="A200" s="64">
        <v>2.87</v>
      </c>
      <c r="B200" s="75" t="s">
        <v>567</v>
      </c>
      <c r="C200" s="66" t="s">
        <v>360</v>
      </c>
      <c r="D200" s="98"/>
      <c r="E200" s="99"/>
      <c r="F200" s="99"/>
      <c r="G200" s="99"/>
      <c r="H200" s="99"/>
      <c r="I200" s="99"/>
      <c r="J200" s="99"/>
      <c r="K200" s="99"/>
      <c r="L200" s="99"/>
      <c r="M200" s="99"/>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c r="BA200" s="100"/>
      <c r="BB200" s="100"/>
      <c r="BC200" s="101"/>
      <c r="HZ200" s="18"/>
      <c r="IA200" s="18">
        <v>2.87</v>
      </c>
      <c r="IB200" s="18" t="s">
        <v>567</v>
      </c>
      <c r="IC200" s="18" t="s">
        <v>360</v>
      </c>
      <c r="ID200" s="18"/>
    </row>
    <row r="201" spans="1:239" s="17" customFormat="1" ht="24.75" customHeight="1">
      <c r="A201" s="64">
        <v>2.88</v>
      </c>
      <c r="B201" s="75" t="s">
        <v>568</v>
      </c>
      <c r="C201" s="66" t="s">
        <v>361</v>
      </c>
      <c r="D201" s="67">
        <v>2</v>
      </c>
      <c r="E201" s="68" t="s">
        <v>243</v>
      </c>
      <c r="F201" s="69">
        <v>265.41</v>
      </c>
      <c r="G201" s="70"/>
      <c r="H201" s="71"/>
      <c r="I201" s="72" t="s">
        <v>34</v>
      </c>
      <c r="J201" s="73">
        <f>IF(I201="Less(-)",-1,1)</f>
        <v>1</v>
      </c>
      <c r="K201" s="71" t="s">
        <v>35</v>
      </c>
      <c r="L201" s="71" t="s">
        <v>4</v>
      </c>
      <c r="M201" s="48"/>
      <c r="N201" s="47"/>
      <c r="O201" s="47"/>
      <c r="P201" s="49"/>
      <c r="Q201" s="47"/>
      <c r="R201" s="47"/>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50"/>
      <c r="BA201" s="51">
        <f>ROUND(total_amount_ba($B$2,$D$2,D201,F201,J201,K201,M201),0)</f>
        <v>531</v>
      </c>
      <c r="BB201" s="52">
        <f>BA201+SUM(N201:AZ201)</f>
        <v>531</v>
      </c>
      <c r="BC201" s="53" t="str">
        <f>SpellNumber(L201,BB201)</f>
        <v>INR  Five Hundred &amp; Thirty One  Only</v>
      </c>
      <c r="HZ201" s="18"/>
      <c r="IA201" s="18">
        <v>2.88</v>
      </c>
      <c r="IB201" s="18" t="s">
        <v>568</v>
      </c>
      <c r="IC201" s="18" t="s">
        <v>361</v>
      </c>
      <c r="ID201" s="18">
        <v>2</v>
      </c>
      <c r="IE201" s="17" t="s">
        <v>243</v>
      </c>
    </row>
    <row r="202" spans="1:238" s="17" customFormat="1" ht="31.5">
      <c r="A202" s="64">
        <v>2.89</v>
      </c>
      <c r="B202" s="75" t="s">
        <v>569</v>
      </c>
      <c r="C202" s="66" t="s">
        <v>362</v>
      </c>
      <c r="D202" s="98"/>
      <c r="E202" s="99"/>
      <c r="F202" s="99"/>
      <c r="G202" s="99"/>
      <c r="H202" s="99"/>
      <c r="I202" s="99"/>
      <c r="J202" s="99"/>
      <c r="K202" s="99"/>
      <c r="L202" s="99"/>
      <c r="M202" s="99"/>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c r="BC202" s="101"/>
      <c r="HZ202" s="18"/>
      <c r="IA202" s="18">
        <v>2.89</v>
      </c>
      <c r="IB202" s="18" t="s">
        <v>569</v>
      </c>
      <c r="IC202" s="18" t="s">
        <v>362</v>
      </c>
      <c r="ID202" s="18"/>
    </row>
    <row r="203" spans="1:239" s="17" customFormat="1" ht="37.5" customHeight="1">
      <c r="A203" s="64">
        <v>2.9</v>
      </c>
      <c r="B203" s="75" t="s">
        <v>568</v>
      </c>
      <c r="C203" s="66" t="s">
        <v>363</v>
      </c>
      <c r="D203" s="67">
        <v>7</v>
      </c>
      <c r="E203" s="68" t="s">
        <v>243</v>
      </c>
      <c r="F203" s="69">
        <v>103.73</v>
      </c>
      <c r="G203" s="70"/>
      <c r="H203" s="71"/>
      <c r="I203" s="72" t="s">
        <v>34</v>
      </c>
      <c r="J203" s="73">
        <f>IF(I203="Less(-)",-1,1)</f>
        <v>1</v>
      </c>
      <c r="K203" s="71" t="s">
        <v>35</v>
      </c>
      <c r="L203" s="71" t="s">
        <v>4</v>
      </c>
      <c r="M203" s="48"/>
      <c r="N203" s="47"/>
      <c r="O203" s="47"/>
      <c r="P203" s="49"/>
      <c r="Q203" s="47"/>
      <c r="R203" s="47"/>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50"/>
      <c r="BA203" s="51">
        <f>ROUND(total_amount_ba($B$2,$D$2,D203,F203,J203,K203,M203),0)</f>
        <v>726</v>
      </c>
      <c r="BB203" s="52">
        <f>BA203+SUM(N203:AZ203)</f>
        <v>726</v>
      </c>
      <c r="BC203" s="53" t="str">
        <f>SpellNumber(L203,BB203)</f>
        <v>INR  Seven Hundred &amp; Twenty Six  Only</v>
      </c>
      <c r="HZ203" s="18"/>
      <c r="IA203" s="18">
        <v>2.9</v>
      </c>
      <c r="IB203" s="18" t="s">
        <v>568</v>
      </c>
      <c r="IC203" s="18" t="s">
        <v>363</v>
      </c>
      <c r="ID203" s="18">
        <v>7</v>
      </c>
      <c r="IE203" s="17" t="s">
        <v>243</v>
      </c>
    </row>
    <row r="204" spans="1:238" s="17" customFormat="1" ht="33" customHeight="1">
      <c r="A204" s="64">
        <v>2.91</v>
      </c>
      <c r="B204" s="75" t="s">
        <v>570</v>
      </c>
      <c r="C204" s="66" t="s">
        <v>364</v>
      </c>
      <c r="D204" s="98"/>
      <c r="E204" s="99"/>
      <c r="F204" s="99"/>
      <c r="G204" s="99"/>
      <c r="H204" s="99"/>
      <c r="I204" s="99"/>
      <c r="J204" s="99"/>
      <c r="K204" s="99"/>
      <c r="L204" s="99"/>
      <c r="M204" s="99"/>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c r="BC204" s="101"/>
      <c r="HZ204" s="18"/>
      <c r="IA204" s="18">
        <v>2.91</v>
      </c>
      <c r="IB204" s="18" t="s">
        <v>570</v>
      </c>
      <c r="IC204" s="18" t="s">
        <v>364</v>
      </c>
      <c r="ID204" s="18"/>
    </row>
    <row r="205" spans="1:239" s="17" customFormat="1" ht="29.25" customHeight="1">
      <c r="A205" s="64">
        <v>2.92</v>
      </c>
      <c r="B205" s="75" t="s">
        <v>571</v>
      </c>
      <c r="C205" s="66" t="s">
        <v>365</v>
      </c>
      <c r="D205" s="67">
        <v>34</v>
      </c>
      <c r="E205" s="68" t="s">
        <v>240</v>
      </c>
      <c r="F205" s="69">
        <v>53.05</v>
      </c>
      <c r="G205" s="70"/>
      <c r="H205" s="71"/>
      <c r="I205" s="72" t="s">
        <v>34</v>
      </c>
      <c r="J205" s="73">
        <f>IF(I205="Less(-)",-1,1)</f>
        <v>1</v>
      </c>
      <c r="K205" s="71" t="s">
        <v>35</v>
      </c>
      <c r="L205" s="71" t="s">
        <v>4</v>
      </c>
      <c r="M205" s="48"/>
      <c r="N205" s="47"/>
      <c r="O205" s="47"/>
      <c r="P205" s="49"/>
      <c r="Q205" s="47"/>
      <c r="R205" s="47"/>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50"/>
      <c r="BA205" s="51">
        <f>ROUND(total_amount_ba($B$2,$D$2,D205,F205,J205,K205,M205),0)</f>
        <v>1804</v>
      </c>
      <c r="BB205" s="52">
        <f>BA205+SUM(N205:AZ205)</f>
        <v>1804</v>
      </c>
      <c r="BC205" s="53" t="str">
        <f>SpellNumber(L205,BB205)</f>
        <v>INR  One Thousand Eight Hundred &amp; Four  Only</v>
      </c>
      <c r="HZ205" s="18"/>
      <c r="IA205" s="18">
        <v>2.92</v>
      </c>
      <c r="IB205" s="18" t="s">
        <v>571</v>
      </c>
      <c r="IC205" s="18" t="s">
        <v>365</v>
      </c>
      <c r="ID205" s="18">
        <v>34</v>
      </c>
      <c r="IE205" s="17" t="s">
        <v>240</v>
      </c>
    </row>
    <row r="206" spans="1:238" s="17" customFormat="1" ht="78.75">
      <c r="A206" s="64">
        <v>2.93</v>
      </c>
      <c r="B206" s="75" t="s">
        <v>572</v>
      </c>
      <c r="C206" s="66" t="s">
        <v>366</v>
      </c>
      <c r="D206" s="98"/>
      <c r="E206" s="99"/>
      <c r="F206" s="99"/>
      <c r="G206" s="99"/>
      <c r="H206" s="99"/>
      <c r="I206" s="99"/>
      <c r="J206" s="99"/>
      <c r="K206" s="99"/>
      <c r="L206" s="99"/>
      <c r="M206" s="99"/>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c r="BA206" s="100"/>
      <c r="BB206" s="100"/>
      <c r="BC206" s="101"/>
      <c r="HZ206" s="18"/>
      <c r="IA206" s="18">
        <v>2.93</v>
      </c>
      <c r="IB206" s="18" t="s">
        <v>572</v>
      </c>
      <c r="IC206" s="18" t="s">
        <v>366</v>
      </c>
      <c r="ID206" s="18"/>
    </row>
    <row r="207" spans="1:239" s="17" customFormat="1" ht="36" customHeight="1">
      <c r="A207" s="64">
        <v>2.94</v>
      </c>
      <c r="B207" s="75" t="s">
        <v>573</v>
      </c>
      <c r="C207" s="66" t="s">
        <v>367</v>
      </c>
      <c r="D207" s="67">
        <v>25</v>
      </c>
      <c r="E207" s="68" t="s">
        <v>241</v>
      </c>
      <c r="F207" s="69">
        <v>298.73</v>
      </c>
      <c r="G207" s="70"/>
      <c r="H207" s="71"/>
      <c r="I207" s="72" t="s">
        <v>34</v>
      </c>
      <c r="J207" s="73">
        <f>IF(I207="Less(-)",-1,1)</f>
        <v>1</v>
      </c>
      <c r="K207" s="71" t="s">
        <v>35</v>
      </c>
      <c r="L207" s="71" t="s">
        <v>4</v>
      </c>
      <c r="M207" s="48"/>
      <c r="N207" s="47"/>
      <c r="O207" s="47"/>
      <c r="P207" s="49"/>
      <c r="Q207" s="47"/>
      <c r="R207" s="47"/>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0"/>
      <c r="BA207" s="51">
        <f>ROUND(total_amount_ba($B$2,$D$2,D207,F207,J207,K207,M207),0)</f>
        <v>7468</v>
      </c>
      <c r="BB207" s="52">
        <f>BA207+SUM(N207:AZ207)</f>
        <v>7468</v>
      </c>
      <c r="BC207" s="53" t="str">
        <f>SpellNumber(L207,BB207)</f>
        <v>INR  Seven Thousand Four Hundred &amp; Sixty Eight  Only</v>
      </c>
      <c r="HZ207" s="18"/>
      <c r="IA207" s="18">
        <v>2.94</v>
      </c>
      <c r="IB207" s="18" t="s">
        <v>573</v>
      </c>
      <c r="IC207" s="18" t="s">
        <v>367</v>
      </c>
      <c r="ID207" s="18">
        <v>25</v>
      </c>
      <c r="IE207" s="17" t="s">
        <v>241</v>
      </c>
    </row>
    <row r="208" spans="1:239" s="17" customFormat="1" ht="47.25">
      <c r="A208" s="64">
        <v>2.95</v>
      </c>
      <c r="B208" s="75" t="s">
        <v>574</v>
      </c>
      <c r="C208" s="66" t="s">
        <v>368</v>
      </c>
      <c r="D208" s="67">
        <v>67</v>
      </c>
      <c r="E208" s="68" t="s">
        <v>240</v>
      </c>
      <c r="F208" s="69">
        <v>39.5</v>
      </c>
      <c r="G208" s="70"/>
      <c r="H208" s="71"/>
      <c r="I208" s="72" t="s">
        <v>34</v>
      </c>
      <c r="J208" s="73">
        <f>IF(I208="Less(-)",-1,1)</f>
        <v>1</v>
      </c>
      <c r="K208" s="71" t="s">
        <v>35</v>
      </c>
      <c r="L208" s="71" t="s">
        <v>4</v>
      </c>
      <c r="M208" s="48"/>
      <c r="N208" s="47"/>
      <c r="O208" s="47"/>
      <c r="P208" s="49"/>
      <c r="Q208" s="47"/>
      <c r="R208" s="47"/>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50"/>
      <c r="BA208" s="51">
        <f>ROUND(total_amount_ba($B$2,$D$2,D208,F208,J208,K208,M208),0)</f>
        <v>2647</v>
      </c>
      <c r="BB208" s="52">
        <f>BA208+SUM(N208:AZ208)</f>
        <v>2647</v>
      </c>
      <c r="BC208" s="53" t="str">
        <f>SpellNumber(L208,BB208)</f>
        <v>INR  Two Thousand Six Hundred &amp; Forty Seven  Only</v>
      </c>
      <c r="HZ208" s="18"/>
      <c r="IA208" s="18">
        <v>2.95</v>
      </c>
      <c r="IB208" s="18" t="s">
        <v>574</v>
      </c>
      <c r="IC208" s="18" t="s">
        <v>368</v>
      </c>
      <c r="ID208" s="18">
        <v>67</v>
      </c>
      <c r="IE208" s="17" t="s">
        <v>240</v>
      </c>
    </row>
    <row r="209" spans="1:239" s="17" customFormat="1" ht="78.75">
      <c r="A209" s="64">
        <v>2.96</v>
      </c>
      <c r="B209" s="75" t="s">
        <v>189</v>
      </c>
      <c r="C209" s="66" t="s">
        <v>369</v>
      </c>
      <c r="D209" s="67">
        <v>74</v>
      </c>
      <c r="E209" s="68" t="s">
        <v>194</v>
      </c>
      <c r="F209" s="69">
        <v>192.33</v>
      </c>
      <c r="G209" s="70"/>
      <c r="H209" s="71"/>
      <c r="I209" s="72" t="s">
        <v>34</v>
      </c>
      <c r="J209" s="73">
        <f>IF(I209="Less(-)",-1,1)</f>
        <v>1</v>
      </c>
      <c r="K209" s="71" t="s">
        <v>35</v>
      </c>
      <c r="L209" s="71" t="s">
        <v>4</v>
      </c>
      <c r="M209" s="48"/>
      <c r="N209" s="47"/>
      <c r="O209" s="47"/>
      <c r="P209" s="49"/>
      <c r="Q209" s="47"/>
      <c r="R209" s="47"/>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50"/>
      <c r="BA209" s="51">
        <f>ROUND(total_amount_ba($B$2,$D$2,D209,F209,J209,K209,M209),0)</f>
        <v>14232</v>
      </c>
      <c r="BB209" s="52">
        <f>BA209+SUM(N209:AZ209)</f>
        <v>14232</v>
      </c>
      <c r="BC209" s="53" t="str">
        <f>SpellNumber(L209,BB209)</f>
        <v>INR  Fourteen Thousand Two Hundred &amp; Thirty Two  Only</v>
      </c>
      <c r="HZ209" s="18"/>
      <c r="IA209" s="18">
        <v>2.96</v>
      </c>
      <c r="IB209" s="18" t="s">
        <v>189</v>
      </c>
      <c r="IC209" s="18" t="s">
        <v>369</v>
      </c>
      <c r="ID209" s="18">
        <v>74</v>
      </c>
      <c r="IE209" s="17" t="s">
        <v>194</v>
      </c>
    </row>
    <row r="210" spans="1:238" s="17" customFormat="1" ht="31.5">
      <c r="A210" s="64">
        <v>2.97</v>
      </c>
      <c r="B210" s="75" t="s">
        <v>570</v>
      </c>
      <c r="C210" s="66" t="s">
        <v>370</v>
      </c>
      <c r="D210" s="98"/>
      <c r="E210" s="99"/>
      <c r="F210" s="99"/>
      <c r="G210" s="99"/>
      <c r="H210" s="99"/>
      <c r="I210" s="99"/>
      <c r="J210" s="99"/>
      <c r="K210" s="99"/>
      <c r="L210" s="99"/>
      <c r="M210" s="99"/>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1"/>
      <c r="HZ210" s="18"/>
      <c r="IA210" s="18">
        <v>2.97</v>
      </c>
      <c r="IB210" s="18" t="s">
        <v>570</v>
      </c>
      <c r="IC210" s="18" t="s">
        <v>370</v>
      </c>
      <c r="ID210" s="18"/>
    </row>
    <row r="211" spans="1:239" s="17" customFormat="1" ht="15.75">
      <c r="A211" s="64">
        <v>2.98</v>
      </c>
      <c r="B211" s="75" t="s">
        <v>859</v>
      </c>
      <c r="C211" s="66" t="s">
        <v>371</v>
      </c>
      <c r="D211" s="67">
        <v>1.86</v>
      </c>
      <c r="E211" s="68" t="s">
        <v>240</v>
      </c>
      <c r="F211" s="69">
        <v>81.89</v>
      </c>
      <c r="G211" s="70"/>
      <c r="H211" s="71"/>
      <c r="I211" s="72" t="s">
        <v>34</v>
      </c>
      <c r="J211" s="73">
        <f>IF(I211="Less(-)",-1,1)</f>
        <v>1</v>
      </c>
      <c r="K211" s="71" t="s">
        <v>35</v>
      </c>
      <c r="L211" s="71" t="s">
        <v>4</v>
      </c>
      <c r="M211" s="48"/>
      <c r="N211" s="47"/>
      <c r="O211" s="47"/>
      <c r="P211" s="49"/>
      <c r="Q211" s="47"/>
      <c r="R211" s="47"/>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50"/>
      <c r="BA211" s="51">
        <f>ROUND(total_amount_ba($B$2,$D$2,D211,F211,J211,K211,M211),0)</f>
        <v>152</v>
      </c>
      <c r="BB211" s="52">
        <f>BA211+SUM(N211:AZ211)</f>
        <v>152</v>
      </c>
      <c r="BC211" s="53" t="str">
        <f>SpellNumber(L211,BB211)</f>
        <v>INR  One Hundred &amp; Fifty Two  Only</v>
      </c>
      <c r="HZ211" s="18"/>
      <c r="IA211" s="18">
        <v>2.98</v>
      </c>
      <c r="IB211" s="18" t="s">
        <v>859</v>
      </c>
      <c r="IC211" s="18" t="s">
        <v>371</v>
      </c>
      <c r="ID211" s="18">
        <v>1.86</v>
      </c>
      <c r="IE211" s="17" t="s">
        <v>240</v>
      </c>
    </row>
    <row r="212" spans="1:239" s="17" customFormat="1" ht="31.5">
      <c r="A212" s="64">
        <v>2.99</v>
      </c>
      <c r="B212" s="75" t="s">
        <v>860</v>
      </c>
      <c r="C212" s="66" t="s">
        <v>372</v>
      </c>
      <c r="D212" s="67">
        <v>7</v>
      </c>
      <c r="E212" s="68" t="s">
        <v>194</v>
      </c>
      <c r="F212" s="69">
        <v>660.89</v>
      </c>
      <c r="G212" s="70"/>
      <c r="H212" s="71"/>
      <c r="I212" s="72" t="s">
        <v>34</v>
      </c>
      <c r="J212" s="73">
        <f>IF(I212="Less(-)",-1,1)</f>
        <v>1</v>
      </c>
      <c r="K212" s="71" t="s">
        <v>35</v>
      </c>
      <c r="L212" s="71" t="s">
        <v>4</v>
      </c>
      <c r="M212" s="48"/>
      <c r="N212" s="47"/>
      <c r="O212" s="47"/>
      <c r="P212" s="49"/>
      <c r="Q212" s="47"/>
      <c r="R212" s="47"/>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50"/>
      <c r="BA212" s="51">
        <f>ROUND(total_amount_ba($B$2,$D$2,D212,F212,J212,K212,M212),0)</f>
        <v>4626</v>
      </c>
      <c r="BB212" s="52">
        <f>BA212+SUM(N212:AZ212)</f>
        <v>4626</v>
      </c>
      <c r="BC212" s="53" t="str">
        <f>SpellNumber(L212,BB212)</f>
        <v>INR  Four Thousand Six Hundred &amp; Twenty Six  Only</v>
      </c>
      <c r="HZ212" s="18"/>
      <c r="IA212" s="18">
        <v>2.99</v>
      </c>
      <c r="IB212" s="18" t="s">
        <v>860</v>
      </c>
      <c r="IC212" s="18" t="s">
        <v>372</v>
      </c>
      <c r="ID212" s="18">
        <v>7</v>
      </c>
      <c r="IE212" s="17" t="s">
        <v>194</v>
      </c>
    </row>
    <row r="213" spans="1:239" s="17" customFormat="1" ht="47.25">
      <c r="A213" s="64">
        <v>3</v>
      </c>
      <c r="B213" s="75" t="s">
        <v>574</v>
      </c>
      <c r="C213" s="66" t="s">
        <v>373</v>
      </c>
      <c r="D213" s="67">
        <v>80</v>
      </c>
      <c r="E213" s="68" t="s">
        <v>240</v>
      </c>
      <c r="F213" s="69">
        <v>39.5</v>
      </c>
      <c r="G213" s="70"/>
      <c r="H213" s="71"/>
      <c r="I213" s="72" t="s">
        <v>34</v>
      </c>
      <c r="J213" s="73">
        <f>IF(I213="Less(-)",-1,1)</f>
        <v>1</v>
      </c>
      <c r="K213" s="71" t="s">
        <v>35</v>
      </c>
      <c r="L213" s="71" t="s">
        <v>4</v>
      </c>
      <c r="M213" s="48"/>
      <c r="N213" s="47"/>
      <c r="O213" s="47"/>
      <c r="P213" s="49"/>
      <c r="Q213" s="47"/>
      <c r="R213" s="47"/>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50"/>
      <c r="BA213" s="51">
        <f>ROUND(total_amount_ba($B$2,$D$2,D213,F213,J213,K213,M213),0)</f>
        <v>3160</v>
      </c>
      <c r="BB213" s="52">
        <f>BA213+SUM(N213:AZ213)</f>
        <v>3160</v>
      </c>
      <c r="BC213" s="53" t="str">
        <f>SpellNumber(L213,BB213)</f>
        <v>INR  Three Thousand One Hundred &amp; Sixty  Only</v>
      </c>
      <c r="HZ213" s="18"/>
      <c r="IA213" s="18">
        <v>3</v>
      </c>
      <c r="IB213" s="18" t="s">
        <v>574</v>
      </c>
      <c r="IC213" s="18" t="s">
        <v>373</v>
      </c>
      <c r="ID213" s="18">
        <v>80</v>
      </c>
      <c r="IE213" s="17" t="s">
        <v>240</v>
      </c>
    </row>
    <row r="214" spans="1:238" s="17" customFormat="1" ht="24" customHeight="1">
      <c r="A214" s="64">
        <v>3.01</v>
      </c>
      <c r="B214" s="75" t="s">
        <v>233</v>
      </c>
      <c r="C214" s="66" t="s">
        <v>374</v>
      </c>
      <c r="D214" s="98"/>
      <c r="E214" s="99"/>
      <c r="F214" s="99"/>
      <c r="G214" s="99"/>
      <c r="H214" s="99"/>
      <c r="I214" s="99"/>
      <c r="J214" s="99"/>
      <c r="K214" s="99"/>
      <c r="L214" s="99"/>
      <c r="M214" s="99"/>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0"/>
      <c r="AY214" s="100"/>
      <c r="AZ214" s="100"/>
      <c r="BA214" s="100"/>
      <c r="BB214" s="100"/>
      <c r="BC214" s="101"/>
      <c r="HZ214" s="18"/>
      <c r="IA214" s="18">
        <v>3.01</v>
      </c>
      <c r="IB214" s="18" t="s">
        <v>233</v>
      </c>
      <c r="IC214" s="18" t="s">
        <v>374</v>
      </c>
      <c r="ID214" s="18"/>
    </row>
    <row r="215" spans="1:238" s="17" customFormat="1" ht="141.75">
      <c r="A215" s="64">
        <v>3.02</v>
      </c>
      <c r="B215" s="75" t="s">
        <v>575</v>
      </c>
      <c r="C215" s="66" t="s">
        <v>376</v>
      </c>
      <c r="D215" s="98"/>
      <c r="E215" s="99"/>
      <c r="F215" s="99"/>
      <c r="G215" s="99"/>
      <c r="H215" s="99"/>
      <c r="I215" s="99"/>
      <c r="J215" s="99"/>
      <c r="K215" s="99"/>
      <c r="L215" s="99"/>
      <c r="M215" s="99"/>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1"/>
      <c r="HZ215" s="18"/>
      <c r="IA215" s="18">
        <v>3.02</v>
      </c>
      <c r="IB215" s="18" t="s">
        <v>575</v>
      </c>
      <c r="IC215" s="18" t="s">
        <v>376</v>
      </c>
      <c r="ID215" s="18"/>
    </row>
    <row r="216" spans="1:239" s="17" customFormat="1" ht="15.75">
      <c r="A216" s="64">
        <v>3.03</v>
      </c>
      <c r="B216" s="75" t="s">
        <v>576</v>
      </c>
      <c r="C216" s="66" t="s">
        <v>377</v>
      </c>
      <c r="D216" s="67">
        <v>300</v>
      </c>
      <c r="E216" s="68" t="s">
        <v>241</v>
      </c>
      <c r="F216" s="69">
        <v>17.19</v>
      </c>
      <c r="G216" s="70"/>
      <c r="H216" s="71"/>
      <c r="I216" s="72" t="s">
        <v>34</v>
      </c>
      <c r="J216" s="73">
        <f>IF(I216="Less(-)",-1,1)</f>
        <v>1</v>
      </c>
      <c r="K216" s="71" t="s">
        <v>35</v>
      </c>
      <c r="L216" s="71" t="s">
        <v>4</v>
      </c>
      <c r="M216" s="48"/>
      <c r="N216" s="47"/>
      <c r="O216" s="47"/>
      <c r="P216" s="49"/>
      <c r="Q216" s="47"/>
      <c r="R216" s="47"/>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50"/>
      <c r="BA216" s="51">
        <f>ROUND(total_amount_ba($B$2,$D$2,D216,F216,J216,K216,M216),0)</f>
        <v>5157</v>
      </c>
      <c r="BB216" s="52">
        <f>BA216+SUM(N216:AZ216)</f>
        <v>5157</v>
      </c>
      <c r="BC216" s="53" t="str">
        <f>SpellNumber(L216,BB216)</f>
        <v>INR  Five Thousand One Hundred &amp; Fifty Seven  Only</v>
      </c>
      <c r="HZ216" s="18"/>
      <c r="IA216" s="18">
        <v>3.03</v>
      </c>
      <c r="IB216" s="18" t="s">
        <v>576</v>
      </c>
      <c r="IC216" s="18" t="s">
        <v>377</v>
      </c>
      <c r="ID216" s="18">
        <v>300</v>
      </c>
      <c r="IE216" s="17" t="s">
        <v>241</v>
      </c>
    </row>
    <row r="217" spans="1:239" s="17" customFormat="1" ht="47.25">
      <c r="A217" s="64">
        <v>3.04</v>
      </c>
      <c r="B217" s="75" t="s">
        <v>577</v>
      </c>
      <c r="C217" s="66" t="s">
        <v>378</v>
      </c>
      <c r="D217" s="67">
        <v>20</v>
      </c>
      <c r="E217" s="68" t="s">
        <v>242</v>
      </c>
      <c r="F217" s="69">
        <v>87.64</v>
      </c>
      <c r="G217" s="70"/>
      <c r="H217" s="71"/>
      <c r="I217" s="72" t="s">
        <v>34</v>
      </c>
      <c r="J217" s="73">
        <f>IF(I217="Less(-)",-1,1)</f>
        <v>1</v>
      </c>
      <c r="K217" s="71" t="s">
        <v>35</v>
      </c>
      <c r="L217" s="71" t="s">
        <v>4</v>
      </c>
      <c r="M217" s="48"/>
      <c r="N217" s="47"/>
      <c r="O217" s="47"/>
      <c r="P217" s="49"/>
      <c r="Q217" s="47"/>
      <c r="R217" s="47"/>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50"/>
      <c r="BA217" s="51">
        <f>ROUND(total_amount_ba($B$2,$D$2,D217,F217,J217,K217,M217),0)</f>
        <v>1753</v>
      </c>
      <c r="BB217" s="52">
        <f>BA217+SUM(N217:AZ217)</f>
        <v>1753</v>
      </c>
      <c r="BC217" s="53" t="str">
        <f>SpellNumber(L217,BB217)</f>
        <v>INR  One Thousand Seven Hundred &amp; Fifty Three  Only</v>
      </c>
      <c r="HZ217" s="18"/>
      <c r="IA217" s="18">
        <v>3.04</v>
      </c>
      <c r="IB217" s="18" t="s">
        <v>577</v>
      </c>
      <c r="IC217" s="18" t="s">
        <v>378</v>
      </c>
      <c r="ID217" s="18">
        <v>20</v>
      </c>
      <c r="IE217" s="17" t="s">
        <v>242</v>
      </c>
    </row>
    <row r="218" spans="1:238" s="17" customFormat="1" ht="23.25" customHeight="1">
      <c r="A218" s="64">
        <v>3.05</v>
      </c>
      <c r="B218" s="75" t="s">
        <v>578</v>
      </c>
      <c r="C218" s="66" t="s">
        <v>379</v>
      </c>
      <c r="D218" s="98"/>
      <c r="E218" s="99"/>
      <c r="F218" s="99"/>
      <c r="G218" s="99"/>
      <c r="H218" s="99"/>
      <c r="I218" s="99"/>
      <c r="J218" s="99"/>
      <c r="K218" s="99"/>
      <c r="L218" s="99"/>
      <c r="M218" s="99"/>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BB218" s="100"/>
      <c r="BC218" s="101"/>
      <c r="HZ218" s="18"/>
      <c r="IA218" s="18">
        <v>3.05</v>
      </c>
      <c r="IB218" s="18" t="s">
        <v>578</v>
      </c>
      <c r="IC218" s="18" t="s">
        <v>379</v>
      </c>
      <c r="ID218" s="18"/>
    </row>
    <row r="219" spans="1:238" s="17" customFormat="1" ht="94.5">
      <c r="A219" s="64">
        <v>3.06</v>
      </c>
      <c r="B219" s="75" t="s">
        <v>579</v>
      </c>
      <c r="C219" s="66" t="s">
        <v>380</v>
      </c>
      <c r="D219" s="98"/>
      <c r="E219" s="99"/>
      <c r="F219" s="99"/>
      <c r="G219" s="99"/>
      <c r="H219" s="99"/>
      <c r="I219" s="99"/>
      <c r="J219" s="99"/>
      <c r="K219" s="99"/>
      <c r="L219" s="99"/>
      <c r="M219" s="99"/>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1"/>
      <c r="HZ219" s="18"/>
      <c r="IA219" s="18">
        <v>3.06</v>
      </c>
      <c r="IB219" s="18" t="s">
        <v>579</v>
      </c>
      <c r="IC219" s="18" t="s">
        <v>380</v>
      </c>
      <c r="ID219" s="18"/>
    </row>
    <row r="220" spans="1:239" s="17" customFormat="1" ht="26.25" customHeight="1">
      <c r="A220" s="64">
        <v>3.07</v>
      </c>
      <c r="B220" s="75" t="s">
        <v>580</v>
      </c>
      <c r="C220" s="66" t="s">
        <v>381</v>
      </c>
      <c r="D220" s="67">
        <v>3</v>
      </c>
      <c r="E220" s="68" t="s">
        <v>243</v>
      </c>
      <c r="F220" s="69">
        <v>4758.26</v>
      </c>
      <c r="G220" s="70"/>
      <c r="H220" s="71"/>
      <c r="I220" s="72" t="s">
        <v>34</v>
      </c>
      <c r="J220" s="73">
        <f>IF(I220="Less(-)",-1,1)</f>
        <v>1</v>
      </c>
      <c r="K220" s="71" t="s">
        <v>35</v>
      </c>
      <c r="L220" s="71" t="s">
        <v>4</v>
      </c>
      <c r="M220" s="48"/>
      <c r="N220" s="47"/>
      <c r="O220" s="47"/>
      <c r="P220" s="49"/>
      <c r="Q220" s="47"/>
      <c r="R220" s="47"/>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50"/>
      <c r="BA220" s="51">
        <f>ROUND(total_amount_ba($B$2,$D$2,D220,F220,J220,K220,M220),0)</f>
        <v>14275</v>
      </c>
      <c r="BB220" s="52">
        <f>BA220+SUM(N220:AZ220)</f>
        <v>14275</v>
      </c>
      <c r="BC220" s="53" t="str">
        <f>SpellNumber(L220,BB220)</f>
        <v>INR  Fourteen Thousand Two Hundred &amp; Seventy Five  Only</v>
      </c>
      <c r="HZ220" s="18"/>
      <c r="IA220" s="18">
        <v>3.07</v>
      </c>
      <c r="IB220" s="18" t="s">
        <v>580</v>
      </c>
      <c r="IC220" s="18" t="s">
        <v>381</v>
      </c>
      <c r="ID220" s="18">
        <v>3</v>
      </c>
      <c r="IE220" s="17" t="s">
        <v>243</v>
      </c>
    </row>
    <row r="221" spans="1:238" s="17" customFormat="1" ht="63">
      <c r="A221" s="64">
        <v>3.08</v>
      </c>
      <c r="B221" s="75" t="s">
        <v>581</v>
      </c>
      <c r="C221" s="66" t="s">
        <v>382</v>
      </c>
      <c r="D221" s="98"/>
      <c r="E221" s="99"/>
      <c r="F221" s="99"/>
      <c r="G221" s="99"/>
      <c r="H221" s="99"/>
      <c r="I221" s="99"/>
      <c r="J221" s="99"/>
      <c r="K221" s="99"/>
      <c r="L221" s="99"/>
      <c r="M221" s="99"/>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c r="BC221" s="101"/>
      <c r="HZ221" s="18"/>
      <c r="IA221" s="18">
        <v>3.08</v>
      </c>
      <c r="IB221" s="18" t="s">
        <v>581</v>
      </c>
      <c r="IC221" s="18" t="s">
        <v>382</v>
      </c>
      <c r="ID221" s="18"/>
    </row>
    <row r="222" spans="1:239" s="17" customFormat="1" ht="37.5" customHeight="1">
      <c r="A222" s="64">
        <v>3.09</v>
      </c>
      <c r="B222" s="75" t="s">
        <v>582</v>
      </c>
      <c r="C222" s="66" t="s">
        <v>383</v>
      </c>
      <c r="D222" s="67">
        <v>2</v>
      </c>
      <c r="E222" s="68" t="s">
        <v>243</v>
      </c>
      <c r="F222" s="69">
        <v>2394.96</v>
      </c>
      <c r="G222" s="70"/>
      <c r="H222" s="71"/>
      <c r="I222" s="72" t="s">
        <v>34</v>
      </c>
      <c r="J222" s="73">
        <f>IF(I222="Less(-)",-1,1)</f>
        <v>1</v>
      </c>
      <c r="K222" s="71" t="s">
        <v>35</v>
      </c>
      <c r="L222" s="71" t="s">
        <v>4</v>
      </c>
      <c r="M222" s="48"/>
      <c r="N222" s="47"/>
      <c r="O222" s="47"/>
      <c r="P222" s="49"/>
      <c r="Q222" s="47"/>
      <c r="R222" s="47"/>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50"/>
      <c r="BA222" s="51">
        <f>ROUND(total_amount_ba($B$2,$D$2,D222,F222,J222,K222,M222),0)</f>
        <v>4790</v>
      </c>
      <c r="BB222" s="52">
        <f>BA222+SUM(N222:AZ222)</f>
        <v>4790</v>
      </c>
      <c r="BC222" s="53" t="str">
        <f>SpellNumber(L222,BB222)</f>
        <v>INR  Four Thousand Seven Hundred &amp; Ninety  Only</v>
      </c>
      <c r="HZ222" s="18"/>
      <c r="IA222" s="18">
        <v>3.09</v>
      </c>
      <c r="IB222" s="18" t="s">
        <v>582</v>
      </c>
      <c r="IC222" s="18" t="s">
        <v>383</v>
      </c>
      <c r="ID222" s="18">
        <v>2</v>
      </c>
      <c r="IE222" s="17" t="s">
        <v>243</v>
      </c>
    </row>
    <row r="223" spans="1:238" s="17" customFormat="1" ht="63">
      <c r="A223" s="64">
        <v>3.1</v>
      </c>
      <c r="B223" s="75" t="s">
        <v>583</v>
      </c>
      <c r="C223" s="66" t="s">
        <v>384</v>
      </c>
      <c r="D223" s="98"/>
      <c r="E223" s="99"/>
      <c r="F223" s="99"/>
      <c r="G223" s="99"/>
      <c r="H223" s="99"/>
      <c r="I223" s="99"/>
      <c r="J223" s="99"/>
      <c r="K223" s="99"/>
      <c r="L223" s="99"/>
      <c r="M223" s="99"/>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1"/>
      <c r="HZ223" s="18"/>
      <c r="IA223" s="18">
        <v>3.1</v>
      </c>
      <c r="IB223" s="18" t="s">
        <v>583</v>
      </c>
      <c r="IC223" s="18" t="s">
        <v>384</v>
      </c>
      <c r="ID223" s="18"/>
    </row>
    <row r="224" spans="1:238" s="17" customFormat="1" ht="15.75">
      <c r="A224" s="64">
        <v>3.11</v>
      </c>
      <c r="B224" s="75" t="s">
        <v>584</v>
      </c>
      <c r="C224" s="66" t="s">
        <v>385</v>
      </c>
      <c r="D224" s="98"/>
      <c r="E224" s="99"/>
      <c r="F224" s="99"/>
      <c r="G224" s="99"/>
      <c r="H224" s="99"/>
      <c r="I224" s="99"/>
      <c r="J224" s="99"/>
      <c r="K224" s="99"/>
      <c r="L224" s="99"/>
      <c r="M224" s="99"/>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c r="BC224" s="101"/>
      <c r="HZ224" s="18"/>
      <c r="IA224" s="18">
        <v>3.11</v>
      </c>
      <c r="IB224" s="18" t="s">
        <v>584</v>
      </c>
      <c r="IC224" s="18" t="s">
        <v>385</v>
      </c>
      <c r="ID224" s="18"/>
    </row>
    <row r="225" spans="1:239" s="17" customFormat="1" ht="30.75" customHeight="1">
      <c r="A225" s="64">
        <v>3.12</v>
      </c>
      <c r="B225" s="75" t="s">
        <v>585</v>
      </c>
      <c r="C225" s="66" t="s">
        <v>386</v>
      </c>
      <c r="D225" s="67">
        <v>1</v>
      </c>
      <c r="E225" s="68" t="s">
        <v>243</v>
      </c>
      <c r="F225" s="69">
        <v>5854.8</v>
      </c>
      <c r="G225" s="70"/>
      <c r="H225" s="71"/>
      <c r="I225" s="72" t="s">
        <v>34</v>
      </c>
      <c r="J225" s="73">
        <f>IF(I225="Less(-)",-1,1)</f>
        <v>1</v>
      </c>
      <c r="K225" s="71" t="s">
        <v>35</v>
      </c>
      <c r="L225" s="71" t="s">
        <v>4</v>
      </c>
      <c r="M225" s="48"/>
      <c r="N225" s="47"/>
      <c r="O225" s="47"/>
      <c r="P225" s="49"/>
      <c r="Q225" s="47"/>
      <c r="R225" s="47"/>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50"/>
      <c r="BA225" s="51">
        <f>ROUND(total_amount_ba($B$2,$D$2,D225,F225,J225,K225,M225),0)</f>
        <v>5855</v>
      </c>
      <c r="BB225" s="52">
        <f>BA225+SUM(N225:AZ225)</f>
        <v>5855</v>
      </c>
      <c r="BC225" s="53" t="str">
        <f>SpellNumber(L225,BB225)</f>
        <v>INR  Five Thousand Eight Hundred &amp; Fifty Five  Only</v>
      </c>
      <c r="HZ225" s="18"/>
      <c r="IA225" s="18">
        <v>3.12</v>
      </c>
      <c r="IB225" s="18" t="s">
        <v>585</v>
      </c>
      <c r="IC225" s="18" t="s">
        <v>386</v>
      </c>
      <c r="ID225" s="18">
        <v>1</v>
      </c>
      <c r="IE225" s="17" t="s">
        <v>243</v>
      </c>
    </row>
    <row r="226" spans="1:239" s="17" customFormat="1" ht="47.25">
      <c r="A226" s="64">
        <v>3.13</v>
      </c>
      <c r="B226" s="75" t="s">
        <v>586</v>
      </c>
      <c r="C226" s="66" t="s">
        <v>387</v>
      </c>
      <c r="D226" s="67">
        <v>2</v>
      </c>
      <c r="E226" s="68" t="s">
        <v>243</v>
      </c>
      <c r="F226" s="69">
        <v>262.47</v>
      </c>
      <c r="G226" s="70"/>
      <c r="H226" s="71"/>
      <c r="I226" s="72" t="s">
        <v>34</v>
      </c>
      <c r="J226" s="73">
        <f>IF(I226="Less(-)",-1,1)</f>
        <v>1</v>
      </c>
      <c r="K226" s="71" t="s">
        <v>35</v>
      </c>
      <c r="L226" s="71" t="s">
        <v>4</v>
      </c>
      <c r="M226" s="48"/>
      <c r="N226" s="47"/>
      <c r="O226" s="47"/>
      <c r="P226" s="49"/>
      <c r="Q226" s="47"/>
      <c r="R226" s="47"/>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50"/>
      <c r="BA226" s="51">
        <f>ROUND(total_amount_ba($B$2,$D$2,D226,F226,J226,K226,M226),0)</f>
        <v>525</v>
      </c>
      <c r="BB226" s="52">
        <f>BA226+SUM(N226:AZ226)</f>
        <v>525</v>
      </c>
      <c r="BC226" s="53" t="str">
        <f>SpellNumber(L226,BB226)</f>
        <v>INR  Five Hundred &amp; Twenty Five  Only</v>
      </c>
      <c r="HZ226" s="18"/>
      <c r="IA226" s="18">
        <v>3.13</v>
      </c>
      <c r="IB226" s="18" t="s">
        <v>586</v>
      </c>
      <c r="IC226" s="18" t="s">
        <v>387</v>
      </c>
      <c r="ID226" s="18">
        <v>2</v>
      </c>
      <c r="IE226" s="17" t="s">
        <v>243</v>
      </c>
    </row>
    <row r="227" spans="1:239" s="17" customFormat="1" ht="31.5">
      <c r="A227" s="64">
        <v>3.14</v>
      </c>
      <c r="B227" s="75" t="s">
        <v>587</v>
      </c>
      <c r="C227" s="66" t="s">
        <v>388</v>
      </c>
      <c r="D227" s="67">
        <v>4</v>
      </c>
      <c r="E227" s="68" t="s">
        <v>243</v>
      </c>
      <c r="F227" s="69">
        <v>777.07</v>
      </c>
      <c r="G227" s="70"/>
      <c r="H227" s="71"/>
      <c r="I227" s="72" t="s">
        <v>34</v>
      </c>
      <c r="J227" s="73">
        <f>IF(I227="Less(-)",-1,1)</f>
        <v>1</v>
      </c>
      <c r="K227" s="71" t="s">
        <v>35</v>
      </c>
      <c r="L227" s="71" t="s">
        <v>4</v>
      </c>
      <c r="M227" s="48"/>
      <c r="N227" s="47"/>
      <c r="O227" s="47"/>
      <c r="P227" s="49"/>
      <c r="Q227" s="47"/>
      <c r="R227" s="47"/>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50"/>
      <c r="BA227" s="51">
        <f>ROUND(total_amount_ba($B$2,$D$2,D227,F227,J227,K227,M227),0)</f>
        <v>3108</v>
      </c>
      <c r="BB227" s="52">
        <f>BA227+SUM(N227:AZ227)</f>
        <v>3108</v>
      </c>
      <c r="BC227" s="53" t="str">
        <f>SpellNumber(L227,BB227)</f>
        <v>INR  Three Thousand One Hundred &amp; Eight  Only</v>
      </c>
      <c r="HZ227" s="18"/>
      <c r="IA227" s="18">
        <v>3.14</v>
      </c>
      <c r="IB227" s="18" t="s">
        <v>587</v>
      </c>
      <c r="IC227" s="18" t="s">
        <v>388</v>
      </c>
      <c r="ID227" s="18">
        <v>4</v>
      </c>
      <c r="IE227" s="17" t="s">
        <v>243</v>
      </c>
    </row>
    <row r="228" spans="1:239" s="17" customFormat="1" ht="47.25">
      <c r="A228" s="64">
        <v>3.15</v>
      </c>
      <c r="B228" s="75" t="s">
        <v>588</v>
      </c>
      <c r="C228" s="66" t="s">
        <v>389</v>
      </c>
      <c r="D228" s="67">
        <v>4</v>
      </c>
      <c r="E228" s="68" t="s">
        <v>243</v>
      </c>
      <c r="F228" s="69">
        <v>5365.32</v>
      </c>
      <c r="G228" s="70"/>
      <c r="H228" s="71"/>
      <c r="I228" s="72" t="s">
        <v>34</v>
      </c>
      <c r="J228" s="73">
        <f>IF(I228="Less(-)",-1,1)</f>
        <v>1</v>
      </c>
      <c r="K228" s="71" t="s">
        <v>35</v>
      </c>
      <c r="L228" s="71" t="s">
        <v>4</v>
      </c>
      <c r="M228" s="48"/>
      <c r="N228" s="47"/>
      <c r="O228" s="47"/>
      <c r="P228" s="49"/>
      <c r="Q228" s="47"/>
      <c r="R228" s="47"/>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50"/>
      <c r="BA228" s="51">
        <f>ROUND(total_amount_ba($B$2,$D$2,D228,F228,J228,K228,M228),0)</f>
        <v>21461</v>
      </c>
      <c r="BB228" s="52">
        <f>BA228+SUM(N228:AZ228)</f>
        <v>21461</v>
      </c>
      <c r="BC228" s="53" t="str">
        <f>SpellNumber(L228,BB228)</f>
        <v>INR  Twenty One Thousand Four Hundred &amp; Sixty One  Only</v>
      </c>
      <c r="BF228" s="27"/>
      <c r="HZ228" s="18"/>
      <c r="IA228" s="18">
        <v>3.15</v>
      </c>
      <c r="IB228" s="18" t="s">
        <v>588</v>
      </c>
      <c r="IC228" s="18" t="s">
        <v>389</v>
      </c>
      <c r="ID228" s="18">
        <v>4</v>
      </c>
      <c r="IE228" s="17" t="s">
        <v>243</v>
      </c>
    </row>
    <row r="229" spans="1:238" s="17" customFormat="1" ht="31.5">
      <c r="A229" s="64">
        <v>3.16</v>
      </c>
      <c r="B229" s="75" t="s">
        <v>589</v>
      </c>
      <c r="C229" s="66" t="s">
        <v>390</v>
      </c>
      <c r="D229" s="98"/>
      <c r="E229" s="99"/>
      <c r="F229" s="99"/>
      <c r="G229" s="99"/>
      <c r="H229" s="99"/>
      <c r="I229" s="99"/>
      <c r="J229" s="99"/>
      <c r="K229" s="99"/>
      <c r="L229" s="99"/>
      <c r="M229" s="99"/>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1"/>
      <c r="HZ229" s="18"/>
      <c r="IA229" s="18">
        <v>3.16</v>
      </c>
      <c r="IB229" s="18" t="s">
        <v>589</v>
      </c>
      <c r="IC229" s="18" t="s">
        <v>390</v>
      </c>
      <c r="ID229" s="18"/>
    </row>
    <row r="230" spans="1:238" s="17" customFormat="1" ht="23.25" customHeight="1">
      <c r="A230" s="64">
        <v>3.17</v>
      </c>
      <c r="B230" s="75" t="s">
        <v>590</v>
      </c>
      <c r="C230" s="66" t="s">
        <v>391</v>
      </c>
      <c r="D230" s="98"/>
      <c r="E230" s="99"/>
      <c r="F230" s="99"/>
      <c r="G230" s="99"/>
      <c r="H230" s="99"/>
      <c r="I230" s="99"/>
      <c r="J230" s="99"/>
      <c r="K230" s="99"/>
      <c r="L230" s="99"/>
      <c r="M230" s="99"/>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1"/>
      <c r="HZ230" s="18"/>
      <c r="IA230" s="18">
        <v>3.17</v>
      </c>
      <c r="IB230" s="18" t="s">
        <v>590</v>
      </c>
      <c r="IC230" s="18" t="s">
        <v>391</v>
      </c>
      <c r="ID230" s="18"/>
    </row>
    <row r="231" spans="1:239" s="17" customFormat="1" ht="24.75" customHeight="1">
      <c r="A231" s="64">
        <v>3.18</v>
      </c>
      <c r="B231" s="75" t="s">
        <v>591</v>
      </c>
      <c r="C231" s="66" t="s">
        <v>392</v>
      </c>
      <c r="D231" s="67">
        <v>1</v>
      </c>
      <c r="E231" s="68" t="s">
        <v>243</v>
      </c>
      <c r="F231" s="69">
        <v>91.49</v>
      </c>
      <c r="G231" s="70"/>
      <c r="H231" s="71"/>
      <c r="I231" s="72" t="s">
        <v>34</v>
      </c>
      <c r="J231" s="73">
        <f>IF(I231="Less(-)",-1,1)</f>
        <v>1</v>
      </c>
      <c r="K231" s="71" t="s">
        <v>35</v>
      </c>
      <c r="L231" s="71" t="s">
        <v>4</v>
      </c>
      <c r="M231" s="48"/>
      <c r="N231" s="47"/>
      <c r="O231" s="47"/>
      <c r="P231" s="49"/>
      <c r="Q231" s="47"/>
      <c r="R231" s="47"/>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50"/>
      <c r="BA231" s="51">
        <f>ROUND(total_amount_ba($B$2,$D$2,D231,F231,J231,K231,M231),0)</f>
        <v>91</v>
      </c>
      <c r="BB231" s="52">
        <f>BA231+SUM(N231:AZ231)</f>
        <v>91</v>
      </c>
      <c r="BC231" s="53" t="str">
        <f>SpellNumber(L231,BB231)</f>
        <v>INR  Ninety One Only</v>
      </c>
      <c r="HZ231" s="18"/>
      <c r="IA231" s="18">
        <v>3.18</v>
      </c>
      <c r="IB231" s="18" t="s">
        <v>591</v>
      </c>
      <c r="IC231" s="18" t="s">
        <v>392</v>
      </c>
      <c r="ID231" s="18">
        <v>1</v>
      </c>
      <c r="IE231" s="17" t="s">
        <v>243</v>
      </c>
    </row>
    <row r="232" spans="1:239" s="17" customFormat="1" ht="47.25">
      <c r="A232" s="64">
        <v>3.19</v>
      </c>
      <c r="B232" s="75" t="s">
        <v>592</v>
      </c>
      <c r="C232" s="66" t="s">
        <v>393</v>
      </c>
      <c r="D232" s="67">
        <v>2</v>
      </c>
      <c r="E232" s="68" t="s">
        <v>243</v>
      </c>
      <c r="F232" s="69">
        <v>1237.31</v>
      </c>
      <c r="G232" s="70"/>
      <c r="H232" s="71"/>
      <c r="I232" s="72" t="s">
        <v>34</v>
      </c>
      <c r="J232" s="73">
        <f>IF(I232="Less(-)",-1,1)</f>
        <v>1</v>
      </c>
      <c r="K232" s="71" t="s">
        <v>35</v>
      </c>
      <c r="L232" s="71" t="s">
        <v>4</v>
      </c>
      <c r="M232" s="48"/>
      <c r="N232" s="47"/>
      <c r="O232" s="47"/>
      <c r="P232" s="49"/>
      <c r="Q232" s="47"/>
      <c r="R232" s="47"/>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50"/>
      <c r="BA232" s="51">
        <f>ROUND(total_amount_ba($B$2,$D$2,D232,F232,J232,K232,M232),0)</f>
        <v>2475</v>
      </c>
      <c r="BB232" s="52">
        <f>BA232+SUM(N232:AZ232)</f>
        <v>2475</v>
      </c>
      <c r="BC232" s="53" t="str">
        <f>SpellNumber(L232,BB232)</f>
        <v>INR  Two Thousand Four Hundred &amp; Seventy Five  Only</v>
      </c>
      <c r="HZ232" s="18"/>
      <c r="IA232" s="18">
        <v>3.19</v>
      </c>
      <c r="IB232" s="18" t="s">
        <v>592</v>
      </c>
      <c r="IC232" s="18" t="s">
        <v>393</v>
      </c>
      <c r="ID232" s="18">
        <v>2</v>
      </c>
      <c r="IE232" s="17" t="s">
        <v>243</v>
      </c>
    </row>
    <row r="233" spans="1:238" s="17" customFormat="1" ht="19.5" customHeight="1">
      <c r="A233" s="64">
        <v>3.2</v>
      </c>
      <c r="B233" s="75" t="s">
        <v>593</v>
      </c>
      <c r="C233" s="66" t="s">
        <v>394</v>
      </c>
      <c r="D233" s="98"/>
      <c r="E233" s="99"/>
      <c r="F233" s="99"/>
      <c r="G233" s="99"/>
      <c r="H233" s="99"/>
      <c r="I233" s="99"/>
      <c r="J233" s="99"/>
      <c r="K233" s="99"/>
      <c r="L233" s="99"/>
      <c r="M233" s="99"/>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BB233" s="100"/>
      <c r="BC233" s="101"/>
      <c r="HZ233" s="18"/>
      <c r="IA233" s="18">
        <v>3.2</v>
      </c>
      <c r="IB233" s="18" t="s">
        <v>593</v>
      </c>
      <c r="IC233" s="18" t="s">
        <v>394</v>
      </c>
      <c r="ID233" s="18"/>
    </row>
    <row r="234" spans="1:238" s="17" customFormat="1" ht="20.25" customHeight="1">
      <c r="A234" s="64">
        <v>3.21</v>
      </c>
      <c r="B234" s="75" t="s">
        <v>594</v>
      </c>
      <c r="C234" s="66" t="s">
        <v>395</v>
      </c>
      <c r="D234" s="98"/>
      <c r="E234" s="99"/>
      <c r="F234" s="99"/>
      <c r="G234" s="99"/>
      <c r="H234" s="99"/>
      <c r="I234" s="99"/>
      <c r="J234" s="99"/>
      <c r="K234" s="99"/>
      <c r="L234" s="99"/>
      <c r="M234" s="99"/>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BB234" s="100"/>
      <c r="BC234" s="101"/>
      <c r="HZ234" s="18"/>
      <c r="IA234" s="18">
        <v>3.21</v>
      </c>
      <c r="IB234" s="18" t="s">
        <v>594</v>
      </c>
      <c r="IC234" s="18" t="s">
        <v>395</v>
      </c>
      <c r="ID234" s="18"/>
    </row>
    <row r="235" spans="1:239" s="17" customFormat="1" ht="27.75" customHeight="1">
      <c r="A235" s="64">
        <v>3.22</v>
      </c>
      <c r="B235" s="75" t="s">
        <v>595</v>
      </c>
      <c r="C235" s="66" t="s">
        <v>396</v>
      </c>
      <c r="D235" s="67">
        <v>15</v>
      </c>
      <c r="E235" s="68" t="s">
        <v>241</v>
      </c>
      <c r="F235" s="69">
        <v>944.67</v>
      </c>
      <c r="G235" s="70"/>
      <c r="H235" s="71"/>
      <c r="I235" s="72" t="s">
        <v>34</v>
      </c>
      <c r="J235" s="73">
        <f>IF(I235="Less(-)",-1,1)</f>
        <v>1</v>
      </c>
      <c r="K235" s="71" t="s">
        <v>35</v>
      </c>
      <c r="L235" s="71" t="s">
        <v>4</v>
      </c>
      <c r="M235" s="48"/>
      <c r="N235" s="47"/>
      <c r="O235" s="47"/>
      <c r="P235" s="49"/>
      <c r="Q235" s="47"/>
      <c r="R235" s="47"/>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50"/>
      <c r="BA235" s="51">
        <f>ROUND(total_amount_ba($B$2,$D$2,D235,F235,J235,K235,M235),0)</f>
        <v>14170</v>
      </c>
      <c r="BB235" s="52">
        <f>BA235+SUM(N235:AZ235)</f>
        <v>14170</v>
      </c>
      <c r="BC235" s="53" t="str">
        <f>SpellNumber(L235,BB235)</f>
        <v>INR  Fourteen Thousand One Hundred &amp; Seventy  Only</v>
      </c>
      <c r="HZ235" s="18"/>
      <c r="IA235" s="18">
        <v>3.22</v>
      </c>
      <c r="IB235" s="18" t="s">
        <v>595</v>
      </c>
      <c r="IC235" s="18" t="s">
        <v>396</v>
      </c>
      <c r="ID235" s="18">
        <v>15</v>
      </c>
      <c r="IE235" s="17" t="s">
        <v>241</v>
      </c>
    </row>
    <row r="236" spans="1:238" s="17" customFormat="1" ht="15.75">
      <c r="A236" s="64">
        <v>3.23</v>
      </c>
      <c r="B236" s="75" t="s">
        <v>596</v>
      </c>
      <c r="C236" s="66" t="s">
        <v>397</v>
      </c>
      <c r="D236" s="98"/>
      <c r="E236" s="99"/>
      <c r="F236" s="99"/>
      <c r="G236" s="99"/>
      <c r="H236" s="99"/>
      <c r="I236" s="99"/>
      <c r="J236" s="99"/>
      <c r="K236" s="99"/>
      <c r="L236" s="99"/>
      <c r="M236" s="99"/>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BB236" s="100"/>
      <c r="BC236" s="101"/>
      <c r="HZ236" s="18"/>
      <c r="IA236" s="18">
        <v>3.23</v>
      </c>
      <c r="IB236" s="18" t="s">
        <v>596</v>
      </c>
      <c r="IC236" s="18" t="s">
        <v>397</v>
      </c>
      <c r="ID236" s="18"/>
    </row>
    <row r="237" spans="1:239" s="17" customFormat="1" ht="24" customHeight="1">
      <c r="A237" s="64">
        <v>3.24</v>
      </c>
      <c r="B237" s="75" t="s">
        <v>597</v>
      </c>
      <c r="C237" s="66" t="s">
        <v>398</v>
      </c>
      <c r="D237" s="67">
        <v>10</v>
      </c>
      <c r="E237" s="68" t="s">
        <v>241</v>
      </c>
      <c r="F237" s="69">
        <v>913.72</v>
      </c>
      <c r="G237" s="70"/>
      <c r="H237" s="71"/>
      <c r="I237" s="72" t="s">
        <v>34</v>
      </c>
      <c r="J237" s="73">
        <f>IF(I237="Less(-)",-1,1)</f>
        <v>1</v>
      </c>
      <c r="K237" s="71" t="s">
        <v>35</v>
      </c>
      <c r="L237" s="71" t="s">
        <v>4</v>
      </c>
      <c r="M237" s="48"/>
      <c r="N237" s="47"/>
      <c r="O237" s="47"/>
      <c r="P237" s="49"/>
      <c r="Q237" s="47"/>
      <c r="R237" s="47"/>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50"/>
      <c r="BA237" s="51">
        <f>ROUND(total_amount_ba($B$2,$D$2,D237,F237,J237,K237,M237),0)</f>
        <v>9137</v>
      </c>
      <c r="BB237" s="52">
        <f>BA237+SUM(N237:AZ237)</f>
        <v>9137</v>
      </c>
      <c r="BC237" s="53" t="str">
        <f>SpellNumber(L237,BB237)</f>
        <v>INR  Nine Thousand One Hundred &amp; Thirty Seven  Only</v>
      </c>
      <c r="HZ237" s="18"/>
      <c r="IA237" s="18">
        <v>3.24</v>
      </c>
      <c r="IB237" s="18" t="s">
        <v>597</v>
      </c>
      <c r="IC237" s="18" t="s">
        <v>398</v>
      </c>
      <c r="ID237" s="18">
        <v>10</v>
      </c>
      <c r="IE237" s="17" t="s">
        <v>241</v>
      </c>
    </row>
    <row r="238" spans="1:238" s="17" customFormat="1" ht="31.5">
      <c r="A238" s="64">
        <v>3.25</v>
      </c>
      <c r="B238" s="75" t="s">
        <v>598</v>
      </c>
      <c r="C238" s="66" t="s">
        <v>399</v>
      </c>
      <c r="D238" s="98"/>
      <c r="E238" s="99"/>
      <c r="F238" s="99"/>
      <c r="G238" s="99"/>
      <c r="H238" s="99"/>
      <c r="I238" s="99"/>
      <c r="J238" s="99"/>
      <c r="K238" s="99"/>
      <c r="L238" s="99"/>
      <c r="M238" s="99"/>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c r="BA238" s="100"/>
      <c r="BB238" s="100"/>
      <c r="BC238" s="101"/>
      <c r="HZ238" s="18"/>
      <c r="IA238" s="18">
        <v>3.25</v>
      </c>
      <c r="IB238" s="18" t="s">
        <v>598</v>
      </c>
      <c r="IC238" s="18" t="s">
        <v>399</v>
      </c>
      <c r="ID238" s="18"/>
    </row>
    <row r="239" spans="1:238" s="17" customFormat="1" ht="16.5" customHeight="1">
      <c r="A239" s="64">
        <v>3.26</v>
      </c>
      <c r="B239" s="75" t="s">
        <v>594</v>
      </c>
      <c r="C239" s="66" t="s">
        <v>400</v>
      </c>
      <c r="D239" s="98"/>
      <c r="E239" s="99"/>
      <c r="F239" s="99"/>
      <c r="G239" s="99"/>
      <c r="H239" s="99"/>
      <c r="I239" s="99"/>
      <c r="J239" s="99"/>
      <c r="K239" s="99"/>
      <c r="L239" s="99"/>
      <c r="M239" s="99"/>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1"/>
      <c r="HZ239" s="18"/>
      <c r="IA239" s="18">
        <v>3.26</v>
      </c>
      <c r="IB239" s="18" t="s">
        <v>594</v>
      </c>
      <c r="IC239" s="18" t="s">
        <v>400</v>
      </c>
      <c r="ID239" s="18"/>
    </row>
    <row r="240" spans="1:239" s="17" customFormat="1" ht="24.75" customHeight="1">
      <c r="A240" s="64">
        <v>3.27</v>
      </c>
      <c r="B240" s="75" t="s">
        <v>599</v>
      </c>
      <c r="C240" s="66" t="s">
        <v>401</v>
      </c>
      <c r="D240" s="67">
        <v>3</v>
      </c>
      <c r="E240" s="68" t="s">
        <v>243</v>
      </c>
      <c r="F240" s="69">
        <v>523.98</v>
      </c>
      <c r="G240" s="70"/>
      <c r="H240" s="71"/>
      <c r="I240" s="72" t="s">
        <v>34</v>
      </c>
      <c r="J240" s="73">
        <f>IF(I240="Less(-)",-1,1)</f>
        <v>1</v>
      </c>
      <c r="K240" s="71" t="s">
        <v>35</v>
      </c>
      <c r="L240" s="71" t="s">
        <v>4</v>
      </c>
      <c r="M240" s="48"/>
      <c r="N240" s="47"/>
      <c r="O240" s="47"/>
      <c r="P240" s="49"/>
      <c r="Q240" s="47"/>
      <c r="R240" s="47"/>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50"/>
      <c r="BA240" s="51">
        <f>ROUND(total_amount_ba($B$2,$D$2,D240,F240,J240,K240,M240),0)</f>
        <v>1572</v>
      </c>
      <c r="BB240" s="52">
        <f>BA240+SUM(N240:AZ240)</f>
        <v>1572</v>
      </c>
      <c r="BC240" s="53" t="str">
        <f>SpellNumber(L240,BB240)</f>
        <v>INR  One Thousand Five Hundred &amp; Seventy Two  Only</v>
      </c>
      <c r="HZ240" s="18"/>
      <c r="IA240" s="18">
        <v>3.27</v>
      </c>
      <c r="IB240" s="18" t="s">
        <v>599</v>
      </c>
      <c r="IC240" s="18" t="s">
        <v>401</v>
      </c>
      <c r="ID240" s="18">
        <v>3</v>
      </c>
      <c r="IE240" s="17" t="s">
        <v>243</v>
      </c>
    </row>
    <row r="241" spans="1:238" s="17" customFormat="1" ht="24.75" customHeight="1">
      <c r="A241" s="64">
        <v>3.28</v>
      </c>
      <c r="B241" s="77" t="s">
        <v>600</v>
      </c>
      <c r="C241" s="66" t="s">
        <v>402</v>
      </c>
      <c r="D241" s="98"/>
      <c r="E241" s="99"/>
      <c r="F241" s="99"/>
      <c r="G241" s="99"/>
      <c r="H241" s="99"/>
      <c r="I241" s="99"/>
      <c r="J241" s="99"/>
      <c r="K241" s="99"/>
      <c r="L241" s="99"/>
      <c r="M241" s="99"/>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c r="BA241" s="100"/>
      <c r="BB241" s="100"/>
      <c r="BC241" s="101"/>
      <c r="HZ241" s="18"/>
      <c r="IA241" s="18">
        <v>3.28</v>
      </c>
      <c r="IB241" s="18" t="s">
        <v>600</v>
      </c>
      <c r="IC241" s="18" t="s">
        <v>402</v>
      </c>
      <c r="ID241" s="18"/>
    </row>
    <row r="242" spans="1:238" s="17" customFormat="1" ht="20.25" customHeight="1">
      <c r="A242" s="64">
        <v>3.29</v>
      </c>
      <c r="B242" s="77" t="s">
        <v>594</v>
      </c>
      <c r="C242" s="66" t="s">
        <v>403</v>
      </c>
      <c r="D242" s="98"/>
      <c r="E242" s="99"/>
      <c r="F242" s="99"/>
      <c r="G242" s="99"/>
      <c r="H242" s="99"/>
      <c r="I242" s="99"/>
      <c r="J242" s="99"/>
      <c r="K242" s="99"/>
      <c r="L242" s="99"/>
      <c r="M242" s="99"/>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0"/>
      <c r="AY242" s="100"/>
      <c r="AZ242" s="100"/>
      <c r="BA242" s="100"/>
      <c r="BB242" s="100"/>
      <c r="BC242" s="101"/>
      <c r="HZ242" s="18"/>
      <c r="IA242" s="18">
        <v>3.29</v>
      </c>
      <c r="IB242" s="18" t="s">
        <v>594</v>
      </c>
      <c r="IC242" s="18" t="s">
        <v>403</v>
      </c>
      <c r="ID242" s="18"/>
    </row>
    <row r="243" spans="1:239" s="17" customFormat="1" ht="27.75" customHeight="1">
      <c r="A243" s="64">
        <v>3.3</v>
      </c>
      <c r="B243" s="77" t="s">
        <v>601</v>
      </c>
      <c r="C243" s="66" t="s">
        <v>404</v>
      </c>
      <c r="D243" s="67">
        <v>7</v>
      </c>
      <c r="E243" s="68" t="s">
        <v>243</v>
      </c>
      <c r="F243" s="69">
        <v>385.58</v>
      </c>
      <c r="G243" s="70"/>
      <c r="H243" s="71"/>
      <c r="I243" s="72" t="s">
        <v>34</v>
      </c>
      <c r="J243" s="73">
        <f>IF(I243="Less(-)",-1,1)</f>
        <v>1</v>
      </c>
      <c r="K243" s="71" t="s">
        <v>35</v>
      </c>
      <c r="L243" s="71" t="s">
        <v>4</v>
      </c>
      <c r="M243" s="48"/>
      <c r="N243" s="47"/>
      <c r="O243" s="47"/>
      <c r="P243" s="49"/>
      <c r="Q243" s="47"/>
      <c r="R243" s="47"/>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50"/>
      <c r="BA243" s="51">
        <f>ROUND(total_amount_ba($B$2,$D$2,D243,F243,J243,K243,M243),0)</f>
        <v>2699</v>
      </c>
      <c r="BB243" s="52">
        <f>BA243+SUM(N243:AZ243)</f>
        <v>2699</v>
      </c>
      <c r="BC243" s="53" t="str">
        <f>SpellNumber(L243,BB243)</f>
        <v>INR  Two Thousand Six Hundred &amp; Ninety Nine  Only</v>
      </c>
      <c r="HZ243" s="18"/>
      <c r="IA243" s="18">
        <v>3.3</v>
      </c>
      <c r="IB243" s="18" t="s">
        <v>601</v>
      </c>
      <c r="IC243" s="18" t="s">
        <v>404</v>
      </c>
      <c r="ID243" s="18">
        <v>7</v>
      </c>
      <c r="IE243" s="17" t="s">
        <v>243</v>
      </c>
    </row>
    <row r="244" spans="1:238" s="17" customFormat="1" ht="37.5" customHeight="1">
      <c r="A244" s="64">
        <v>3.31</v>
      </c>
      <c r="B244" s="77" t="s">
        <v>602</v>
      </c>
      <c r="C244" s="66" t="s">
        <v>405</v>
      </c>
      <c r="D244" s="98"/>
      <c r="E244" s="99"/>
      <c r="F244" s="99"/>
      <c r="G244" s="99"/>
      <c r="H244" s="99"/>
      <c r="I244" s="99"/>
      <c r="J244" s="99"/>
      <c r="K244" s="99"/>
      <c r="L244" s="99"/>
      <c r="M244" s="99"/>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c r="AY244" s="100"/>
      <c r="AZ244" s="100"/>
      <c r="BA244" s="100"/>
      <c r="BB244" s="100"/>
      <c r="BC244" s="101"/>
      <c r="HZ244" s="18"/>
      <c r="IA244" s="18">
        <v>3.31</v>
      </c>
      <c r="IB244" s="18" t="s">
        <v>602</v>
      </c>
      <c r="IC244" s="18" t="s">
        <v>405</v>
      </c>
      <c r="ID244" s="18"/>
    </row>
    <row r="245" spans="1:238" s="17" customFormat="1" ht="20.25" customHeight="1">
      <c r="A245" s="64">
        <v>3.32</v>
      </c>
      <c r="B245" s="77" t="s">
        <v>515</v>
      </c>
      <c r="C245" s="66" t="s">
        <v>406</v>
      </c>
      <c r="D245" s="98"/>
      <c r="E245" s="99"/>
      <c r="F245" s="99"/>
      <c r="G245" s="99"/>
      <c r="H245" s="99"/>
      <c r="I245" s="99"/>
      <c r="J245" s="99"/>
      <c r="K245" s="99"/>
      <c r="L245" s="99"/>
      <c r="M245" s="99"/>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c r="AY245" s="100"/>
      <c r="AZ245" s="100"/>
      <c r="BA245" s="100"/>
      <c r="BB245" s="100"/>
      <c r="BC245" s="101"/>
      <c r="HZ245" s="18"/>
      <c r="IA245" s="18">
        <v>3.32</v>
      </c>
      <c r="IB245" s="18" t="s">
        <v>515</v>
      </c>
      <c r="IC245" s="18" t="s">
        <v>406</v>
      </c>
      <c r="ID245" s="18"/>
    </row>
    <row r="246" spans="1:239" s="17" customFormat="1" ht="30" customHeight="1">
      <c r="A246" s="64">
        <v>3.33</v>
      </c>
      <c r="B246" s="77" t="s">
        <v>599</v>
      </c>
      <c r="C246" s="66" t="s">
        <v>407</v>
      </c>
      <c r="D246" s="67">
        <v>7</v>
      </c>
      <c r="E246" s="68" t="s">
        <v>243</v>
      </c>
      <c r="F246" s="69">
        <v>385.58</v>
      </c>
      <c r="G246" s="70"/>
      <c r="H246" s="71"/>
      <c r="I246" s="72" t="s">
        <v>34</v>
      </c>
      <c r="J246" s="73">
        <f>IF(I246="Less(-)",-1,1)</f>
        <v>1</v>
      </c>
      <c r="K246" s="71" t="s">
        <v>35</v>
      </c>
      <c r="L246" s="71" t="s">
        <v>4</v>
      </c>
      <c r="M246" s="48"/>
      <c r="N246" s="47"/>
      <c r="O246" s="47"/>
      <c r="P246" s="49"/>
      <c r="Q246" s="47"/>
      <c r="R246" s="47"/>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50"/>
      <c r="BA246" s="51">
        <f>ROUND(total_amount_ba($B$2,$D$2,D246,F246,J246,K246,M246),0)</f>
        <v>2699</v>
      </c>
      <c r="BB246" s="52">
        <f>BA246+SUM(N246:AZ246)</f>
        <v>2699</v>
      </c>
      <c r="BC246" s="53" t="str">
        <f>SpellNumber(L246,BB246)</f>
        <v>INR  Two Thousand Six Hundred &amp; Ninety Nine  Only</v>
      </c>
      <c r="HZ246" s="18"/>
      <c r="IA246" s="18">
        <v>3.33</v>
      </c>
      <c r="IB246" s="18" t="s">
        <v>599</v>
      </c>
      <c r="IC246" s="18" t="s">
        <v>407</v>
      </c>
      <c r="ID246" s="18">
        <v>7</v>
      </c>
      <c r="IE246" s="17" t="s">
        <v>243</v>
      </c>
    </row>
    <row r="247" spans="1:238" s="17" customFormat="1" ht="24.75" customHeight="1">
      <c r="A247" s="64">
        <v>3.34</v>
      </c>
      <c r="B247" s="77" t="s">
        <v>603</v>
      </c>
      <c r="C247" s="66" t="s">
        <v>408</v>
      </c>
      <c r="D247" s="98"/>
      <c r="E247" s="99"/>
      <c r="F247" s="99"/>
      <c r="G247" s="99"/>
      <c r="H247" s="99"/>
      <c r="I247" s="99"/>
      <c r="J247" s="99"/>
      <c r="K247" s="99"/>
      <c r="L247" s="99"/>
      <c r="M247" s="99"/>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c r="BA247" s="100"/>
      <c r="BB247" s="100"/>
      <c r="BC247" s="101"/>
      <c r="HZ247" s="18"/>
      <c r="IA247" s="18">
        <v>3.34</v>
      </c>
      <c r="IB247" s="18" t="s">
        <v>603</v>
      </c>
      <c r="IC247" s="18" t="s">
        <v>408</v>
      </c>
      <c r="ID247" s="18"/>
    </row>
    <row r="248" spans="1:239" s="17" customFormat="1" ht="37.5" customHeight="1">
      <c r="A248" s="64">
        <v>3.35</v>
      </c>
      <c r="B248" s="77" t="s">
        <v>599</v>
      </c>
      <c r="C248" s="66" t="s">
        <v>409</v>
      </c>
      <c r="D248" s="67">
        <v>3</v>
      </c>
      <c r="E248" s="68" t="s">
        <v>243</v>
      </c>
      <c r="F248" s="69">
        <v>238.01</v>
      </c>
      <c r="G248" s="70"/>
      <c r="H248" s="71"/>
      <c r="I248" s="72" t="s">
        <v>34</v>
      </c>
      <c r="J248" s="73">
        <f>IF(I248="Less(-)",-1,1)</f>
        <v>1</v>
      </c>
      <c r="K248" s="71" t="s">
        <v>35</v>
      </c>
      <c r="L248" s="71" t="s">
        <v>4</v>
      </c>
      <c r="M248" s="48"/>
      <c r="N248" s="47"/>
      <c r="O248" s="47"/>
      <c r="P248" s="49"/>
      <c r="Q248" s="47"/>
      <c r="R248" s="47"/>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50"/>
      <c r="BA248" s="51">
        <f>ROUND(total_amount_ba($B$2,$D$2,D248,F248,J248,K248,M248),0)</f>
        <v>714</v>
      </c>
      <c r="BB248" s="52">
        <f>BA248+SUM(N248:AZ248)</f>
        <v>714</v>
      </c>
      <c r="BC248" s="53" t="str">
        <f>SpellNumber(L248,BB248)</f>
        <v>INR  Seven Hundred &amp; Fourteen  Only</v>
      </c>
      <c r="HZ248" s="18"/>
      <c r="IA248" s="18">
        <v>3.35</v>
      </c>
      <c r="IB248" s="18" t="s">
        <v>599</v>
      </c>
      <c r="IC248" s="18" t="s">
        <v>409</v>
      </c>
      <c r="ID248" s="18">
        <v>3</v>
      </c>
      <c r="IE248" s="17" t="s">
        <v>243</v>
      </c>
    </row>
    <row r="249" spans="1:238" s="17" customFormat="1" ht="31.5">
      <c r="A249" s="64">
        <v>3.36</v>
      </c>
      <c r="B249" s="77" t="s">
        <v>604</v>
      </c>
      <c r="C249" s="66" t="s">
        <v>410</v>
      </c>
      <c r="D249" s="98"/>
      <c r="E249" s="99"/>
      <c r="F249" s="99"/>
      <c r="G249" s="99"/>
      <c r="H249" s="99"/>
      <c r="I249" s="99"/>
      <c r="J249" s="99"/>
      <c r="K249" s="99"/>
      <c r="L249" s="99"/>
      <c r="M249" s="99"/>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BB249" s="100"/>
      <c r="BC249" s="101"/>
      <c r="HZ249" s="18"/>
      <c r="IA249" s="18">
        <v>3.36</v>
      </c>
      <c r="IB249" s="18" t="s">
        <v>604</v>
      </c>
      <c r="IC249" s="18" t="s">
        <v>410</v>
      </c>
      <c r="ID249" s="18"/>
    </row>
    <row r="250" spans="1:239" s="17" customFormat="1" ht="32.25" customHeight="1">
      <c r="A250" s="64">
        <v>3.37</v>
      </c>
      <c r="B250" s="77" t="s">
        <v>515</v>
      </c>
      <c r="C250" s="66" t="s">
        <v>411</v>
      </c>
      <c r="D250" s="67">
        <v>32</v>
      </c>
      <c r="E250" s="68" t="s">
        <v>243</v>
      </c>
      <c r="F250" s="69">
        <v>481.94</v>
      </c>
      <c r="G250" s="70"/>
      <c r="H250" s="71"/>
      <c r="I250" s="72" t="s">
        <v>34</v>
      </c>
      <c r="J250" s="73">
        <f>IF(I250="Less(-)",-1,1)</f>
        <v>1</v>
      </c>
      <c r="K250" s="71" t="s">
        <v>35</v>
      </c>
      <c r="L250" s="71" t="s">
        <v>4</v>
      </c>
      <c r="M250" s="48"/>
      <c r="N250" s="47"/>
      <c r="O250" s="47"/>
      <c r="P250" s="49"/>
      <c r="Q250" s="47"/>
      <c r="R250" s="47"/>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50"/>
      <c r="BA250" s="51">
        <f>ROUND(total_amount_ba($B$2,$D$2,D250,F250,J250,K250,M250),0)</f>
        <v>15422</v>
      </c>
      <c r="BB250" s="52">
        <f>BA250+SUM(N250:AZ250)</f>
        <v>15422</v>
      </c>
      <c r="BC250" s="53" t="str">
        <f>SpellNumber(L250,BB250)</f>
        <v>INR  Fifteen Thousand Four Hundred &amp; Twenty Two  Only</v>
      </c>
      <c r="HZ250" s="18"/>
      <c r="IA250" s="18">
        <v>3.37</v>
      </c>
      <c r="IB250" s="18" t="s">
        <v>515</v>
      </c>
      <c r="IC250" s="18" t="s">
        <v>411</v>
      </c>
      <c r="ID250" s="18">
        <v>32</v>
      </c>
      <c r="IE250" s="17" t="s">
        <v>243</v>
      </c>
    </row>
    <row r="251" spans="1:239" s="17" customFormat="1" ht="37.5" customHeight="1">
      <c r="A251" s="64">
        <v>3.38</v>
      </c>
      <c r="B251" s="77" t="s">
        <v>603</v>
      </c>
      <c r="C251" s="66" t="s">
        <v>412</v>
      </c>
      <c r="D251" s="67">
        <v>14</v>
      </c>
      <c r="E251" s="68" t="s">
        <v>243</v>
      </c>
      <c r="F251" s="69">
        <v>408.94</v>
      </c>
      <c r="G251" s="70"/>
      <c r="H251" s="71"/>
      <c r="I251" s="72" t="s">
        <v>34</v>
      </c>
      <c r="J251" s="73">
        <f>IF(I251="Less(-)",-1,1)</f>
        <v>1</v>
      </c>
      <c r="K251" s="71" t="s">
        <v>35</v>
      </c>
      <c r="L251" s="71" t="s">
        <v>4</v>
      </c>
      <c r="M251" s="48"/>
      <c r="N251" s="47"/>
      <c r="O251" s="47"/>
      <c r="P251" s="49"/>
      <c r="Q251" s="47"/>
      <c r="R251" s="47"/>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50"/>
      <c r="BA251" s="51">
        <f>ROUND(total_amount_ba($B$2,$D$2,D251,F251,J251,K251,M251),0)</f>
        <v>5725</v>
      </c>
      <c r="BB251" s="52">
        <f>BA251+SUM(N251:AZ251)</f>
        <v>5725</v>
      </c>
      <c r="BC251" s="53" t="str">
        <f>SpellNumber(L251,BB251)</f>
        <v>INR  Five Thousand Seven Hundred &amp; Twenty Five  Only</v>
      </c>
      <c r="HZ251" s="18"/>
      <c r="IA251" s="18">
        <v>3.38</v>
      </c>
      <c r="IB251" s="18" t="s">
        <v>603</v>
      </c>
      <c r="IC251" s="18" t="s">
        <v>412</v>
      </c>
      <c r="ID251" s="18">
        <v>14</v>
      </c>
      <c r="IE251" s="17" t="s">
        <v>243</v>
      </c>
    </row>
    <row r="252" spans="1:238" s="17" customFormat="1" ht="47.25">
      <c r="A252" s="64">
        <v>3.39</v>
      </c>
      <c r="B252" s="77" t="s">
        <v>605</v>
      </c>
      <c r="C252" s="66" t="s">
        <v>413</v>
      </c>
      <c r="D252" s="98"/>
      <c r="E252" s="99"/>
      <c r="F252" s="99"/>
      <c r="G252" s="99"/>
      <c r="H252" s="99"/>
      <c r="I252" s="99"/>
      <c r="J252" s="99"/>
      <c r="K252" s="99"/>
      <c r="L252" s="99"/>
      <c r="M252" s="99"/>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1"/>
      <c r="HZ252" s="18"/>
      <c r="IA252" s="18">
        <v>3.39</v>
      </c>
      <c r="IB252" s="18" t="s">
        <v>605</v>
      </c>
      <c r="IC252" s="18" t="s">
        <v>413</v>
      </c>
      <c r="ID252" s="18"/>
    </row>
    <row r="253" spans="1:238" s="17" customFormat="1" ht="37.5" customHeight="1">
      <c r="A253" s="64">
        <v>3.4</v>
      </c>
      <c r="B253" s="77" t="s">
        <v>606</v>
      </c>
      <c r="C253" s="66" t="s">
        <v>414</v>
      </c>
      <c r="D253" s="98"/>
      <c r="E253" s="99"/>
      <c r="F253" s="99"/>
      <c r="G253" s="99"/>
      <c r="H253" s="99"/>
      <c r="I253" s="99"/>
      <c r="J253" s="99"/>
      <c r="K253" s="99"/>
      <c r="L253" s="99"/>
      <c r="M253" s="99"/>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0"/>
      <c r="AY253" s="100"/>
      <c r="AZ253" s="100"/>
      <c r="BA253" s="100"/>
      <c r="BB253" s="100"/>
      <c r="BC253" s="101"/>
      <c r="HZ253" s="18"/>
      <c r="IA253" s="18">
        <v>3.4</v>
      </c>
      <c r="IB253" s="18" t="s">
        <v>606</v>
      </c>
      <c r="IC253" s="18" t="s">
        <v>414</v>
      </c>
      <c r="ID253" s="18"/>
    </row>
    <row r="254" spans="1:239" s="17" customFormat="1" ht="30.75" customHeight="1">
      <c r="A254" s="64">
        <v>3.41</v>
      </c>
      <c r="B254" s="77" t="s">
        <v>607</v>
      </c>
      <c r="C254" s="66" t="s">
        <v>415</v>
      </c>
      <c r="D254" s="67">
        <v>5</v>
      </c>
      <c r="E254" s="68" t="s">
        <v>243</v>
      </c>
      <c r="F254" s="69">
        <v>1406.49</v>
      </c>
      <c r="G254" s="70"/>
      <c r="H254" s="71"/>
      <c r="I254" s="72" t="s">
        <v>34</v>
      </c>
      <c r="J254" s="73">
        <f>IF(I254="Less(-)",-1,1)</f>
        <v>1</v>
      </c>
      <c r="K254" s="71" t="s">
        <v>35</v>
      </c>
      <c r="L254" s="71" t="s">
        <v>4</v>
      </c>
      <c r="M254" s="48"/>
      <c r="N254" s="47"/>
      <c r="O254" s="47"/>
      <c r="P254" s="49"/>
      <c r="Q254" s="47"/>
      <c r="R254" s="47"/>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50"/>
      <c r="BA254" s="51">
        <f>ROUND(total_amount_ba($B$2,$D$2,D254,F254,J254,K254,M254),0)</f>
        <v>7032</v>
      </c>
      <c r="BB254" s="52">
        <f>BA254+SUM(N254:AZ254)</f>
        <v>7032</v>
      </c>
      <c r="BC254" s="53" t="str">
        <f>SpellNumber(L254,BB254)</f>
        <v>INR  Seven Thousand  &amp;Thirty Two  Only</v>
      </c>
      <c r="HZ254" s="18"/>
      <c r="IA254" s="18">
        <v>3.41</v>
      </c>
      <c r="IB254" s="18" t="s">
        <v>607</v>
      </c>
      <c r="IC254" s="18" t="s">
        <v>415</v>
      </c>
      <c r="ID254" s="18">
        <v>5</v>
      </c>
      <c r="IE254" s="17" t="s">
        <v>243</v>
      </c>
    </row>
    <row r="255" spans="1:238" s="17" customFormat="1" ht="32.25" customHeight="1">
      <c r="A255" s="64">
        <v>3.42</v>
      </c>
      <c r="B255" s="77" t="s">
        <v>608</v>
      </c>
      <c r="C255" s="66" t="s">
        <v>416</v>
      </c>
      <c r="D255" s="98"/>
      <c r="E255" s="99"/>
      <c r="F255" s="99"/>
      <c r="G255" s="99"/>
      <c r="H255" s="99"/>
      <c r="I255" s="99"/>
      <c r="J255" s="99"/>
      <c r="K255" s="99"/>
      <c r="L255" s="99"/>
      <c r="M255" s="99"/>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c r="AU255" s="100"/>
      <c r="AV255" s="100"/>
      <c r="AW255" s="100"/>
      <c r="AX255" s="100"/>
      <c r="AY255" s="100"/>
      <c r="AZ255" s="100"/>
      <c r="BA255" s="100"/>
      <c r="BB255" s="100"/>
      <c r="BC255" s="101"/>
      <c r="HZ255" s="18"/>
      <c r="IA255" s="18">
        <v>3.42</v>
      </c>
      <c r="IB255" s="18" t="s">
        <v>608</v>
      </c>
      <c r="IC255" s="18" t="s">
        <v>416</v>
      </c>
      <c r="ID255" s="18"/>
    </row>
    <row r="256" spans="1:239" s="17" customFormat="1" ht="37.5" customHeight="1">
      <c r="A256" s="64">
        <v>3.43</v>
      </c>
      <c r="B256" s="77" t="s">
        <v>599</v>
      </c>
      <c r="C256" s="66" t="s">
        <v>417</v>
      </c>
      <c r="D256" s="67">
        <v>4</v>
      </c>
      <c r="E256" s="68" t="s">
        <v>243</v>
      </c>
      <c r="F256" s="69">
        <v>1465.15</v>
      </c>
      <c r="G256" s="70"/>
      <c r="H256" s="71"/>
      <c r="I256" s="72" t="s">
        <v>34</v>
      </c>
      <c r="J256" s="73">
        <f>IF(I256="Less(-)",-1,1)</f>
        <v>1</v>
      </c>
      <c r="K256" s="71" t="s">
        <v>35</v>
      </c>
      <c r="L256" s="71" t="s">
        <v>4</v>
      </c>
      <c r="M256" s="48"/>
      <c r="N256" s="47"/>
      <c r="O256" s="47"/>
      <c r="P256" s="49"/>
      <c r="Q256" s="47"/>
      <c r="R256" s="47"/>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50"/>
      <c r="BA256" s="51">
        <f>ROUND(total_amount_ba($B$2,$D$2,D256,F256,J256,K256,M256),0)</f>
        <v>5861</v>
      </c>
      <c r="BB256" s="52">
        <f>BA256+SUM(N256:AZ256)</f>
        <v>5861</v>
      </c>
      <c r="BC256" s="53" t="str">
        <f>SpellNumber(L256,BB256)</f>
        <v>INR  Five Thousand Eight Hundred &amp; Sixty One  Only</v>
      </c>
      <c r="HZ256" s="18"/>
      <c r="IA256" s="18">
        <v>3.43</v>
      </c>
      <c r="IB256" s="18" t="s">
        <v>599</v>
      </c>
      <c r="IC256" s="18" t="s">
        <v>417</v>
      </c>
      <c r="ID256" s="18">
        <v>4</v>
      </c>
      <c r="IE256" s="17" t="s">
        <v>243</v>
      </c>
    </row>
    <row r="257" spans="1:238" s="17" customFormat="1" ht="94.5">
      <c r="A257" s="64">
        <v>3.44</v>
      </c>
      <c r="B257" s="77" t="s">
        <v>861</v>
      </c>
      <c r="C257" s="66" t="s">
        <v>418</v>
      </c>
      <c r="D257" s="98"/>
      <c r="E257" s="99"/>
      <c r="F257" s="99"/>
      <c r="G257" s="99"/>
      <c r="H257" s="99"/>
      <c r="I257" s="99"/>
      <c r="J257" s="99"/>
      <c r="K257" s="99"/>
      <c r="L257" s="99"/>
      <c r="M257" s="99"/>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c r="BA257" s="100"/>
      <c r="BB257" s="100"/>
      <c r="BC257" s="101"/>
      <c r="HZ257" s="18"/>
      <c r="IA257" s="18">
        <v>3.44</v>
      </c>
      <c r="IB257" s="18" t="s">
        <v>861</v>
      </c>
      <c r="IC257" s="18" t="s">
        <v>418</v>
      </c>
      <c r="ID257" s="18"/>
    </row>
    <row r="258" spans="1:239" s="17" customFormat="1" ht="37.5" customHeight="1">
      <c r="A258" s="64">
        <v>3.45</v>
      </c>
      <c r="B258" s="77" t="s">
        <v>862</v>
      </c>
      <c r="C258" s="66" t="s">
        <v>419</v>
      </c>
      <c r="D258" s="67">
        <v>1</v>
      </c>
      <c r="E258" s="68" t="s">
        <v>243</v>
      </c>
      <c r="F258" s="69">
        <v>5069.13</v>
      </c>
      <c r="G258" s="70"/>
      <c r="H258" s="71"/>
      <c r="I258" s="72" t="s">
        <v>34</v>
      </c>
      <c r="J258" s="73">
        <f>IF(I258="Less(-)",-1,1)</f>
        <v>1</v>
      </c>
      <c r="K258" s="71" t="s">
        <v>35</v>
      </c>
      <c r="L258" s="71" t="s">
        <v>4</v>
      </c>
      <c r="M258" s="48"/>
      <c r="N258" s="47"/>
      <c r="O258" s="47"/>
      <c r="P258" s="49"/>
      <c r="Q258" s="47"/>
      <c r="R258" s="47"/>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50"/>
      <c r="BA258" s="51">
        <f>ROUND(total_amount_ba($B$2,$D$2,D258,F258,J258,K258,M258),0)</f>
        <v>5069</v>
      </c>
      <c r="BB258" s="52">
        <f>BA258+SUM(N258:AZ258)</f>
        <v>5069</v>
      </c>
      <c r="BC258" s="53" t="str">
        <f>SpellNumber(L258,BB258)</f>
        <v>INR  Five Thousand  &amp;Sixty Nine  Only</v>
      </c>
      <c r="HZ258" s="18"/>
      <c r="IA258" s="18">
        <v>3.45</v>
      </c>
      <c r="IB258" s="18" t="s">
        <v>862</v>
      </c>
      <c r="IC258" s="18" t="s">
        <v>419</v>
      </c>
      <c r="ID258" s="18">
        <v>1</v>
      </c>
      <c r="IE258" s="17" t="s">
        <v>243</v>
      </c>
    </row>
    <row r="259" spans="1:238" s="17" customFormat="1" ht="37.5" customHeight="1">
      <c r="A259" s="64">
        <v>3.46</v>
      </c>
      <c r="B259" s="77" t="s">
        <v>863</v>
      </c>
      <c r="C259" s="66" t="s">
        <v>420</v>
      </c>
      <c r="D259" s="98"/>
      <c r="E259" s="99"/>
      <c r="F259" s="99"/>
      <c r="G259" s="99"/>
      <c r="H259" s="99"/>
      <c r="I259" s="99"/>
      <c r="J259" s="99"/>
      <c r="K259" s="99"/>
      <c r="L259" s="99"/>
      <c r="M259" s="99"/>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100"/>
      <c r="AX259" s="100"/>
      <c r="AY259" s="100"/>
      <c r="AZ259" s="100"/>
      <c r="BA259" s="100"/>
      <c r="BB259" s="100"/>
      <c r="BC259" s="101"/>
      <c r="HZ259" s="18"/>
      <c r="IA259" s="18">
        <v>3.46</v>
      </c>
      <c r="IB259" s="18" t="s">
        <v>863</v>
      </c>
      <c r="IC259" s="18" t="s">
        <v>420</v>
      </c>
      <c r="ID259" s="18"/>
    </row>
    <row r="260" spans="1:239" s="17" customFormat="1" ht="37.5" customHeight="1">
      <c r="A260" s="64">
        <v>3.47</v>
      </c>
      <c r="B260" s="77" t="s">
        <v>864</v>
      </c>
      <c r="C260" s="66" t="s">
        <v>421</v>
      </c>
      <c r="D260" s="67">
        <v>2</v>
      </c>
      <c r="E260" s="68" t="s">
        <v>243</v>
      </c>
      <c r="F260" s="69">
        <v>802.67</v>
      </c>
      <c r="G260" s="70"/>
      <c r="H260" s="71"/>
      <c r="I260" s="72" t="s">
        <v>34</v>
      </c>
      <c r="J260" s="73">
        <f>IF(I260="Less(-)",-1,1)</f>
        <v>1</v>
      </c>
      <c r="K260" s="71" t="s">
        <v>35</v>
      </c>
      <c r="L260" s="71" t="s">
        <v>4</v>
      </c>
      <c r="M260" s="48"/>
      <c r="N260" s="47"/>
      <c r="O260" s="47"/>
      <c r="P260" s="49"/>
      <c r="Q260" s="47"/>
      <c r="R260" s="47"/>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50"/>
      <c r="BA260" s="51">
        <f>ROUND(total_amount_ba($B$2,$D$2,D260,F260,J260,K260,M260),0)</f>
        <v>1605</v>
      </c>
      <c r="BB260" s="52">
        <f>BA260+SUM(N260:AZ260)</f>
        <v>1605</v>
      </c>
      <c r="BC260" s="53" t="str">
        <f>SpellNumber(L260,BB260)</f>
        <v>INR  One Thousand Six Hundred &amp; Five  Only</v>
      </c>
      <c r="HZ260" s="18"/>
      <c r="IA260" s="18">
        <v>3.47</v>
      </c>
      <c r="IB260" s="18" t="s">
        <v>864</v>
      </c>
      <c r="IC260" s="18" t="s">
        <v>421</v>
      </c>
      <c r="ID260" s="18">
        <v>2</v>
      </c>
      <c r="IE260" s="17" t="s">
        <v>243</v>
      </c>
    </row>
    <row r="261" spans="1:239" s="17" customFormat="1" ht="37.5" customHeight="1">
      <c r="A261" s="64">
        <v>3.48</v>
      </c>
      <c r="B261" s="77" t="s">
        <v>592</v>
      </c>
      <c r="C261" s="66" t="s">
        <v>422</v>
      </c>
      <c r="D261" s="67">
        <v>2</v>
      </c>
      <c r="E261" s="68" t="s">
        <v>243</v>
      </c>
      <c r="F261" s="69">
        <v>1237.3</v>
      </c>
      <c r="G261" s="70"/>
      <c r="H261" s="71"/>
      <c r="I261" s="72" t="s">
        <v>34</v>
      </c>
      <c r="J261" s="73">
        <f>IF(I261="Less(-)",-1,1)</f>
        <v>1</v>
      </c>
      <c r="K261" s="71" t="s">
        <v>35</v>
      </c>
      <c r="L261" s="71" t="s">
        <v>4</v>
      </c>
      <c r="M261" s="48"/>
      <c r="N261" s="47"/>
      <c r="O261" s="47"/>
      <c r="P261" s="49"/>
      <c r="Q261" s="47"/>
      <c r="R261" s="47"/>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50"/>
      <c r="BA261" s="51">
        <f>ROUND(total_amount_ba($B$2,$D$2,D261,F261,J261,K261,M261),0)</f>
        <v>2475</v>
      </c>
      <c r="BB261" s="52">
        <f>BA261+SUM(N261:AZ261)</f>
        <v>2475</v>
      </c>
      <c r="BC261" s="53" t="str">
        <f>SpellNumber(L261,BB261)</f>
        <v>INR  Two Thousand Four Hundred &amp; Seventy Five  Only</v>
      </c>
      <c r="HZ261" s="18"/>
      <c r="IA261" s="18">
        <v>3.48</v>
      </c>
      <c r="IB261" s="18" t="s">
        <v>592</v>
      </c>
      <c r="IC261" s="18" t="s">
        <v>422</v>
      </c>
      <c r="ID261" s="18">
        <v>2</v>
      </c>
      <c r="IE261" s="17" t="s">
        <v>243</v>
      </c>
    </row>
    <row r="262" spans="1:238" s="17" customFormat="1" ht="37.5" customHeight="1">
      <c r="A262" s="64">
        <v>3.49</v>
      </c>
      <c r="B262" s="77" t="s">
        <v>593</v>
      </c>
      <c r="C262" s="66" t="s">
        <v>423</v>
      </c>
      <c r="D262" s="98"/>
      <c r="E262" s="99"/>
      <c r="F262" s="99"/>
      <c r="G262" s="99"/>
      <c r="H262" s="99"/>
      <c r="I262" s="99"/>
      <c r="J262" s="99"/>
      <c r="K262" s="99"/>
      <c r="L262" s="99"/>
      <c r="M262" s="99"/>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c r="AO262" s="100"/>
      <c r="AP262" s="100"/>
      <c r="AQ262" s="100"/>
      <c r="AR262" s="100"/>
      <c r="AS262" s="100"/>
      <c r="AT262" s="100"/>
      <c r="AU262" s="100"/>
      <c r="AV262" s="100"/>
      <c r="AW262" s="100"/>
      <c r="AX262" s="100"/>
      <c r="AY262" s="100"/>
      <c r="AZ262" s="100"/>
      <c r="BA262" s="100"/>
      <c r="BB262" s="100"/>
      <c r="BC262" s="101"/>
      <c r="HZ262" s="18"/>
      <c r="IA262" s="18">
        <v>3.49</v>
      </c>
      <c r="IB262" s="18" t="s">
        <v>593</v>
      </c>
      <c r="IC262" s="18" t="s">
        <v>423</v>
      </c>
      <c r="ID262" s="18"/>
    </row>
    <row r="263" spans="1:238" s="17" customFormat="1" ht="37.5" customHeight="1">
      <c r="A263" s="64">
        <v>3.5</v>
      </c>
      <c r="B263" s="77" t="s">
        <v>594</v>
      </c>
      <c r="C263" s="66" t="s">
        <v>424</v>
      </c>
      <c r="D263" s="98"/>
      <c r="E263" s="99"/>
      <c r="F263" s="99"/>
      <c r="G263" s="99"/>
      <c r="H263" s="99"/>
      <c r="I263" s="99"/>
      <c r="J263" s="99"/>
      <c r="K263" s="99"/>
      <c r="L263" s="99"/>
      <c r="M263" s="99"/>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c r="BA263" s="100"/>
      <c r="BB263" s="100"/>
      <c r="BC263" s="101"/>
      <c r="HZ263" s="18"/>
      <c r="IA263" s="18">
        <v>3.5</v>
      </c>
      <c r="IB263" s="18" t="s">
        <v>594</v>
      </c>
      <c r="IC263" s="18" t="s">
        <v>424</v>
      </c>
      <c r="ID263" s="18"/>
    </row>
    <row r="264" spans="1:239" s="17" customFormat="1" ht="37.5" customHeight="1">
      <c r="A264" s="64">
        <v>3.51</v>
      </c>
      <c r="B264" s="77" t="s">
        <v>865</v>
      </c>
      <c r="C264" s="66" t="s">
        <v>425</v>
      </c>
      <c r="D264" s="67">
        <v>7.6</v>
      </c>
      <c r="E264" s="68" t="s">
        <v>241</v>
      </c>
      <c r="F264" s="69">
        <v>892.63</v>
      </c>
      <c r="G264" s="70"/>
      <c r="H264" s="71"/>
      <c r="I264" s="72" t="s">
        <v>34</v>
      </c>
      <c r="J264" s="73">
        <f>IF(I264="Less(-)",-1,1)</f>
        <v>1</v>
      </c>
      <c r="K264" s="71" t="s">
        <v>35</v>
      </c>
      <c r="L264" s="71" t="s">
        <v>4</v>
      </c>
      <c r="M264" s="48"/>
      <c r="N264" s="47"/>
      <c r="O264" s="47"/>
      <c r="P264" s="49"/>
      <c r="Q264" s="47"/>
      <c r="R264" s="47"/>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50"/>
      <c r="BA264" s="51">
        <f>ROUND(total_amount_ba($B$2,$D$2,D264,F264,J264,K264,M264),0)</f>
        <v>6784</v>
      </c>
      <c r="BB264" s="52">
        <f>BA264+SUM(N264:AZ264)</f>
        <v>6784</v>
      </c>
      <c r="BC264" s="53" t="str">
        <f>SpellNumber(L264,BB264)</f>
        <v>INR  Six Thousand Seven Hundred &amp; Eighty Four  Only</v>
      </c>
      <c r="HZ264" s="18"/>
      <c r="IA264" s="18">
        <v>3.51</v>
      </c>
      <c r="IB264" s="18" t="s">
        <v>865</v>
      </c>
      <c r="IC264" s="18" t="s">
        <v>425</v>
      </c>
      <c r="ID264" s="18">
        <v>7.6</v>
      </c>
      <c r="IE264" s="17" t="s">
        <v>241</v>
      </c>
    </row>
    <row r="265" spans="1:238" s="17" customFormat="1" ht="37.5" customHeight="1">
      <c r="A265" s="64">
        <v>3.52</v>
      </c>
      <c r="B265" s="77" t="s">
        <v>596</v>
      </c>
      <c r="C265" s="66" t="s">
        <v>426</v>
      </c>
      <c r="D265" s="98"/>
      <c r="E265" s="99"/>
      <c r="F265" s="99"/>
      <c r="G265" s="99"/>
      <c r="H265" s="99"/>
      <c r="I265" s="99"/>
      <c r="J265" s="99"/>
      <c r="K265" s="99"/>
      <c r="L265" s="99"/>
      <c r="M265" s="99"/>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1"/>
      <c r="HZ265" s="18"/>
      <c r="IA265" s="18">
        <v>3.52</v>
      </c>
      <c r="IB265" s="18" t="s">
        <v>596</v>
      </c>
      <c r="IC265" s="18" t="s">
        <v>426</v>
      </c>
      <c r="ID265" s="18"/>
    </row>
    <row r="266" spans="1:239" s="17" customFormat="1" ht="37.5" customHeight="1">
      <c r="A266" s="64">
        <v>3.53</v>
      </c>
      <c r="B266" s="77" t="s">
        <v>865</v>
      </c>
      <c r="C266" s="66" t="s">
        <v>427</v>
      </c>
      <c r="D266" s="67">
        <v>3.6</v>
      </c>
      <c r="E266" s="68" t="s">
        <v>241</v>
      </c>
      <c r="F266" s="69">
        <v>816.79</v>
      </c>
      <c r="G266" s="70"/>
      <c r="H266" s="71"/>
      <c r="I266" s="72" t="s">
        <v>34</v>
      </c>
      <c r="J266" s="73">
        <f>IF(I266="Less(-)",-1,1)</f>
        <v>1</v>
      </c>
      <c r="K266" s="71" t="s">
        <v>35</v>
      </c>
      <c r="L266" s="71" t="s">
        <v>4</v>
      </c>
      <c r="M266" s="48"/>
      <c r="N266" s="47"/>
      <c r="O266" s="47"/>
      <c r="P266" s="49"/>
      <c r="Q266" s="47"/>
      <c r="R266" s="47"/>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50"/>
      <c r="BA266" s="51">
        <f>ROUND(total_amount_ba($B$2,$D$2,D266,F266,J266,K266,M266),0)</f>
        <v>2940</v>
      </c>
      <c r="BB266" s="52">
        <f>BA266+SUM(N266:AZ266)</f>
        <v>2940</v>
      </c>
      <c r="BC266" s="53" t="str">
        <f>SpellNumber(L266,BB266)</f>
        <v>INR  Two Thousand Nine Hundred &amp; Forty  Only</v>
      </c>
      <c r="HZ266" s="18"/>
      <c r="IA266" s="18">
        <v>3.53</v>
      </c>
      <c r="IB266" s="18" t="s">
        <v>865</v>
      </c>
      <c r="IC266" s="18" t="s">
        <v>427</v>
      </c>
      <c r="ID266" s="18">
        <v>3.6</v>
      </c>
      <c r="IE266" s="17" t="s">
        <v>241</v>
      </c>
    </row>
    <row r="267" spans="1:238" s="17" customFormat="1" ht="24.75" customHeight="1">
      <c r="A267" s="64">
        <v>3.54</v>
      </c>
      <c r="B267" s="77" t="s">
        <v>609</v>
      </c>
      <c r="C267" s="66" t="s">
        <v>428</v>
      </c>
      <c r="D267" s="98"/>
      <c r="E267" s="99"/>
      <c r="F267" s="99"/>
      <c r="G267" s="99"/>
      <c r="H267" s="99"/>
      <c r="I267" s="99"/>
      <c r="J267" s="99"/>
      <c r="K267" s="99"/>
      <c r="L267" s="99"/>
      <c r="M267" s="99"/>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1"/>
      <c r="BE267" s="27"/>
      <c r="HZ267" s="18"/>
      <c r="IA267" s="18">
        <v>3.54</v>
      </c>
      <c r="IB267" s="18" t="s">
        <v>609</v>
      </c>
      <c r="IC267" s="18" t="s">
        <v>428</v>
      </c>
      <c r="ID267" s="18"/>
    </row>
    <row r="268" spans="1:238" s="17" customFormat="1" ht="47.25">
      <c r="A268" s="64">
        <v>3.55</v>
      </c>
      <c r="B268" s="77" t="s">
        <v>610</v>
      </c>
      <c r="C268" s="66" t="s">
        <v>429</v>
      </c>
      <c r="D268" s="98"/>
      <c r="E268" s="99"/>
      <c r="F268" s="99"/>
      <c r="G268" s="99"/>
      <c r="H268" s="99"/>
      <c r="I268" s="99"/>
      <c r="J268" s="99"/>
      <c r="K268" s="99"/>
      <c r="L268" s="99"/>
      <c r="M268" s="99"/>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1"/>
      <c r="HZ268" s="18"/>
      <c r="IA268" s="18">
        <v>3.55</v>
      </c>
      <c r="IB268" s="18" t="s">
        <v>610</v>
      </c>
      <c r="IC268" s="18" t="s">
        <v>429</v>
      </c>
      <c r="ID268" s="18"/>
    </row>
    <row r="269" spans="1:239" s="17" customFormat="1" ht="15.75">
      <c r="A269" s="64">
        <v>3.56</v>
      </c>
      <c r="B269" s="77" t="s">
        <v>611</v>
      </c>
      <c r="C269" s="66" t="s">
        <v>430</v>
      </c>
      <c r="D269" s="67">
        <v>20.01</v>
      </c>
      <c r="E269" s="68" t="s">
        <v>241</v>
      </c>
      <c r="F269" s="69">
        <v>266.68</v>
      </c>
      <c r="G269" s="70"/>
      <c r="H269" s="71"/>
      <c r="I269" s="72" t="s">
        <v>34</v>
      </c>
      <c r="J269" s="73">
        <f>IF(I269="Less(-)",-1,1)</f>
        <v>1</v>
      </c>
      <c r="K269" s="71" t="s">
        <v>35</v>
      </c>
      <c r="L269" s="71" t="s">
        <v>4</v>
      </c>
      <c r="M269" s="48"/>
      <c r="N269" s="47"/>
      <c r="O269" s="47"/>
      <c r="P269" s="49"/>
      <c r="Q269" s="47"/>
      <c r="R269" s="47"/>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50"/>
      <c r="BA269" s="51">
        <f>ROUND(total_amount_ba($B$2,$D$2,D269,F269,J269,K269,M269),0)</f>
        <v>5336</v>
      </c>
      <c r="BB269" s="52">
        <f>BA269+SUM(N269:AZ269)</f>
        <v>5336</v>
      </c>
      <c r="BC269" s="53" t="str">
        <f>SpellNumber(L269,BB269)</f>
        <v>INR  Five Thousand Three Hundred &amp; Thirty Six  Only</v>
      </c>
      <c r="HZ269" s="18"/>
      <c r="IA269" s="18">
        <v>3.56</v>
      </c>
      <c r="IB269" s="18" t="s">
        <v>611</v>
      </c>
      <c r="IC269" s="18" t="s">
        <v>430</v>
      </c>
      <c r="ID269" s="18">
        <v>20.01</v>
      </c>
      <c r="IE269" s="17" t="s">
        <v>241</v>
      </c>
    </row>
    <row r="270" spans="1:239" s="17" customFormat="1" ht="34.5" customHeight="1">
      <c r="A270" s="64">
        <v>3.57</v>
      </c>
      <c r="B270" s="77" t="s">
        <v>612</v>
      </c>
      <c r="C270" s="66" t="s">
        <v>431</v>
      </c>
      <c r="D270" s="67">
        <v>48.5</v>
      </c>
      <c r="E270" s="68" t="s">
        <v>241</v>
      </c>
      <c r="F270" s="69">
        <v>327.36</v>
      </c>
      <c r="G270" s="70"/>
      <c r="H270" s="71"/>
      <c r="I270" s="72" t="s">
        <v>34</v>
      </c>
      <c r="J270" s="73">
        <f>IF(I270="Less(-)",-1,1)</f>
        <v>1</v>
      </c>
      <c r="K270" s="71" t="s">
        <v>35</v>
      </c>
      <c r="L270" s="71" t="s">
        <v>4</v>
      </c>
      <c r="M270" s="48"/>
      <c r="N270" s="47"/>
      <c r="O270" s="47"/>
      <c r="P270" s="49"/>
      <c r="Q270" s="47"/>
      <c r="R270" s="47"/>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50"/>
      <c r="BA270" s="51">
        <f>ROUND(total_amount_ba($B$2,$D$2,D270,F270,J270,K270,M270),0)</f>
        <v>15877</v>
      </c>
      <c r="BB270" s="52">
        <f>BA270+SUM(N270:AZ270)</f>
        <v>15877</v>
      </c>
      <c r="BC270" s="53" t="str">
        <f>SpellNumber(L270,BB270)</f>
        <v>INR  Fifteen Thousand Eight Hundred &amp; Seventy Seven  Only</v>
      </c>
      <c r="HZ270" s="18"/>
      <c r="IA270" s="18">
        <v>3.57</v>
      </c>
      <c r="IB270" s="18" t="s">
        <v>612</v>
      </c>
      <c r="IC270" s="18" t="s">
        <v>431</v>
      </c>
      <c r="ID270" s="18">
        <v>48.5</v>
      </c>
      <c r="IE270" s="17" t="s">
        <v>241</v>
      </c>
    </row>
    <row r="271" spans="1:238" s="17" customFormat="1" ht="63">
      <c r="A271" s="64">
        <v>3.58</v>
      </c>
      <c r="B271" s="77" t="s">
        <v>613</v>
      </c>
      <c r="C271" s="66" t="s">
        <v>432</v>
      </c>
      <c r="D271" s="98"/>
      <c r="E271" s="99"/>
      <c r="F271" s="99"/>
      <c r="G271" s="99"/>
      <c r="H271" s="99"/>
      <c r="I271" s="99"/>
      <c r="J271" s="99"/>
      <c r="K271" s="99"/>
      <c r="L271" s="99"/>
      <c r="M271" s="99"/>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1"/>
      <c r="HZ271" s="18"/>
      <c r="IA271" s="18">
        <v>3.58</v>
      </c>
      <c r="IB271" s="18" t="s">
        <v>613</v>
      </c>
      <c r="IC271" s="18" t="s">
        <v>432</v>
      </c>
      <c r="ID271" s="18"/>
    </row>
    <row r="272" spans="1:239" s="17" customFormat="1" ht="30" customHeight="1">
      <c r="A272" s="64">
        <v>3.59</v>
      </c>
      <c r="B272" s="77" t="s">
        <v>611</v>
      </c>
      <c r="C272" s="66" t="s">
        <v>433</v>
      </c>
      <c r="D272" s="67">
        <v>10</v>
      </c>
      <c r="E272" s="68" t="s">
        <v>241</v>
      </c>
      <c r="F272" s="69">
        <v>425.43</v>
      </c>
      <c r="G272" s="70"/>
      <c r="H272" s="71"/>
      <c r="I272" s="72" t="s">
        <v>34</v>
      </c>
      <c r="J272" s="73">
        <f>IF(I272="Less(-)",-1,1)</f>
        <v>1</v>
      </c>
      <c r="K272" s="71" t="s">
        <v>35</v>
      </c>
      <c r="L272" s="71" t="s">
        <v>4</v>
      </c>
      <c r="M272" s="48"/>
      <c r="N272" s="47"/>
      <c r="O272" s="47"/>
      <c r="P272" s="49"/>
      <c r="Q272" s="47"/>
      <c r="R272" s="47"/>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50"/>
      <c r="BA272" s="51">
        <f>ROUND(total_amount_ba($B$2,$D$2,D272,F272,J272,K272,M272),0)</f>
        <v>4254</v>
      </c>
      <c r="BB272" s="52">
        <f>BA272+SUM(N272:AZ272)</f>
        <v>4254</v>
      </c>
      <c r="BC272" s="53" t="str">
        <f>SpellNumber(L272,BB272)</f>
        <v>INR  Four Thousand Two Hundred &amp; Fifty Four  Only</v>
      </c>
      <c r="HZ272" s="18"/>
      <c r="IA272" s="18">
        <v>3.59</v>
      </c>
      <c r="IB272" s="18" t="s">
        <v>611</v>
      </c>
      <c r="IC272" s="18" t="s">
        <v>433</v>
      </c>
      <c r="ID272" s="18">
        <v>10</v>
      </c>
      <c r="IE272" s="17" t="s">
        <v>241</v>
      </c>
    </row>
    <row r="273" spans="1:238" s="17" customFormat="1" ht="31.5">
      <c r="A273" s="64">
        <v>3.6</v>
      </c>
      <c r="B273" s="77" t="s">
        <v>614</v>
      </c>
      <c r="C273" s="66" t="s">
        <v>434</v>
      </c>
      <c r="D273" s="98"/>
      <c r="E273" s="99"/>
      <c r="F273" s="99"/>
      <c r="G273" s="99"/>
      <c r="H273" s="99"/>
      <c r="I273" s="99"/>
      <c r="J273" s="99"/>
      <c r="K273" s="99"/>
      <c r="L273" s="99"/>
      <c r="M273" s="99"/>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0"/>
      <c r="BC273" s="101"/>
      <c r="HZ273" s="18"/>
      <c r="IA273" s="18">
        <v>3.6</v>
      </c>
      <c r="IB273" s="18" t="s">
        <v>614</v>
      </c>
      <c r="IC273" s="18" t="s">
        <v>434</v>
      </c>
      <c r="ID273" s="18"/>
    </row>
    <row r="274" spans="1:239" s="17" customFormat="1" ht="31.5">
      <c r="A274" s="64">
        <v>3.61</v>
      </c>
      <c r="B274" s="77" t="s">
        <v>612</v>
      </c>
      <c r="C274" s="66" t="s">
        <v>435</v>
      </c>
      <c r="D274" s="67">
        <v>45</v>
      </c>
      <c r="E274" s="68" t="s">
        <v>241</v>
      </c>
      <c r="F274" s="69">
        <v>276.5</v>
      </c>
      <c r="G274" s="70"/>
      <c r="H274" s="71"/>
      <c r="I274" s="72" t="s">
        <v>34</v>
      </c>
      <c r="J274" s="73">
        <f>IF(I274="Less(-)",-1,1)</f>
        <v>1</v>
      </c>
      <c r="K274" s="71" t="s">
        <v>35</v>
      </c>
      <c r="L274" s="71" t="s">
        <v>4</v>
      </c>
      <c r="M274" s="48"/>
      <c r="N274" s="47"/>
      <c r="O274" s="47"/>
      <c r="P274" s="49"/>
      <c r="Q274" s="47"/>
      <c r="R274" s="47"/>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50"/>
      <c r="BA274" s="51">
        <f>ROUND(total_amount_ba($B$2,$D$2,D274,F274,J274,K274,M274),0)</f>
        <v>12443</v>
      </c>
      <c r="BB274" s="52">
        <f>BA274+SUM(N274:AZ274)</f>
        <v>12443</v>
      </c>
      <c r="BC274" s="53" t="str">
        <f>SpellNumber(L274,BB274)</f>
        <v>INR  Twelve Thousand Four Hundred &amp; Forty Three  Only</v>
      </c>
      <c r="HZ274" s="18"/>
      <c r="IA274" s="18">
        <v>3.61</v>
      </c>
      <c r="IB274" s="18" t="s">
        <v>612</v>
      </c>
      <c r="IC274" s="18" t="s">
        <v>435</v>
      </c>
      <c r="ID274" s="18">
        <v>45</v>
      </c>
      <c r="IE274" s="17" t="s">
        <v>241</v>
      </c>
    </row>
    <row r="275" spans="1:239" s="17" customFormat="1" ht="37.5" customHeight="1">
      <c r="A275" s="64">
        <v>3.62</v>
      </c>
      <c r="B275" s="77" t="s">
        <v>615</v>
      </c>
      <c r="C275" s="66" t="s">
        <v>436</v>
      </c>
      <c r="D275" s="67">
        <v>20</v>
      </c>
      <c r="E275" s="68" t="s">
        <v>241</v>
      </c>
      <c r="F275" s="69">
        <v>366.46</v>
      </c>
      <c r="G275" s="70"/>
      <c r="H275" s="71"/>
      <c r="I275" s="72" t="s">
        <v>34</v>
      </c>
      <c r="J275" s="73">
        <f>IF(I275="Less(-)",-1,1)</f>
        <v>1</v>
      </c>
      <c r="K275" s="71" t="s">
        <v>35</v>
      </c>
      <c r="L275" s="71" t="s">
        <v>4</v>
      </c>
      <c r="M275" s="48"/>
      <c r="N275" s="47"/>
      <c r="O275" s="47"/>
      <c r="P275" s="49"/>
      <c r="Q275" s="47"/>
      <c r="R275" s="47"/>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50"/>
      <c r="BA275" s="51">
        <f>ROUND(total_amount_ba($B$2,$D$2,D275,F275,J275,K275,M275),0)</f>
        <v>7329</v>
      </c>
      <c r="BB275" s="52">
        <f>BA275+SUM(N275:AZ275)</f>
        <v>7329</v>
      </c>
      <c r="BC275" s="53" t="str">
        <f>SpellNumber(L275,BB275)</f>
        <v>INR  Seven Thousand Three Hundred &amp; Twenty Nine  Only</v>
      </c>
      <c r="HZ275" s="18"/>
      <c r="IA275" s="18">
        <v>3.62</v>
      </c>
      <c r="IB275" s="18" t="s">
        <v>615</v>
      </c>
      <c r="IC275" s="18" t="s">
        <v>436</v>
      </c>
      <c r="ID275" s="18">
        <v>20</v>
      </c>
      <c r="IE275" s="17" t="s">
        <v>241</v>
      </c>
    </row>
    <row r="276" spans="1:239" s="17" customFormat="1" ht="26.25" customHeight="1">
      <c r="A276" s="64">
        <v>3.63</v>
      </c>
      <c r="B276" s="77" t="s">
        <v>616</v>
      </c>
      <c r="C276" s="66" t="s">
        <v>437</v>
      </c>
      <c r="D276" s="67">
        <v>2</v>
      </c>
      <c r="E276" s="68" t="s">
        <v>241</v>
      </c>
      <c r="F276" s="69">
        <v>401.32</v>
      </c>
      <c r="G276" s="70"/>
      <c r="H276" s="71"/>
      <c r="I276" s="72" t="s">
        <v>34</v>
      </c>
      <c r="J276" s="73">
        <f>IF(I276="Less(-)",-1,1)</f>
        <v>1</v>
      </c>
      <c r="K276" s="71" t="s">
        <v>35</v>
      </c>
      <c r="L276" s="71" t="s">
        <v>4</v>
      </c>
      <c r="M276" s="48"/>
      <c r="N276" s="47"/>
      <c r="O276" s="47"/>
      <c r="P276" s="49"/>
      <c r="Q276" s="47"/>
      <c r="R276" s="47"/>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50"/>
      <c r="BA276" s="51">
        <f>ROUND(total_amount_ba($B$2,$D$2,D276,F276,J276,K276,M276),0)</f>
        <v>803</v>
      </c>
      <c r="BB276" s="52">
        <f>BA276+SUM(N276:AZ276)</f>
        <v>803</v>
      </c>
      <c r="BC276" s="53" t="str">
        <f>SpellNumber(L276,BB276)</f>
        <v>INR  Eight Hundred &amp; Three  Only</v>
      </c>
      <c r="HZ276" s="18"/>
      <c r="IA276" s="18">
        <v>3.63</v>
      </c>
      <c r="IB276" s="18" t="s">
        <v>616</v>
      </c>
      <c r="IC276" s="18" t="s">
        <v>437</v>
      </c>
      <c r="ID276" s="18">
        <v>2</v>
      </c>
      <c r="IE276" s="17" t="s">
        <v>241</v>
      </c>
    </row>
    <row r="277" spans="1:238" s="17" customFormat="1" ht="47.25">
      <c r="A277" s="64">
        <v>3.64</v>
      </c>
      <c r="B277" s="77" t="s">
        <v>617</v>
      </c>
      <c r="C277" s="66" t="s">
        <v>438</v>
      </c>
      <c r="D277" s="98"/>
      <c r="E277" s="99"/>
      <c r="F277" s="99"/>
      <c r="G277" s="99"/>
      <c r="H277" s="99"/>
      <c r="I277" s="99"/>
      <c r="J277" s="99"/>
      <c r="K277" s="99"/>
      <c r="L277" s="99"/>
      <c r="M277" s="99"/>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100"/>
      <c r="BA277" s="100"/>
      <c r="BB277" s="100"/>
      <c r="BC277" s="101"/>
      <c r="HZ277" s="18"/>
      <c r="IA277" s="18">
        <v>3.64</v>
      </c>
      <c r="IB277" s="18" t="s">
        <v>617</v>
      </c>
      <c r="IC277" s="18" t="s">
        <v>438</v>
      </c>
      <c r="ID277" s="18"/>
    </row>
    <row r="278" spans="1:239" s="17" customFormat="1" ht="37.5" customHeight="1">
      <c r="A278" s="64">
        <v>3.65</v>
      </c>
      <c r="B278" s="77" t="s">
        <v>618</v>
      </c>
      <c r="C278" s="66" t="s">
        <v>439</v>
      </c>
      <c r="D278" s="67">
        <v>1</v>
      </c>
      <c r="E278" s="68" t="s">
        <v>243</v>
      </c>
      <c r="F278" s="69">
        <v>663.83</v>
      </c>
      <c r="G278" s="70"/>
      <c r="H278" s="71"/>
      <c r="I278" s="72" t="s">
        <v>34</v>
      </c>
      <c r="J278" s="73">
        <f>IF(I278="Less(-)",-1,1)</f>
        <v>1</v>
      </c>
      <c r="K278" s="71" t="s">
        <v>35</v>
      </c>
      <c r="L278" s="71" t="s">
        <v>4</v>
      </c>
      <c r="M278" s="48"/>
      <c r="N278" s="47"/>
      <c r="O278" s="47"/>
      <c r="P278" s="49"/>
      <c r="Q278" s="47"/>
      <c r="R278" s="47"/>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50"/>
      <c r="BA278" s="51">
        <f>ROUND(total_amount_ba($B$2,$D$2,D278,F278,J278,K278,M278),0)</f>
        <v>664</v>
      </c>
      <c r="BB278" s="52">
        <f>BA278+SUM(N278:AZ278)</f>
        <v>664</v>
      </c>
      <c r="BC278" s="53" t="str">
        <f>SpellNumber(L278,BB278)</f>
        <v>INR  Six Hundred &amp; Sixty Four  Only</v>
      </c>
      <c r="HZ278" s="18"/>
      <c r="IA278" s="18">
        <v>3.65</v>
      </c>
      <c r="IB278" s="18" t="s">
        <v>618</v>
      </c>
      <c r="IC278" s="18" t="s">
        <v>439</v>
      </c>
      <c r="ID278" s="18">
        <v>1</v>
      </c>
      <c r="IE278" s="17" t="s">
        <v>243</v>
      </c>
    </row>
    <row r="279" spans="1:238" s="17" customFormat="1" ht="30.75" customHeight="1">
      <c r="A279" s="64">
        <v>3.66</v>
      </c>
      <c r="B279" s="77" t="s">
        <v>619</v>
      </c>
      <c r="C279" s="66" t="s">
        <v>440</v>
      </c>
      <c r="D279" s="98"/>
      <c r="E279" s="99"/>
      <c r="F279" s="99"/>
      <c r="G279" s="99"/>
      <c r="H279" s="99"/>
      <c r="I279" s="99"/>
      <c r="J279" s="99"/>
      <c r="K279" s="99"/>
      <c r="L279" s="99"/>
      <c r="M279" s="99"/>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c r="BA279" s="100"/>
      <c r="BB279" s="100"/>
      <c r="BC279" s="101"/>
      <c r="HZ279" s="18"/>
      <c r="IA279" s="18">
        <v>3.66</v>
      </c>
      <c r="IB279" s="18" t="s">
        <v>619</v>
      </c>
      <c r="IC279" s="18" t="s">
        <v>440</v>
      </c>
      <c r="ID279" s="18"/>
    </row>
    <row r="280" spans="1:239" s="17" customFormat="1" ht="32.25" customHeight="1">
      <c r="A280" s="64">
        <v>3.67</v>
      </c>
      <c r="B280" s="77" t="s">
        <v>620</v>
      </c>
      <c r="C280" s="66" t="s">
        <v>441</v>
      </c>
      <c r="D280" s="67">
        <v>11</v>
      </c>
      <c r="E280" s="68" t="s">
        <v>243</v>
      </c>
      <c r="F280" s="69">
        <v>404.87</v>
      </c>
      <c r="G280" s="70"/>
      <c r="H280" s="71"/>
      <c r="I280" s="72" t="s">
        <v>34</v>
      </c>
      <c r="J280" s="73">
        <f>IF(I280="Less(-)",-1,1)</f>
        <v>1</v>
      </c>
      <c r="K280" s="71" t="s">
        <v>35</v>
      </c>
      <c r="L280" s="71" t="s">
        <v>4</v>
      </c>
      <c r="M280" s="48"/>
      <c r="N280" s="47"/>
      <c r="O280" s="47"/>
      <c r="P280" s="49"/>
      <c r="Q280" s="47"/>
      <c r="R280" s="47"/>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50"/>
      <c r="BA280" s="51">
        <f>ROUND(total_amount_ba($B$2,$D$2,D280,F280,J280,K280,M280),0)</f>
        <v>4454</v>
      </c>
      <c r="BB280" s="52">
        <f>BA280+SUM(N280:AZ280)</f>
        <v>4454</v>
      </c>
      <c r="BC280" s="53" t="str">
        <f>SpellNumber(L280,BB280)</f>
        <v>INR  Four Thousand Four Hundred &amp; Fifty Four  Only</v>
      </c>
      <c r="HZ280" s="18"/>
      <c r="IA280" s="18">
        <v>3.67</v>
      </c>
      <c r="IB280" s="18" t="s">
        <v>620</v>
      </c>
      <c r="IC280" s="18" t="s">
        <v>441</v>
      </c>
      <c r="ID280" s="18">
        <v>11</v>
      </c>
      <c r="IE280" s="17" t="s">
        <v>243</v>
      </c>
    </row>
    <row r="281" spans="1:239" s="17" customFormat="1" ht="32.25" customHeight="1">
      <c r="A281" s="64">
        <v>3.68</v>
      </c>
      <c r="B281" s="77" t="s">
        <v>634</v>
      </c>
      <c r="C281" s="66" t="s">
        <v>442</v>
      </c>
      <c r="D281" s="67">
        <v>1</v>
      </c>
      <c r="E281" s="68" t="s">
        <v>243</v>
      </c>
      <c r="F281" s="69">
        <v>466.76</v>
      </c>
      <c r="G281" s="70"/>
      <c r="H281" s="71"/>
      <c r="I281" s="72" t="s">
        <v>34</v>
      </c>
      <c r="J281" s="73">
        <f>IF(I281="Less(-)",-1,1)</f>
        <v>1</v>
      </c>
      <c r="K281" s="71" t="s">
        <v>35</v>
      </c>
      <c r="L281" s="71" t="s">
        <v>4</v>
      </c>
      <c r="M281" s="48"/>
      <c r="N281" s="47"/>
      <c r="O281" s="47"/>
      <c r="P281" s="49"/>
      <c r="Q281" s="47"/>
      <c r="R281" s="47"/>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50"/>
      <c r="BA281" s="51">
        <f>ROUND(total_amount_ba($B$2,$D$2,D281,F281,J281,K281,M281),0)</f>
        <v>467</v>
      </c>
      <c r="BB281" s="52">
        <f>BA281+SUM(N281:AZ281)</f>
        <v>467</v>
      </c>
      <c r="BC281" s="53" t="str">
        <f>SpellNumber(L281,BB281)</f>
        <v>INR  Four Hundred &amp; Sixty Seven  Only</v>
      </c>
      <c r="HZ281" s="18"/>
      <c r="IA281" s="18">
        <v>3.68</v>
      </c>
      <c r="IB281" s="18" t="s">
        <v>634</v>
      </c>
      <c r="IC281" s="18" t="s">
        <v>442</v>
      </c>
      <c r="ID281" s="18">
        <v>1</v>
      </c>
      <c r="IE281" s="17" t="s">
        <v>243</v>
      </c>
    </row>
    <row r="282" spans="1:238" s="17" customFormat="1" ht="31.5">
      <c r="A282" s="64">
        <v>3.69</v>
      </c>
      <c r="B282" s="77" t="s">
        <v>621</v>
      </c>
      <c r="C282" s="66" t="s">
        <v>443</v>
      </c>
      <c r="D282" s="98"/>
      <c r="E282" s="99"/>
      <c r="F282" s="99"/>
      <c r="G282" s="99"/>
      <c r="H282" s="99"/>
      <c r="I282" s="99"/>
      <c r="J282" s="99"/>
      <c r="K282" s="99"/>
      <c r="L282" s="99"/>
      <c r="M282" s="99"/>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0"/>
      <c r="AY282" s="100"/>
      <c r="AZ282" s="100"/>
      <c r="BA282" s="100"/>
      <c r="BB282" s="100"/>
      <c r="BC282" s="101"/>
      <c r="HZ282" s="18"/>
      <c r="IA282" s="18">
        <v>3.69</v>
      </c>
      <c r="IB282" s="18" t="s">
        <v>621</v>
      </c>
      <c r="IC282" s="18" t="s">
        <v>443</v>
      </c>
      <c r="ID282" s="18"/>
    </row>
    <row r="283" spans="1:239" s="17" customFormat="1" ht="27" customHeight="1">
      <c r="A283" s="64">
        <v>3.7</v>
      </c>
      <c r="B283" s="77" t="s">
        <v>620</v>
      </c>
      <c r="C283" s="66" t="s">
        <v>444</v>
      </c>
      <c r="D283" s="67">
        <v>1</v>
      </c>
      <c r="E283" s="68" t="s">
        <v>243</v>
      </c>
      <c r="F283" s="69">
        <v>348.49</v>
      </c>
      <c r="G283" s="70"/>
      <c r="H283" s="71"/>
      <c r="I283" s="72" t="s">
        <v>34</v>
      </c>
      <c r="J283" s="73">
        <f>IF(I283="Less(-)",-1,1)</f>
        <v>1</v>
      </c>
      <c r="K283" s="71" t="s">
        <v>35</v>
      </c>
      <c r="L283" s="71" t="s">
        <v>4</v>
      </c>
      <c r="M283" s="48"/>
      <c r="N283" s="47"/>
      <c r="O283" s="47"/>
      <c r="P283" s="49"/>
      <c r="Q283" s="47"/>
      <c r="R283" s="47"/>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50"/>
      <c r="BA283" s="51">
        <f>ROUND(total_amount_ba($B$2,$D$2,D283,F283,J283,K283,M283),0)</f>
        <v>348</v>
      </c>
      <c r="BB283" s="52">
        <f>BA283+SUM(N283:AZ283)</f>
        <v>348</v>
      </c>
      <c r="BC283" s="53" t="str">
        <f>SpellNumber(L283,BB283)</f>
        <v>INR  Three Hundred &amp; Forty Eight  Only</v>
      </c>
      <c r="HZ283" s="18"/>
      <c r="IA283" s="18">
        <v>3.7</v>
      </c>
      <c r="IB283" s="18" t="s">
        <v>620</v>
      </c>
      <c r="IC283" s="18" t="s">
        <v>444</v>
      </c>
      <c r="ID283" s="18">
        <v>1</v>
      </c>
      <c r="IE283" s="17" t="s">
        <v>243</v>
      </c>
    </row>
    <row r="284" spans="1:238" s="17" customFormat="1" ht="36" customHeight="1">
      <c r="A284" s="64">
        <v>3.71</v>
      </c>
      <c r="B284" s="77" t="s">
        <v>622</v>
      </c>
      <c r="C284" s="66" t="s">
        <v>445</v>
      </c>
      <c r="D284" s="98"/>
      <c r="E284" s="99"/>
      <c r="F284" s="99"/>
      <c r="G284" s="99"/>
      <c r="H284" s="99"/>
      <c r="I284" s="99"/>
      <c r="J284" s="99"/>
      <c r="K284" s="99"/>
      <c r="L284" s="99"/>
      <c r="M284" s="99"/>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1"/>
      <c r="HZ284" s="18"/>
      <c r="IA284" s="18">
        <v>3.71</v>
      </c>
      <c r="IB284" s="18" t="s">
        <v>622</v>
      </c>
      <c r="IC284" s="18" t="s">
        <v>445</v>
      </c>
      <c r="ID284" s="18"/>
    </row>
    <row r="285" spans="1:239" s="17" customFormat="1" ht="34.5" customHeight="1">
      <c r="A285" s="64">
        <v>3.72</v>
      </c>
      <c r="B285" s="77" t="s">
        <v>620</v>
      </c>
      <c r="C285" s="66" t="s">
        <v>446</v>
      </c>
      <c r="D285" s="67">
        <v>1</v>
      </c>
      <c r="E285" s="68" t="s">
        <v>243</v>
      </c>
      <c r="F285" s="69">
        <v>305.04</v>
      </c>
      <c r="G285" s="70"/>
      <c r="H285" s="71"/>
      <c r="I285" s="72" t="s">
        <v>34</v>
      </c>
      <c r="J285" s="73">
        <f>IF(I285="Less(-)",-1,1)</f>
        <v>1</v>
      </c>
      <c r="K285" s="71" t="s">
        <v>35</v>
      </c>
      <c r="L285" s="71" t="s">
        <v>4</v>
      </c>
      <c r="M285" s="48"/>
      <c r="N285" s="47"/>
      <c r="O285" s="47"/>
      <c r="P285" s="49"/>
      <c r="Q285" s="47"/>
      <c r="R285" s="47"/>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50"/>
      <c r="BA285" s="51">
        <f>ROUND(total_amount_ba($B$2,$D$2,D285,F285,J285,K285,M285),0)</f>
        <v>305</v>
      </c>
      <c r="BB285" s="52">
        <f>BA285+SUM(N285:AZ285)</f>
        <v>305</v>
      </c>
      <c r="BC285" s="53" t="str">
        <f>SpellNumber(L285,BB285)</f>
        <v>INR  Three Hundred &amp; Five  Only</v>
      </c>
      <c r="HZ285" s="18"/>
      <c r="IA285" s="18">
        <v>3.72</v>
      </c>
      <c r="IB285" s="18" t="s">
        <v>620</v>
      </c>
      <c r="IC285" s="18" t="s">
        <v>446</v>
      </c>
      <c r="ID285" s="18">
        <v>1</v>
      </c>
      <c r="IE285" s="17" t="s">
        <v>243</v>
      </c>
    </row>
    <row r="286" spans="1:238" s="17" customFormat="1" ht="31.5">
      <c r="A286" s="64">
        <v>3.73</v>
      </c>
      <c r="B286" s="77" t="s">
        <v>623</v>
      </c>
      <c r="C286" s="66" t="s">
        <v>447</v>
      </c>
      <c r="D286" s="98"/>
      <c r="E286" s="99"/>
      <c r="F286" s="99"/>
      <c r="G286" s="99"/>
      <c r="H286" s="99"/>
      <c r="I286" s="99"/>
      <c r="J286" s="99"/>
      <c r="K286" s="99"/>
      <c r="L286" s="99"/>
      <c r="M286" s="99"/>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0"/>
      <c r="AY286" s="100"/>
      <c r="AZ286" s="100"/>
      <c r="BA286" s="100"/>
      <c r="BB286" s="100"/>
      <c r="BC286" s="101"/>
      <c r="HZ286" s="18"/>
      <c r="IA286" s="18">
        <v>3.73</v>
      </c>
      <c r="IB286" s="18" t="s">
        <v>623</v>
      </c>
      <c r="IC286" s="18" t="s">
        <v>447</v>
      </c>
      <c r="ID286" s="18"/>
    </row>
    <row r="287" spans="1:238" s="17" customFormat="1" ht="27" customHeight="1">
      <c r="A287" s="64">
        <v>3.74</v>
      </c>
      <c r="B287" s="77" t="s">
        <v>624</v>
      </c>
      <c r="C287" s="66" t="s">
        <v>448</v>
      </c>
      <c r="D287" s="98"/>
      <c r="E287" s="99"/>
      <c r="F287" s="99"/>
      <c r="G287" s="99"/>
      <c r="H287" s="99"/>
      <c r="I287" s="99"/>
      <c r="J287" s="99"/>
      <c r="K287" s="99"/>
      <c r="L287" s="99"/>
      <c r="M287" s="99"/>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0"/>
      <c r="AY287" s="100"/>
      <c r="AZ287" s="100"/>
      <c r="BA287" s="100"/>
      <c r="BB287" s="100"/>
      <c r="BC287" s="101"/>
      <c r="HZ287" s="18"/>
      <c r="IA287" s="18">
        <v>3.74</v>
      </c>
      <c r="IB287" s="18" t="s">
        <v>624</v>
      </c>
      <c r="IC287" s="18" t="s">
        <v>448</v>
      </c>
      <c r="ID287" s="18"/>
    </row>
    <row r="288" spans="1:239" s="17" customFormat="1" ht="24.75" customHeight="1">
      <c r="A288" s="64">
        <v>3.75</v>
      </c>
      <c r="B288" s="77" t="s">
        <v>625</v>
      </c>
      <c r="C288" s="66" t="s">
        <v>449</v>
      </c>
      <c r="D288" s="67">
        <v>16</v>
      </c>
      <c r="E288" s="68" t="s">
        <v>243</v>
      </c>
      <c r="F288" s="69">
        <v>74.7</v>
      </c>
      <c r="G288" s="70"/>
      <c r="H288" s="71"/>
      <c r="I288" s="72" t="s">
        <v>34</v>
      </c>
      <c r="J288" s="73">
        <f>IF(I288="Less(-)",-1,1)</f>
        <v>1</v>
      </c>
      <c r="K288" s="71" t="s">
        <v>35</v>
      </c>
      <c r="L288" s="71" t="s">
        <v>4</v>
      </c>
      <c r="M288" s="48"/>
      <c r="N288" s="47"/>
      <c r="O288" s="47"/>
      <c r="P288" s="49"/>
      <c r="Q288" s="47"/>
      <c r="R288" s="47"/>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50"/>
      <c r="BA288" s="51">
        <f>ROUND(total_amount_ba($B$2,$D$2,D288,F288,J288,K288,M288),0)</f>
        <v>1195</v>
      </c>
      <c r="BB288" s="52">
        <f>BA288+SUM(N288:AZ288)</f>
        <v>1195</v>
      </c>
      <c r="BC288" s="53" t="str">
        <f>SpellNumber(L288,BB288)</f>
        <v>INR  One Thousand One Hundred &amp; Ninety Five  Only</v>
      </c>
      <c r="HZ288" s="18"/>
      <c r="IA288" s="18">
        <v>3.75</v>
      </c>
      <c r="IB288" s="18" t="s">
        <v>625</v>
      </c>
      <c r="IC288" s="18" t="s">
        <v>449</v>
      </c>
      <c r="ID288" s="18">
        <v>16</v>
      </c>
      <c r="IE288" s="17" t="s">
        <v>243</v>
      </c>
    </row>
    <row r="289" spans="1:238" s="17" customFormat="1" ht="141.75">
      <c r="A289" s="64">
        <v>3.76</v>
      </c>
      <c r="B289" s="77" t="s">
        <v>626</v>
      </c>
      <c r="C289" s="66" t="s">
        <v>450</v>
      </c>
      <c r="D289" s="98"/>
      <c r="E289" s="99"/>
      <c r="F289" s="99"/>
      <c r="G289" s="99"/>
      <c r="H289" s="99"/>
      <c r="I289" s="99"/>
      <c r="J289" s="99"/>
      <c r="K289" s="99"/>
      <c r="L289" s="99"/>
      <c r="M289" s="99"/>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0"/>
      <c r="AY289" s="100"/>
      <c r="AZ289" s="100"/>
      <c r="BA289" s="100"/>
      <c r="BB289" s="100"/>
      <c r="BC289" s="101"/>
      <c r="HZ289" s="18"/>
      <c r="IA289" s="18">
        <v>3.76</v>
      </c>
      <c r="IB289" s="18" t="s">
        <v>626</v>
      </c>
      <c r="IC289" s="18" t="s">
        <v>450</v>
      </c>
      <c r="ID289" s="18"/>
    </row>
    <row r="290" spans="1:239" s="17" customFormat="1" ht="31.5">
      <c r="A290" s="64">
        <v>3.77</v>
      </c>
      <c r="B290" s="77" t="s">
        <v>627</v>
      </c>
      <c r="C290" s="66" t="s">
        <v>451</v>
      </c>
      <c r="D290" s="67">
        <v>7</v>
      </c>
      <c r="E290" s="68" t="s">
        <v>243</v>
      </c>
      <c r="F290" s="69">
        <v>1501.23</v>
      </c>
      <c r="G290" s="70"/>
      <c r="H290" s="71"/>
      <c r="I290" s="72" t="s">
        <v>34</v>
      </c>
      <c r="J290" s="73">
        <f>IF(I290="Less(-)",-1,1)</f>
        <v>1</v>
      </c>
      <c r="K290" s="71" t="s">
        <v>35</v>
      </c>
      <c r="L290" s="71" t="s">
        <v>4</v>
      </c>
      <c r="M290" s="48"/>
      <c r="N290" s="47"/>
      <c r="O290" s="47"/>
      <c r="P290" s="49"/>
      <c r="Q290" s="47"/>
      <c r="R290" s="47"/>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50"/>
      <c r="BA290" s="51">
        <f>ROUND(total_amount_ba($B$2,$D$2,D290,F290,J290,K290,M290),0)</f>
        <v>10509</v>
      </c>
      <c r="BB290" s="52">
        <f>BA290+SUM(N290:AZ290)</f>
        <v>10509</v>
      </c>
      <c r="BC290" s="53" t="str">
        <f>SpellNumber(L290,BB290)</f>
        <v>INR  Ten Thousand Five Hundred &amp; Nine  Only</v>
      </c>
      <c r="HZ290" s="18"/>
      <c r="IA290" s="18">
        <v>3.77</v>
      </c>
      <c r="IB290" s="18" t="s">
        <v>627</v>
      </c>
      <c r="IC290" s="18" t="s">
        <v>451</v>
      </c>
      <c r="ID290" s="18">
        <v>7</v>
      </c>
      <c r="IE290" s="17" t="s">
        <v>243</v>
      </c>
    </row>
    <row r="291" spans="1:238" s="17" customFormat="1" ht="29.25" customHeight="1">
      <c r="A291" s="64">
        <v>3.78</v>
      </c>
      <c r="B291" s="77" t="s">
        <v>628</v>
      </c>
      <c r="C291" s="66" t="s">
        <v>452</v>
      </c>
      <c r="D291" s="98"/>
      <c r="E291" s="99"/>
      <c r="F291" s="99"/>
      <c r="G291" s="99"/>
      <c r="H291" s="99"/>
      <c r="I291" s="99"/>
      <c r="J291" s="99"/>
      <c r="K291" s="99"/>
      <c r="L291" s="99"/>
      <c r="M291" s="99"/>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0"/>
      <c r="AY291" s="100"/>
      <c r="AZ291" s="100"/>
      <c r="BA291" s="100"/>
      <c r="BB291" s="100"/>
      <c r="BC291" s="101"/>
      <c r="HZ291" s="18"/>
      <c r="IA291" s="18">
        <v>3.78</v>
      </c>
      <c r="IB291" s="18" t="s">
        <v>628</v>
      </c>
      <c r="IC291" s="18" t="s">
        <v>452</v>
      </c>
      <c r="ID291" s="18"/>
    </row>
    <row r="292" spans="1:239" s="17" customFormat="1" ht="29.25" customHeight="1">
      <c r="A292" s="64">
        <v>3.79</v>
      </c>
      <c r="B292" s="77" t="s">
        <v>629</v>
      </c>
      <c r="C292" s="66" t="s">
        <v>453</v>
      </c>
      <c r="D292" s="67">
        <v>45</v>
      </c>
      <c r="E292" s="68" t="s">
        <v>241</v>
      </c>
      <c r="F292" s="69">
        <v>10.52</v>
      </c>
      <c r="G292" s="70"/>
      <c r="H292" s="71"/>
      <c r="I292" s="72" t="s">
        <v>34</v>
      </c>
      <c r="J292" s="73">
        <f>IF(I292="Less(-)",-1,1)</f>
        <v>1</v>
      </c>
      <c r="K292" s="71" t="s">
        <v>35</v>
      </c>
      <c r="L292" s="71" t="s">
        <v>4</v>
      </c>
      <c r="M292" s="48"/>
      <c r="N292" s="47"/>
      <c r="O292" s="47"/>
      <c r="P292" s="49"/>
      <c r="Q292" s="47"/>
      <c r="R292" s="47"/>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50"/>
      <c r="BA292" s="51">
        <f>ROUND(total_amount_ba($B$2,$D$2,D292,F292,J292,K292,M292),0)</f>
        <v>473</v>
      </c>
      <c r="BB292" s="52">
        <f>BA292+SUM(N292:AZ292)</f>
        <v>473</v>
      </c>
      <c r="BC292" s="53" t="str">
        <f>SpellNumber(L292,BB292)</f>
        <v>INR  Four Hundred &amp; Seventy Three  Only</v>
      </c>
      <c r="HZ292" s="18"/>
      <c r="IA292" s="18">
        <v>3.79</v>
      </c>
      <c r="IB292" s="18" t="s">
        <v>629</v>
      </c>
      <c r="IC292" s="18" t="s">
        <v>453</v>
      </c>
      <c r="ID292" s="18">
        <v>45</v>
      </c>
      <c r="IE292" s="17" t="s">
        <v>241</v>
      </c>
    </row>
    <row r="293" spans="1:239" s="17" customFormat="1" ht="27.75" customHeight="1">
      <c r="A293" s="64">
        <v>3.8</v>
      </c>
      <c r="B293" s="77" t="s">
        <v>630</v>
      </c>
      <c r="C293" s="66" t="s">
        <v>454</v>
      </c>
      <c r="D293" s="67">
        <v>20</v>
      </c>
      <c r="E293" s="68" t="s">
        <v>241</v>
      </c>
      <c r="F293" s="69">
        <v>13.37</v>
      </c>
      <c r="G293" s="70"/>
      <c r="H293" s="71"/>
      <c r="I293" s="72" t="s">
        <v>34</v>
      </c>
      <c r="J293" s="73">
        <f>IF(I293="Less(-)",-1,1)</f>
        <v>1</v>
      </c>
      <c r="K293" s="71" t="s">
        <v>35</v>
      </c>
      <c r="L293" s="71" t="s">
        <v>4</v>
      </c>
      <c r="M293" s="48"/>
      <c r="N293" s="47"/>
      <c r="O293" s="47"/>
      <c r="P293" s="49"/>
      <c r="Q293" s="47"/>
      <c r="R293" s="47"/>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50"/>
      <c r="BA293" s="51">
        <f>ROUND(total_amount_ba($B$2,$D$2,D293,F293,J293,K293,M293),0)</f>
        <v>267</v>
      </c>
      <c r="BB293" s="52">
        <f>BA293+SUM(N293:AZ293)</f>
        <v>267</v>
      </c>
      <c r="BC293" s="53" t="str">
        <f>SpellNumber(L293,BB293)</f>
        <v>INR  Two Hundred &amp; Sixty Seven  Only</v>
      </c>
      <c r="HZ293" s="18"/>
      <c r="IA293" s="18">
        <v>3.8</v>
      </c>
      <c r="IB293" s="18" t="s">
        <v>630</v>
      </c>
      <c r="IC293" s="18" t="s">
        <v>454</v>
      </c>
      <c r="ID293" s="18">
        <v>20</v>
      </c>
      <c r="IE293" s="17" t="s">
        <v>241</v>
      </c>
    </row>
    <row r="294" spans="1:239" s="17" customFormat="1" ht="24" customHeight="1">
      <c r="A294" s="64">
        <v>3.81</v>
      </c>
      <c r="B294" s="77" t="s">
        <v>631</v>
      </c>
      <c r="C294" s="66" t="s">
        <v>455</v>
      </c>
      <c r="D294" s="67">
        <v>2</v>
      </c>
      <c r="E294" s="68" t="s">
        <v>241</v>
      </c>
      <c r="F294" s="69">
        <v>16.13</v>
      </c>
      <c r="G294" s="70"/>
      <c r="H294" s="71"/>
      <c r="I294" s="72" t="s">
        <v>34</v>
      </c>
      <c r="J294" s="73">
        <f>IF(I294="Less(-)",-1,1)</f>
        <v>1</v>
      </c>
      <c r="K294" s="71" t="s">
        <v>35</v>
      </c>
      <c r="L294" s="71" t="s">
        <v>4</v>
      </c>
      <c r="M294" s="48"/>
      <c r="N294" s="47"/>
      <c r="O294" s="47"/>
      <c r="P294" s="49"/>
      <c r="Q294" s="47"/>
      <c r="R294" s="47"/>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50"/>
      <c r="BA294" s="51">
        <f>ROUND(total_amount_ba($B$2,$D$2,D294,F294,J294,K294,M294),0)</f>
        <v>32</v>
      </c>
      <c r="BB294" s="52">
        <f>BA294+SUM(N294:AZ294)</f>
        <v>32</v>
      </c>
      <c r="BC294" s="53" t="str">
        <f>SpellNumber(L294,BB294)</f>
        <v>INR  Thirty Two Only</v>
      </c>
      <c r="HZ294" s="18"/>
      <c r="IA294" s="18">
        <v>3.81</v>
      </c>
      <c r="IB294" s="18" t="s">
        <v>631</v>
      </c>
      <c r="IC294" s="18" t="s">
        <v>455</v>
      </c>
      <c r="ID294" s="18">
        <v>2</v>
      </c>
      <c r="IE294" s="17" t="s">
        <v>241</v>
      </c>
    </row>
    <row r="295" spans="1:238" s="17" customFormat="1" ht="33" customHeight="1">
      <c r="A295" s="64">
        <v>3.82</v>
      </c>
      <c r="B295" s="77" t="s">
        <v>632</v>
      </c>
      <c r="C295" s="66" t="s">
        <v>456</v>
      </c>
      <c r="D295" s="98"/>
      <c r="E295" s="99"/>
      <c r="F295" s="99"/>
      <c r="G295" s="99"/>
      <c r="H295" s="99"/>
      <c r="I295" s="99"/>
      <c r="J295" s="99"/>
      <c r="K295" s="99"/>
      <c r="L295" s="99"/>
      <c r="M295" s="99"/>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0"/>
      <c r="AY295" s="100"/>
      <c r="AZ295" s="100"/>
      <c r="BA295" s="100"/>
      <c r="BB295" s="100"/>
      <c r="BC295" s="101"/>
      <c r="HZ295" s="18"/>
      <c r="IA295" s="18">
        <v>3.82</v>
      </c>
      <c r="IB295" s="18" t="s">
        <v>632</v>
      </c>
      <c r="IC295" s="18" t="s">
        <v>456</v>
      </c>
      <c r="ID295" s="18"/>
    </row>
    <row r="296" spans="1:239" s="17" customFormat="1" ht="24" customHeight="1">
      <c r="A296" s="64">
        <v>3.83</v>
      </c>
      <c r="B296" s="77" t="s">
        <v>629</v>
      </c>
      <c r="C296" s="66" t="s">
        <v>457</v>
      </c>
      <c r="D296" s="67">
        <v>45</v>
      </c>
      <c r="E296" s="68" t="s">
        <v>241</v>
      </c>
      <c r="F296" s="69">
        <v>140.16</v>
      </c>
      <c r="G296" s="70"/>
      <c r="H296" s="71"/>
      <c r="I296" s="72" t="s">
        <v>34</v>
      </c>
      <c r="J296" s="73">
        <f>IF(I296="Less(-)",-1,1)</f>
        <v>1</v>
      </c>
      <c r="K296" s="71" t="s">
        <v>35</v>
      </c>
      <c r="L296" s="71" t="s">
        <v>4</v>
      </c>
      <c r="M296" s="48"/>
      <c r="N296" s="47"/>
      <c r="O296" s="47"/>
      <c r="P296" s="49"/>
      <c r="Q296" s="47"/>
      <c r="R296" s="47"/>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50"/>
      <c r="BA296" s="51">
        <f>ROUND(total_amount_ba($B$2,$D$2,D296,F296,J296,K296,M296),0)</f>
        <v>6307</v>
      </c>
      <c r="BB296" s="52">
        <f>BA296+SUM(N296:AZ296)</f>
        <v>6307</v>
      </c>
      <c r="BC296" s="53" t="str">
        <f>SpellNumber(L296,BB296)</f>
        <v>INR  Six Thousand Three Hundred &amp; Seven  Only</v>
      </c>
      <c r="HZ296" s="18"/>
      <c r="IA296" s="18">
        <v>3.83</v>
      </c>
      <c r="IB296" s="18" t="s">
        <v>629</v>
      </c>
      <c r="IC296" s="18" t="s">
        <v>457</v>
      </c>
      <c r="ID296" s="18">
        <v>45</v>
      </c>
      <c r="IE296" s="17" t="s">
        <v>241</v>
      </c>
    </row>
    <row r="297" spans="1:239" s="17" customFormat="1" ht="31.5">
      <c r="A297" s="64">
        <v>3.84</v>
      </c>
      <c r="B297" s="77" t="s">
        <v>630</v>
      </c>
      <c r="C297" s="66" t="s">
        <v>458</v>
      </c>
      <c r="D297" s="67">
        <v>20</v>
      </c>
      <c r="E297" s="68" t="s">
        <v>241</v>
      </c>
      <c r="F297" s="69">
        <v>143.88</v>
      </c>
      <c r="G297" s="70"/>
      <c r="H297" s="71"/>
      <c r="I297" s="72" t="s">
        <v>34</v>
      </c>
      <c r="J297" s="73">
        <f>IF(I297="Less(-)",-1,1)</f>
        <v>1</v>
      </c>
      <c r="K297" s="71" t="s">
        <v>35</v>
      </c>
      <c r="L297" s="71" t="s">
        <v>4</v>
      </c>
      <c r="M297" s="48"/>
      <c r="N297" s="47"/>
      <c r="O297" s="47"/>
      <c r="P297" s="49"/>
      <c r="Q297" s="47"/>
      <c r="R297" s="47"/>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50"/>
      <c r="BA297" s="51">
        <f>ROUND(total_amount_ba($B$2,$D$2,D297,F297,J297,K297,M297),0)</f>
        <v>2878</v>
      </c>
      <c r="BB297" s="52">
        <f>BA297+SUM(N297:AZ297)</f>
        <v>2878</v>
      </c>
      <c r="BC297" s="53" t="str">
        <f>SpellNumber(L297,BB297)</f>
        <v>INR  Two Thousand Eight Hundred &amp; Seventy Eight  Only</v>
      </c>
      <c r="HZ297" s="18"/>
      <c r="IA297" s="18">
        <v>3.84</v>
      </c>
      <c r="IB297" s="18" t="s">
        <v>630</v>
      </c>
      <c r="IC297" s="18" t="s">
        <v>458</v>
      </c>
      <c r="ID297" s="18">
        <v>20</v>
      </c>
      <c r="IE297" s="17" t="s">
        <v>241</v>
      </c>
    </row>
    <row r="298" spans="1:239" s="17" customFormat="1" ht="21" customHeight="1">
      <c r="A298" s="64">
        <v>3.85</v>
      </c>
      <c r="B298" s="77" t="s">
        <v>631</v>
      </c>
      <c r="C298" s="66" t="s">
        <v>459</v>
      </c>
      <c r="D298" s="67">
        <v>2</v>
      </c>
      <c r="E298" s="68" t="s">
        <v>241</v>
      </c>
      <c r="F298" s="69">
        <v>147.61</v>
      </c>
      <c r="G298" s="70"/>
      <c r="H298" s="71"/>
      <c r="I298" s="72" t="s">
        <v>34</v>
      </c>
      <c r="J298" s="73">
        <f>IF(I298="Less(-)",-1,1)</f>
        <v>1</v>
      </c>
      <c r="K298" s="71" t="s">
        <v>35</v>
      </c>
      <c r="L298" s="71" t="s">
        <v>4</v>
      </c>
      <c r="M298" s="48"/>
      <c r="N298" s="47"/>
      <c r="O298" s="47"/>
      <c r="P298" s="49"/>
      <c r="Q298" s="47"/>
      <c r="R298" s="47"/>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50"/>
      <c r="BA298" s="51">
        <f>ROUND(total_amount_ba($B$2,$D$2,D298,F298,J298,K298,M298),0)</f>
        <v>295</v>
      </c>
      <c r="BB298" s="52">
        <f>BA298+SUM(N298:AZ298)</f>
        <v>295</v>
      </c>
      <c r="BC298" s="53" t="str">
        <f>SpellNumber(L298,BB298)</f>
        <v>INR  Two Hundred &amp; Ninety Five  Only</v>
      </c>
      <c r="HZ298" s="18"/>
      <c r="IA298" s="18">
        <v>3.85</v>
      </c>
      <c r="IB298" s="18" t="s">
        <v>631</v>
      </c>
      <c r="IC298" s="18" t="s">
        <v>459</v>
      </c>
      <c r="ID298" s="18">
        <v>2</v>
      </c>
      <c r="IE298" s="17" t="s">
        <v>241</v>
      </c>
    </row>
    <row r="299" spans="1:238" s="17" customFormat="1" ht="30" customHeight="1">
      <c r="A299" s="64">
        <v>3.86</v>
      </c>
      <c r="B299" s="77" t="s">
        <v>633</v>
      </c>
      <c r="C299" s="66" t="s">
        <v>460</v>
      </c>
      <c r="D299" s="98"/>
      <c r="E299" s="99"/>
      <c r="F299" s="99"/>
      <c r="G299" s="99"/>
      <c r="H299" s="99"/>
      <c r="I299" s="99"/>
      <c r="J299" s="99"/>
      <c r="K299" s="99"/>
      <c r="L299" s="99"/>
      <c r="M299" s="99"/>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c r="AU299" s="100"/>
      <c r="AV299" s="100"/>
      <c r="AW299" s="100"/>
      <c r="AX299" s="100"/>
      <c r="AY299" s="100"/>
      <c r="AZ299" s="100"/>
      <c r="BA299" s="100"/>
      <c r="BB299" s="100"/>
      <c r="BC299" s="101"/>
      <c r="HZ299" s="18"/>
      <c r="IA299" s="18">
        <v>3.86</v>
      </c>
      <c r="IB299" s="18" t="s">
        <v>633</v>
      </c>
      <c r="IC299" s="18" t="s">
        <v>460</v>
      </c>
      <c r="ID299" s="18"/>
    </row>
    <row r="300" spans="1:239" s="17" customFormat="1" ht="15.75">
      <c r="A300" s="64">
        <v>3.87</v>
      </c>
      <c r="B300" s="77" t="s">
        <v>625</v>
      </c>
      <c r="C300" s="66" t="s">
        <v>461</v>
      </c>
      <c r="D300" s="67">
        <v>2</v>
      </c>
      <c r="E300" s="68" t="s">
        <v>243</v>
      </c>
      <c r="F300" s="69">
        <v>229.99</v>
      </c>
      <c r="G300" s="70"/>
      <c r="H300" s="71"/>
      <c r="I300" s="72" t="s">
        <v>34</v>
      </c>
      <c r="J300" s="73">
        <f>IF(I300="Less(-)",-1,1)</f>
        <v>1</v>
      </c>
      <c r="K300" s="71" t="s">
        <v>35</v>
      </c>
      <c r="L300" s="71" t="s">
        <v>4</v>
      </c>
      <c r="M300" s="48"/>
      <c r="N300" s="47"/>
      <c r="O300" s="47"/>
      <c r="P300" s="49"/>
      <c r="Q300" s="47"/>
      <c r="R300" s="47"/>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50"/>
      <c r="BA300" s="51">
        <f>ROUND(total_amount_ba($B$2,$D$2,D300,F300,J300,K300,M300),0)</f>
        <v>460</v>
      </c>
      <c r="BB300" s="52">
        <f>BA300+SUM(N300:AZ300)</f>
        <v>460</v>
      </c>
      <c r="BC300" s="53" t="str">
        <f>SpellNumber(L300,BB300)</f>
        <v>INR  Four Hundred &amp; Sixty  Only</v>
      </c>
      <c r="HZ300" s="18"/>
      <c r="IA300" s="18">
        <v>3.87</v>
      </c>
      <c r="IB300" s="18" t="s">
        <v>625</v>
      </c>
      <c r="IC300" s="18" t="s">
        <v>461</v>
      </c>
      <c r="ID300" s="18">
        <v>2</v>
      </c>
      <c r="IE300" s="17" t="s">
        <v>243</v>
      </c>
    </row>
    <row r="301" spans="1:239" s="17" customFormat="1" ht="21" customHeight="1">
      <c r="A301" s="64">
        <v>3.88</v>
      </c>
      <c r="B301" s="77" t="s">
        <v>620</v>
      </c>
      <c r="C301" s="66" t="s">
        <v>462</v>
      </c>
      <c r="D301" s="67">
        <v>8</v>
      </c>
      <c r="E301" s="68" t="s">
        <v>243</v>
      </c>
      <c r="F301" s="69">
        <v>253.44</v>
      </c>
      <c r="G301" s="70"/>
      <c r="H301" s="71"/>
      <c r="I301" s="72" t="s">
        <v>34</v>
      </c>
      <c r="J301" s="73">
        <f>IF(I301="Less(-)",-1,1)</f>
        <v>1</v>
      </c>
      <c r="K301" s="71" t="s">
        <v>35</v>
      </c>
      <c r="L301" s="71" t="s">
        <v>4</v>
      </c>
      <c r="M301" s="48"/>
      <c r="N301" s="47"/>
      <c r="O301" s="47"/>
      <c r="P301" s="49"/>
      <c r="Q301" s="47"/>
      <c r="R301" s="47"/>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50"/>
      <c r="BA301" s="51">
        <f>ROUND(total_amount_ba($B$2,$D$2,D301,F301,J301,K301,M301),0)</f>
        <v>2028</v>
      </c>
      <c r="BB301" s="52">
        <f>BA301+SUM(N301:AZ301)</f>
        <v>2028</v>
      </c>
      <c r="BC301" s="53" t="str">
        <f>SpellNumber(L301,BB301)</f>
        <v>INR  Two Thousand  &amp;Twenty Eight  Only</v>
      </c>
      <c r="HZ301" s="18"/>
      <c r="IA301" s="18">
        <v>3.88</v>
      </c>
      <c r="IB301" s="18" t="s">
        <v>620</v>
      </c>
      <c r="IC301" s="18" t="s">
        <v>462</v>
      </c>
      <c r="ID301" s="18">
        <v>8</v>
      </c>
      <c r="IE301" s="17" t="s">
        <v>243</v>
      </c>
    </row>
    <row r="302" spans="1:239" s="17" customFormat="1" ht="15.75">
      <c r="A302" s="64">
        <v>3.89</v>
      </c>
      <c r="B302" s="77" t="s">
        <v>634</v>
      </c>
      <c r="C302" s="66" t="s">
        <v>463</v>
      </c>
      <c r="D302" s="67">
        <v>2</v>
      </c>
      <c r="E302" s="68" t="s">
        <v>243</v>
      </c>
      <c r="F302" s="69">
        <v>323.85</v>
      </c>
      <c r="G302" s="70"/>
      <c r="H302" s="71"/>
      <c r="I302" s="72" t="s">
        <v>34</v>
      </c>
      <c r="J302" s="73">
        <f>IF(I302="Less(-)",-1,1)</f>
        <v>1</v>
      </c>
      <c r="K302" s="71" t="s">
        <v>35</v>
      </c>
      <c r="L302" s="71" t="s">
        <v>4</v>
      </c>
      <c r="M302" s="48"/>
      <c r="N302" s="47"/>
      <c r="O302" s="47"/>
      <c r="P302" s="49"/>
      <c r="Q302" s="47"/>
      <c r="R302" s="47"/>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50"/>
      <c r="BA302" s="51">
        <f>ROUND(total_amount_ba($B$2,$D$2,D302,F302,J302,K302,M302),0)</f>
        <v>648</v>
      </c>
      <c r="BB302" s="52">
        <f>BA302+SUM(N302:AZ302)</f>
        <v>648</v>
      </c>
      <c r="BC302" s="53" t="str">
        <f>SpellNumber(L302,BB302)</f>
        <v>INR  Six Hundred &amp; Forty Eight  Only</v>
      </c>
      <c r="HZ302" s="18"/>
      <c r="IA302" s="18">
        <v>3.89</v>
      </c>
      <c r="IB302" s="18" t="s">
        <v>634</v>
      </c>
      <c r="IC302" s="18" t="s">
        <v>463</v>
      </c>
      <c r="ID302" s="18">
        <v>2</v>
      </c>
      <c r="IE302" s="17" t="s">
        <v>243</v>
      </c>
    </row>
    <row r="303" spans="1:239" s="17" customFormat="1" ht="63">
      <c r="A303" s="64">
        <v>3.9</v>
      </c>
      <c r="B303" s="77" t="s">
        <v>635</v>
      </c>
      <c r="C303" s="66" t="s">
        <v>464</v>
      </c>
      <c r="D303" s="67">
        <v>750</v>
      </c>
      <c r="E303" s="68" t="s">
        <v>679</v>
      </c>
      <c r="F303" s="69">
        <v>8.51</v>
      </c>
      <c r="G303" s="70"/>
      <c r="H303" s="71"/>
      <c r="I303" s="72" t="s">
        <v>34</v>
      </c>
      <c r="J303" s="73">
        <f>IF(I303="Less(-)",-1,1)</f>
        <v>1</v>
      </c>
      <c r="K303" s="71" t="s">
        <v>35</v>
      </c>
      <c r="L303" s="71" t="s">
        <v>4</v>
      </c>
      <c r="M303" s="48"/>
      <c r="N303" s="47"/>
      <c r="O303" s="47"/>
      <c r="P303" s="49"/>
      <c r="Q303" s="47"/>
      <c r="R303" s="47"/>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50"/>
      <c r="BA303" s="51">
        <f>ROUND(total_amount_ba($B$2,$D$2,D303,F303,J303,K303,M303),0)</f>
        <v>6383</v>
      </c>
      <c r="BB303" s="52">
        <f>BA303+SUM(N303:AZ303)</f>
        <v>6383</v>
      </c>
      <c r="BC303" s="53" t="str">
        <f>SpellNumber(L303,BB303)</f>
        <v>INR  Six Thousand Three Hundred &amp; Eighty Three  Only</v>
      </c>
      <c r="HZ303" s="18"/>
      <c r="IA303" s="18">
        <v>3.9</v>
      </c>
      <c r="IB303" s="18" t="s">
        <v>635</v>
      </c>
      <c r="IC303" s="18" t="s">
        <v>464</v>
      </c>
      <c r="ID303" s="18">
        <v>750</v>
      </c>
      <c r="IE303" s="17" t="s">
        <v>679</v>
      </c>
    </row>
    <row r="304" spans="1:238" s="17" customFormat="1" ht="31.5">
      <c r="A304" s="64">
        <v>3.91</v>
      </c>
      <c r="B304" s="77" t="s">
        <v>636</v>
      </c>
      <c r="C304" s="66" t="s">
        <v>465</v>
      </c>
      <c r="D304" s="98"/>
      <c r="E304" s="99"/>
      <c r="F304" s="99"/>
      <c r="G304" s="99"/>
      <c r="H304" s="99"/>
      <c r="I304" s="99"/>
      <c r="J304" s="99"/>
      <c r="K304" s="99"/>
      <c r="L304" s="99"/>
      <c r="M304" s="99"/>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BB304" s="100"/>
      <c r="BC304" s="101"/>
      <c r="HZ304" s="18"/>
      <c r="IA304" s="18">
        <v>3.91</v>
      </c>
      <c r="IB304" s="18" t="s">
        <v>636</v>
      </c>
      <c r="IC304" s="18" t="s">
        <v>465</v>
      </c>
      <c r="ID304" s="18"/>
    </row>
    <row r="305" spans="1:239" s="17" customFormat="1" ht="21.75" customHeight="1">
      <c r="A305" s="64">
        <v>3.92</v>
      </c>
      <c r="B305" s="77" t="s">
        <v>625</v>
      </c>
      <c r="C305" s="66" t="s">
        <v>466</v>
      </c>
      <c r="D305" s="67">
        <v>7</v>
      </c>
      <c r="E305" s="68" t="s">
        <v>243</v>
      </c>
      <c r="F305" s="69">
        <v>380.71</v>
      </c>
      <c r="G305" s="70"/>
      <c r="H305" s="71"/>
      <c r="I305" s="72" t="s">
        <v>34</v>
      </c>
      <c r="J305" s="73">
        <f>IF(I305="Less(-)",-1,1)</f>
        <v>1</v>
      </c>
      <c r="K305" s="71" t="s">
        <v>35</v>
      </c>
      <c r="L305" s="71" t="s">
        <v>4</v>
      </c>
      <c r="M305" s="48"/>
      <c r="N305" s="47"/>
      <c r="O305" s="47"/>
      <c r="P305" s="49"/>
      <c r="Q305" s="47"/>
      <c r="R305" s="47"/>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50"/>
      <c r="BA305" s="51">
        <f>ROUND(total_amount_ba($B$2,$D$2,D305,F305,J305,K305,M305),0)</f>
        <v>2665</v>
      </c>
      <c r="BB305" s="52">
        <f>BA305+SUM(N305:AZ305)</f>
        <v>2665</v>
      </c>
      <c r="BC305" s="53" t="str">
        <f>SpellNumber(L305,BB305)</f>
        <v>INR  Two Thousand Six Hundred &amp; Sixty Five  Only</v>
      </c>
      <c r="HZ305" s="18"/>
      <c r="IA305" s="18">
        <v>3.92</v>
      </c>
      <c r="IB305" s="18" t="s">
        <v>625</v>
      </c>
      <c r="IC305" s="18" t="s">
        <v>466</v>
      </c>
      <c r="ID305" s="18">
        <v>7</v>
      </c>
      <c r="IE305" s="17" t="s">
        <v>243</v>
      </c>
    </row>
    <row r="306" spans="1:238" s="17" customFormat="1" ht="31.5">
      <c r="A306" s="64">
        <v>3.93</v>
      </c>
      <c r="B306" s="77" t="s">
        <v>637</v>
      </c>
      <c r="C306" s="66" t="s">
        <v>467</v>
      </c>
      <c r="D306" s="98"/>
      <c r="E306" s="99"/>
      <c r="F306" s="99"/>
      <c r="G306" s="99"/>
      <c r="H306" s="99"/>
      <c r="I306" s="99"/>
      <c r="J306" s="99"/>
      <c r="K306" s="99"/>
      <c r="L306" s="99"/>
      <c r="M306" s="99"/>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BB306" s="100"/>
      <c r="BC306" s="101"/>
      <c r="HZ306" s="18"/>
      <c r="IA306" s="18">
        <v>3.93</v>
      </c>
      <c r="IB306" s="18" t="s">
        <v>637</v>
      </c>
      <c r="IC306" s="18" t="s">
        <v>467</v>
      </c>
      <c r="ID306" s="18"/>
    </row>
    <row r="307" spans="1:239" s="17" customFormat="1" ht="37.5" customHeight="1">
      <c r="A307" s="64">
        <v>3.94</v>
      </c>
      <c r="B307" s="77" t="s">
        <v>625</v>
      </c>
      <c r="C307" s="66" t="s">
        <v>468</v>
      </c>
      <c r="D307" s="67">
        <v>2</v>
      </c>
      <c r="E307" s="68" t="s">
        <v>243</v>
      </c>
      <c r="F307" s="69">
        <v>621.13</v>
      </c>
      <c r="G307" s="70"/>
      <c r="H307" s="71"/>
      <c r="I307" s="72" t="s">
        <v>34</v>
      </c>
      <c r="J307" s="73">
        <f>IF(I307="Less(-)",-1,1)</f>
        <v>1</v>
      </c>
      <c r="K307" s="71" t="s">
        <v>35</v>
      </c>
      <c r="L307" s="71" t="s">
        <v>4</v>
      </c>
      <c r="M307" s="48"/>
      <c r="N307" s="47"/>
      <c r="O307" s="47"/>
      <c r="P307" s="49"/>
      <c r="Q307" s="47"/>
      <c r="R307" s="47"/>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50"/>
      <c r="BA307" s="51">
        <f>ROUND(total_amount_ba($B$2,$D$2,D307,F307,J307,K307,M307),0)</f>
        <v>1242</v>
      </c>
      <c r="BB307" s="52">
        <f>BA307+SUM(N307:AZ307)</f>
        <v>1242</v>
      </c>
      <c r="BC307" s="53" t="str">
        <f>SpellNumber(L307,BB307)</f>
        <v>INR  One Thousand Two Hundred &amp; Forty Two  Only</v>
      </c>
      <c r="HZ307" s="18"/>
      <c r="IA307" s="18">
        <v>3.94</v>
      </c>
      <c r="IB307" s="18" t="s">
        <v>625</v>
      </c>
      <c r="IC307" s="18" t="s">
        <v>468</v>
      </c>
      <c r="ID307" s="18">
        <v>2</v>
      </c>
      <c r="IE307" s="17" t="s">
        <v>243</v>
      </c>
    </row>
    <row r="308" spans="1:238" s="17" customFormat="1" ht="31.5">
      <c r="A308" s="64">
        <v>3.95</v>
      </c>
      <c r="B308" s="77" t="s">
        <v>638</v>
      </c>
      <c r="C308" s="66" t="s">
        <v>469</v>
      </c>
      <c r="D308" s="98"/>
      <c r="E308" s="99"/>
      <c r="F308" s="99"/>
      <c r="G308" s="99"/>
      <c r="H308" s="99"/>
      <c r="I308" s="99"/>
      <c r="J308" s="99"/>
      <c r="K308" s="99"/>
      <c r="L308" s="99"/>
      <c r="M308" s="99"/>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c r="BA308" s="100"/>
      <c r="BB308" s="100"/>
      <c r="BC308" s="101"/>
      <c r="HZ308" s="18"/>
      <c r="IA308" s="18">
        <v>3.95</v>
      </c>
      <c r="IB308" s="18" t="s">
        <v>638</v>
      </c>
      <c r="IC308" s="18" t="s">
        <v>469</v>
      </c>
      <c r="ID308" s="18"/>
    </row>
    <row r="309" spans="1:239" s="17" customFormat="1" ht="26.25" customHeight="1">
      <c r="A309" s="64">
        <v>3.96</v>
      </c>
      <c r="B309" s="77" t="s">
        <v>625</v>
      </c>
      <c r="C309" s="66" t="s">
        <v>470</v>
      </c>
      <c r="D309" s="67">
        <v>4</v>
      </c>
      <c r="E309" s="68" t="s">
        <v>243</v>
      </c>
      <c r="F309" s="69">
        <v>521.48</v>
      </c>
      <c r="G309" s="70"/>
      <c r="H309" s="71"/>
      <c r="I309" s="72" t="s">
        <v>34</v>
      </c>
      <c r="J309" s="73">
        <f>IF(I309="Less(-)",-1,1)</f>
        <v>1</v>
      </c>
      <c r="K309" s="71" t="s">
        <v>35</v>
      </c>
      <c r="L309" s="71" t="s">
        <v>4</v>
      </c>
      <c r="M309" s="48"/>
      <c r="N309" s="47"/>
      <c r="O309" s="47"/>
      <c r="P309" s="49"/>
      <c r="Q309" s="47"/>
      <c r="R309" s="47"/>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50"/>
      <c r="BA309" s="51">
        <f>ROUND(total_amount_ba($B$2,$D$2,D309,F309,J309,K309,M309),0)</f>
        <v>2086</v>
      </c>
      <c r="BB309" s="52">
        <f>BA309+SUM(N309:AZ309)</f>
        <v>2086</v>
      </c>
      <c r="BC309" s="53" t="str">
        <f>SpellNumber(L309,BB309)</f>
        <v>INR  Two Thousand  &amp;Eighty Six  Only</v>
      </c>
      <c r="HZ309" s="18"/>
      <c r="IA309" s="18">
        <v>3.96</v>
      </c>
      <c r="IB309" s="18" t="s">
        <v>625</v>
      </c>
      <c r="IC309" s="18" t="s">
        <v>470</v>
      </c>
      <c r="ID309" s="18">
        <v>4</v>
      </c>
      <c r="IE309" s="17" t="s">
        <v>243</v>
      </c>
    </row>
    <row r="310" spans="1:238" s="17" customFormat="1" ht="31.5">
      <c r="A310" s="64">
        <v>3.97</v>
      </c>
      <c r="B310" s="77" t="s">
        <v>639</v>
      </c>
      <c r="C310" s="66" t="s">
        <v>471</v>
      </c>
      <c r="D310" s="98"/>
      <c r="E310" s="99"/>
      <c r="F310" s="99"/>
      <c r="G310" s="99"/>
      <c r="H310" s="99"/>
      <c r="I310" s="99"/>
      <c r="J310" s="99"/>
      <c r="K310" s="99"/>
      <c r="L310" s="99"/>
      <c r="M310" s="99"/>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c r="BA310" s="100"/>
      <c r="BB310" s="100"/>
      <c r="BC310" s="101"/>
      <c r="HZ310" s="18"/>
      <c r="IA310" s="18">
        <v>3.97</v>
      </c>
      <c r="IB310" s="18" t="s">
        <v>639</v>
      </c>
      <c r="IC310" s="18" t="s">
        <v>471</v>
      </c>
      <c r="ID310" s="18"/>
    </row>
    <row r="311" spans="1:239" s="17" customFormat="1" ht="31.5">
      <c r="A311" s="64">
        <v>3.98</v>
      </c>
      <c r="B311" s="77" t="s">
        <v>640</v>
      </c>
      <c r="C311" s="66" t="s">
        <v>472</v>
      </c>
      <c r="D311" s="67">
        <v>10</v>
      </c>
      <c r="E311" s="68" t="s">
        <v>243</v>
      </c>
      <c r="F311" s="69">
        <v>438.71</v>
      </c>
      <c r="G311" s="70"/>
      <c r="H311" s="71"/>
      <c r="I311" s="72" t="s">
        <v>34</v>
      </c>
      <c r="J311" s="73">
        <f>IF(I311="Less(-)",-1,1)</f>
        <v>1</v>
      </c>
      <c r="K311" s="71" t="s">
        <v>35</v>
      </c>
      <c r="L311" s="71" t="s">
        <v>4</v>
      </c>
      <c r="M311" s="48"/>
      <c r="N311" s="47"/>
      <c r="O311" s="47"/>
      <c r="P311" s="49"/>
      <c r="Q311" s="47"/>
      <c r="R311" s="47"/>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50"/>
      <c r="BA311" s="51">
        <f>ROUND(total_amount_ba($B$2,$D$2,D311,F311,J311,K311,M311),0)</f>
        <v>4387</v>
      </c>
      <c r="BB311" s="52">
        <f>BA311+SUM(N311:AZ311)</f>
        <v>4387</v>
      </c>
      <c r="BC311" s="53" t="str">
        <f>SpellNumber(L311,BB311)</f>
        <v>INR  Four Thousand Three Hundred &amp; Eighty Seven  Only</v>
      </c>
      <c r="HZ311" s="18"/>
      <c r="IA311" s="18">
        <v>3.98</v>
      </c>
      <c r="IB311" s="18" t="s">
        <v>640</v>
      </c>
      <c r="IC311" s="18" t="s">
        <v>472</v>
      </c>
      <c r="ID311" s="18">
        <v>10</v>
      </c>
      <c r="IE311" s="17" t="s">
        <v>243</v>
      </c>
    </row>
    <row r="312" spans="1:239" s="17" customFormat="1" ht="31.5">
      <c r="A312" s="64">
        <v>3.99</v>
      </c>
      <c r="B312" s="77" t="s">
        <v>641</v>
      </c>
      <c r="C312" s="66" t="s">
        <v>473</v>
      </c>
      <c r="D312" s="67">
        <v>17</v>
      </c>
      <c r="E312" s="68" t="s">
        <v>243</v>
      </c>
      <c r="F312" s="69">
        <v>54.1</v>
      </c>
      <c r="G312" s="70"/>
      <c r="H312" s="71"/>
      <c r="I312" s="72" t="s">
        <v>34</v>
      </c>
      <c r="J312" s="73">
        <f>IF(I312="Less(-)",-1,1)</f>
        <v>1</v>
      </c>
      <c r="K312" s="71" t="s">
        <v>35</v>
      </c>
      <c r="L312" s="71" t="s">
        <v>4</v>
      </c>
      <c r="M312" s="48"/>
      <c r="N312" s="47"/>
      <c r="O312" s="47"/>
      <c r="P312" s="49"/>
      <c r="Q312" s="47"/>
      <c r="R312" s="47"/>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50"/>
      <c r="BA312" s="51">
        <f>ROUND(total_amount_ba($B$2,$D$2,D312,F312,J312,K312,M312),0)</f>
        <v>920</v>
      </c>
      <c r="BB312" s="52">
        <f>BA312+SUM(N312:AZ312)</f>
        <v>920</v>
      </c>
      <c r="BC312" s="53" t="str">
        <f>SpellNumber(L312,BB312)</f>
        <v>INR  Nine Hundred &amp; Twenty  Only</v>
      </c>
      <c r="HZ312" s="18"/>
      <c r="IA312" s="18">
        <v>3.99</v>
      </c>
      <c r="IB312" s="18" t="s">
        <v>641</v>
      </c>
      <c r="IC312" s="18" t="s">
        <v>473</v>
      </c>
      <c r="ID312" s="18">
        <v>17</v>
      </c>
      <c r="IE312" s="17" t="s">
        <v>243</v>
      </c>
    </row>
    <row r="313" spans="1:238" s="17" customFormat="1" ht="63">
      <c r="A313" s="64">
        <v>4</v>
      </c>
      <c r="B313" s="77" t="s">
        <v>642</v>
      </c>
      <c r="C313" s="66" t="s">
        <v>474</v>
      </c>
      <c r="D313" s="98"/>
      <c r="E313" s="99"/>
      <c r="F313" s="99"/>
      <c r="G313" s="99"/>
      <c r="H313" s="99"/>
      <c r="I313" s="99"/>
      <c r="J313" s="99"/>
      <c r="K313" s="99"/>
      <c r="L313" s="99"/>
      <c r="M313" s="99"/>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c r="BA313" s="100"/>
      <c r="BB313" s="100"/>
      <c r="BC313" s="101"/>
      <c r="HZ313" s="18"/>
      <c r="IA313" s="18">
        <v>4</v>
      </c>
      <c r="IB313" s="18" t="s">
        <v>642</v>
      </c>
      <c r="IC313" s="18" t="s">
        <v>474</v>
      </c>
      <c r="ID313" s="18"/>
    </row>
    <row r="314" spans="1:239" s="17" customFormat="1" ht="24.75" customHeight="1">
      <c r="A314" s="64">
        <v>4.01</v>
      </c>
      <c r="B314" s="77" t="s">
        <v>643</v>
      </c>
      <c r="C314" s="66" t="s">
        <v>475</v>
      </c>
      <c r="D314" s="67">
        <v>1</v>
      </c>
      <c r="E314" s="68" t="s">
        <v>243</v>
      </c>
      <c r="F314" s="69">
        <v>2863.74</v>
      </c>
      <c r="G314" s="70"/>
      <c r="H314" s="71"/>
      <c r="I314" s="72" t="s">
        <v>34</v>
      </c>
      <c r="J314" s="73">
        <f>IF(I314="Less(-)",-1,1)</f>
        <v>1</v>
      </c>
      <c r="K314" s="71" t="s">
        <v>35</v>
      </c>
      <c r="L314" s="71" t="s">
        <v>4</v>
      </c>
      <c r="M314" s="48"/>
      <c r="N314" s="47"/>
      <c r="O314" s="47"/>
      <c r="P314" s="49"/>
      <c r="Q314" s="47"/>
      <c r="R314" s="47"/>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50"/>
      <c r="BA314" s="51">
        <f>ROUND(total_amount_ba($B$2,$D$2,D314,F314,J314,K314,M314),0)</f>
        <v>2864</v>
      </c>
      <c r="BB314" s="52">
        <f>BA314+SUM(N314:AZ314)</f>
        <v>2864</v>
      </c>
      <c r="BC314" s="53" t="str">
        <f>SpellNumber(L314,BB314)</f>
        <v>INR  Two Thousand Eight Hundred &amp; Sixty Four  Only</v>
      </c>
      <c r="HZ314" s="18"/>
      <c r="IA314" s="18">
        <v>4.01</v>
      </c>
      <c r="IB314" s="18" t="s">
        <v>643</v>
      </c>
      <c r="IC314" s="18" t="s">
        <v>475</v>
      </c>
      <c r="ID314" s="18">
        <v>1</v>
      </c>
      <c r="IE314" s="17" t="s">
        <v>243</v>
      </c>
    </row>
    <row r="315" spans="1:238" s="17" customFormat="1" ht="27.75" customHeight="1">
      <c r="A315" s="64">
        <v>4.02</v>
      </c>
      <c r="B315" s="77" t="s">
        <v>644</v>
      </c>
      <c r="C315" s="66" t="s">
        <v>476</v>
      </c>
      <c r="D315" s="98"/>
      <c r="E315" s="99"/>
      <c r="F315" s="99"/>
      <c r="G315" s="99"/>
      <c r="H315" s="99"/>
      <c r="I315" s="99"/>
      <c r="J315" s="99"/>
      <c r="K315" s="99"/>
      <c r="L315" s="99"/>
      <c r="M315" s="99"/>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c r="AU315" s="100"/>
      <c r="AV315" s="100"/>
      <c r="AW315" s="100"/>
      <c r="AX315" s="100"/>
      <c r="AY315" s="100"/>
      <c r="AZ315" s="100"/>
      <c r="BA315" s="100"/>
      <c r="BB315" s="100"/>
      <c r="BC315" s="101"/>
      <c r="HZ315" s="18"/>
      <c r="IA315" s="18">
        <v>4.02</v>
      </c>
      <c r="IB315" s="18" t="s">
        <v>644</v>
      </c>
      <c r="IC315" s="18" t="s">
        <v>476</v>
      </c>
      <c r="ID315" s="18"/>
    </row>
    <row r="316" spans="1:239" s="17" customFormat="1" ht="15.75">
      <c r="A316" s="64">
        <v>4.03</v>
      </c>
      <c r="B316" s="77" t="s">
        <v>645</v>
      </c>
      <c r="C316" s="66" t="s">
        <v>477</v>
      </c>
      <c r="D316" s="67">
        <v>8</v>
      </c>
      <c r="E316" s="68" t="s">
        <v>243</v>
      </c>
      <c r="F316" s="69">
        <v>317.76</v>
      </c>
      <c r="G316" s="70"/>
      <c r="H316" s="71"/>
      <c r="I316" s="72" t="s">
        <v>34</v>
      </c>
      <c r="J316" s="73">
        <f>IF(I316="Less(-)",-1,1)</f>
        <v>1</v>
      </c>
      <c r="K316" s="71" t="s">
        <v>35</v>
      </c>
      <c r="L316" s="71" t="s">
        <v>4</v>
      </c>
      <c r="M316" s="48"/>
      <c r="N316" s="47"/>
      <c r="O316" s="47"/>
      <c r="P316" s="49"/>
      <c r="Q316" s="47"/>
      <c r="R316" s="47"/>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50"/>
      <c r="BA316" s="51">
        <f>ROUND(total_amount_ba($B$2,$D$2,D316,F316,J316,K316,M316),0)</f>
        <v>2542</v>
      </c>
      <c r="BB316" s="52">
        <f>BA316+SUM(N316:AZ316)</f>
        <v>2542</v>
      </c>
      <c r="BC316" s="53" t="str">
        <f>SpellNumber(L316,BB316)</f>
        <v>INR  Two Thousand Five Hundred &amp; Forty Two  Only</v>
      </c>
      <c r="HZ316" s="18"/>
      <c r="IA316" s="18">
        <v>4.03</v>
      </c>
      <c r="IB316" s="18" t="s">
        <v>645</v>
      </c>
      <c r="IC316" s="18" t="s">
        <v>477</v>
      </c>
      <c r="ID316" s="18">
        <v>8</v>
      </c>
      <c r="IE316" s="17" t="s">
        <v>243</v>
      </c>
    </row>
    <row r="317" spans="1:239" s="17" customFormat="1" ht="31.5">
      <c r="A317" s="64">
        <v>4.04</v>
      </c>
      <c r="B317" s="77" t="s">
        <v>646</v>
      </c>
      <c r="C317" s="66" t="s">
        <v>478</v>
      </c>
      <c r="D317" s="67">
        <v>25.5</v>
      </c>
      <c r="E317" s="68" t="s">
        <v>241</v>
      </c>
      <c r="F317" s="69">
        <v>150.64</v>
      </c>
      <c r="G317" s="70"/>
      <c r="H317" s="71"/>
      <c r="I317" s="72" t="s">
        <v>34</v>
      </c>
      <c r="J317" s="73">
        <f>IF(I317="Less(-)",-1,1)</f>
        <v>1</v>
      </c>
      <c r="K317" s="71" t="s">
        <v>35</v>
      </c>
      <c r="L317" s="71" t="s">
        <v>4</v>
      </c>
      <c r="M317" s="48"/>
      <c r="N317" s="47"/>
      <c r="O317" s="47"/>
      <c r="P317" s="49"/>
      <c r="Q317" s="47"/>
      <c r="R317" s="47"/>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50"/>
      <c r="BA317" s="51">
        <f>ROUND(total_amount_ba($B$2,$D$2,D317,F317,J317,K317,M317),0)</f>
        <v>3841</v>
      </c>
      <c r="BB317" s="52">
        <f>BA317+SUM(N317:AZ317)</f>
        <v>3841</v>
      </c>
      <c r="BC317" s="53" t="str">
        <f>SpellNumber(L317,BB317)</f>
        <v>INR  Three Thousand Eight Hundred &amp; Forty One  Only</v>
      </c>
      <c r="HZ317" s="18"/>
      <c r="IA317" s="18">
        <v>4.04</v>
      </c>
      <c r="IB317" s="18" t="s">
        <v>646</v>
      </c>
      <c r="IC317" s="18" t="s">
        <v>478</v>
      </c>
      <c r="ID317" s="18">
        <v>25.5</v>
      </c>
      <c r="IE317" s="17" t="s">
        <v>241</v>
      </c>
    </row>
    <row r="318" spans="1:238" s="17" customFormat="1" ht="94.5">
      <c r="A318" s="64">
        <v>4.05</v>
      </c>
      <c r="B318" s="77" t="s">
        <v>866</v>
      </c>
      <c r="C318" s="66" t="s">
        <v>479</v>
      </c>
      <c r="D318" s="98"/>
      <c r="E318" s="99"/>
      <c r="F318" s="99"/>
      <c r="G318" s="99"/>
      <c r="H318" s="99"/>
      <c r="I318" s="99"/>
      <c r="J318" s="99"/>
      <c r="K318" s="99"/>
      <c r="L318" s="99"/>
      <c r="M318" s="99"/>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c r="AU318" s="100"/>
      <c r="AV318" s="100"/>
      <c r="AW318" s="100"/>
      <c r="AX318" s="100"/>
      <c r="AY318" s="100"/>
      <c r="AZ318" s="100"/>
      <c r="BA318" s="100"/>
      <c r="BB318" s="100"/>
      <c r="BC318" s="101"/>
      <c r="HZ318" s="18"/>
      <c r="IA318" s="18">
        <v>4.05</v>
      </c>
      <c r="IB318" s="18" t="s">
        <v>866</v>
      </c>
      <c r="IC318" s="18" t="s">
        <v>479</v>
      </c>
      <c r="ID318" s="18"/>
    </row>
    <row r="319" spans="1:239" s="17" customFormat="1" ht="15.75">
      <c r="A319" s="64">
        <v>4.06</v>
      </c>
      <c r="B319" s="77" t="s">
        <v>867</v>
      </c>
      <c r="C319" s="66" t="s">
        <v>480</v>
      </c>
      <c r="D319" s="67">
        <v>0.9</v>
      </c>
      <c r="E319" s="68" t="s">
        <v>241</v>
      </c>
      <c r="F319" s="69">
        <v>285.05</v>
      </c>
      <c r="G319" s="70"/>
      <c r="H319" s="71"/>
      <c r="I319" s="72" t="s">
        <v>34</v>
      </c>
      <c r="J319" s="73">
        <f>IF(I319="Less(-)",-1,1)</f>
        <v>1</v>
      </c>
      <c r="K319" s="71" t="s">
        <v>35</v>
      </c>
      <c r="L319" s="71" t="s">
        <v>4</v>
      </c>
      <c r="M319" s="48"/>
      <c r="N319" s="47"/>
      <c r="O319" s="47"/>
      <c r="P319" s="49"/>
      <c r="Q319" s="47"/>
      <c r="R319" s="47"/>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50"/>
      <c r="BA319" s="51">
        <f>ROUND(total_amount_ba($B$2,$D$2,D319,F319,J319,K319,M319),0)</f>
        <v>257</v>
      </c>
      <c r="BB319" s="52">
        <f>BA319+SUM(N319:AZ319)</f>
        <v>257</v>
      </c>
      <c r="BC319" s="53" t="str">
        <f>SpellNumber(L319,BB319)</f>
        <v>INR  Two Hundred &amp; Fifty Seven  Only</v>
      </c>
      <c r="HZ319" s="18"/>
      <c r="IA319" s="18">
        <v>4.06</v>
      </c>
      <c r="IB319" s="18" t="s">
        <v>867</v>
      </c>
      <c r="IC319" s="18" t="s">
        <v>480</v>
      </c>
      <c r="ID319" s="18">
        <v>0.9</v>
      </c>
      <c r="IE319" s="17" t="s">
        <v>241</v>
      </c>
    </row>
    <row r="320" spans="1:238" s="17" customFormat="1" ht="126">
      <c r="A320" s="64">
        <v>4.07</v>
      </c>
      <c r="B320" s="77" t="s">
        <v>868</v>
      </c>
      <c r="C320" s="66" t="s">
        <v>481</v>
      </c>
      <c r="D320" s="98"/>
      <c r="E320" s="99"/>
      <c r="F320" s="99"/>
      <c r="G320" s="99"/>
      <c r="H320" s="99"/>
      <c r="I320" s="99"/>
      <c r="J320" s="99"/>
      <c r="K320" s="99"/>
      <c r="L320" s="99"/>
      <c r="M320" s="99"/>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c r="AO320" s="100"/>
      <c r="AP320" s="100"/>
      <c r="AQ320" s="100"/>
      <c r="AR320" s="100"/>
      <c r="AS320" s="100"/>
      <c r="AT320" s="100"/>
      <c r="AU320" s="100"/>
      <c r="AV320" s="100"/>
      <c r="AW320" s="100"/>
      <c r="AX320" s="100"/>
      <c r="AY320" s="100"/>
      <c r="AZ320" s="100"/>
      <c r="BA320" s="100"/>
      <c r="BB320" s="100"/>
      <c r="BC320" s="101"/>
      <c r="HZ320" s="18"/>
      <c r="IA320" s="18">
        <v>4.07</v>
      </c>
      <c r="IB320" s="18" t="s">
        <v>868</v>
      </c>
      <c r="IC320" s="18" t="s">
        <v>481</v>
      </c>
      <c r="ID320" s="18"/>
    </row>
    <row r="321" spans="1:239" s="17" customFormat="1" ht="31.5">
      <c r="A321" s="64">
        <v>4.08</v>
      </c>
      <c r="B321" s="77" t="s">
        <v>867</v>
      </c>
      <c r="C321" s="66" t="s">
        <v>756</v>
      </c>
      <c r="D321" s="67">
        <v>36.8</v>
      </c>
      <c r="E321" s="68" t="s">
        <v>241</v>
      </c>
      <c r="F321" s="69">
        <v>450.46</v>
      </c>
      <c r="G321" s="70"/>
      <c r="H321" s="71"/>
      <c r="I321" s="72" t="s">
        <v>34</v>
      </c>
      <c r="J321" s="73">
        <f>IF(I321="Less(-)",-1,1)</f>
        <v>1</v>
      </c>
      <c r="K321" s="71" t="s">
        <v>35</v>
      </c>
      <c r="L321" s="71" t="s">
        <v>4</v>
      </c>
      <c r="M321" s="48"/>
      <c r="N321" s="47"/>
      <c r="O321" s="47"/>
      <c r="P321" s="49"/>
      <c r="Q321" s="47"/>
      <c r="R321" s="47"/>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50"/>
      <c r="BA321" s="51">
        <f>ROUND(total_amount_ba($B$2,$D$2,D321,F321,J321,K321,M321),0)</f>
        <v>16577</v>
      </c>
      <c r="BB321" s="52">
        <f>BA321+SUM(N321:AZ321)</f>
        <v>16577</v>
      </c>
      <c r="BC321" s="53" t="str">
        <f>SpellNumber(L321,BB321)</f>
        <v>INR  Sixteen Thousand Five Hundred &amp; Seventy Seven  Only</v>
      </c>
      <c r="HZ321" s="18"/>
      <c r="IA321" s="18">
        <v>4.08</v>
      </c>
      <c r="IB321" s="18" t="s">
        <v>867</v>
      </c>
      <c r="IC321" s="18" t="s">
        <v>756</v>
      </c>
      <c r="ID321" s="18">
        <v>36.8</v>
      </c>
      <c r="IE321" s="17" t="s">
        <v>241</v>
      </c>
    </row>
    <row r="322" spans="1:238" s="17" customFormat="1" ht="78.75">
      <c r="A322" s="64">
        <v>4.09</v>
      </c>
      <c r="B322" s="77" t="s">
        <v>869</v>
      </c>
      <c r="C322" s="66" t="s">
        <v>757</v>
      </c>
      <c r="D322" s="98"/>
      <c r="E322" s="99"/>
      <c r="F322" s="99"/>
      <c r="G322" s="99"/>
      <c r="H322" s="99"/>
      <c r="I322" s="99"/>
      <c r="J322" s="99"/>
      <c r="K322" s="99"/>
      <c r="L322" s="99"/>
      <c r="M322" s="99"/>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c r="AU322" s="100"/>
      <c r="AV322" s="100"/>
      <c r="AW322" s="100"/>
      <c r="AX322" s="100"/>
      <c r="AY322" s="100"/>
      <c r="AZ322" s="100"/>
      <c r="BA322" s="100"/>
      <c r="BB322" s="100"/>
      <c r="BC322" s="101"/>
      <c r="HZ322" s="18"/>
      <c r="IA322" s="18">
        <v>4.09</v>
      </c>
      <c r="IB322" s="18" t="s">
        <v>869</v>
      </c>
      <c r="IC322" s="18" t="s">
        <v>757</v>
      </c>
      <c r="ID322" s="18"/>
    </row>
    <row r="323" spans="1:239" s="17" customFormat="1" ht="15.75">
      <c r="A323" s="64">
        <v>4.1</v>
      </c>
      <c r="B323" s="77" t="s">
        <v>867</v>
      </c>
      <c r="C323" s="66" t="s">
        <v>758</v>
      </c>
      <c r="D323" s="67">
        <v>8.5</v>
      </c>
      <c r="E323" s="68" t="s">
        <v>241</v>
      </c>
      <c r="F323" s="69">
        <v>241.34</v>
      </c>
      <c r="G323" s="70"/>
      <c r="H323" s="71"/>
      <c r="I323" s="72" t="s">
        <v>34</v>
      </c>
      <c r="J323" s="73">
        <f>IF(I323="Less(-)",-1,1)</f>
        <v>1</v>
      </c>
      <c r="K323" s="71" t="s">
        <v>35</v>
      </c>
      <c r="L323" s="71" t="s">
        <v>4</v>
      </c>
      <c r="M323" s="48"/>
      <c r="N323" s="47"/>
      <c r="O323" s="47"/>
      <c r="P323" s="49"/>
      <c r="Q323" s="47"/>
      <c r="R323" s="47"/>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50"/>
      <c r="BA323" s="51">
        <f>ROUND(total_amount_ba($B$2,$D$2,D323,F323,J323,K323,M323),0)</f>
        <v>2051</v>
      </c>
      <c r="BB323" s="52">
        <f>BA323+SUM(N323:AZ323)</f>
        <v>2051</v>
      </c>
      <c r="BC323" s="53" t="str">
        <f>SpellNumber(L323,BB323)</f>
        <v>INR  Two Thousand  &amp;Fifty One  Only</v>
      </c>
      <c r="HZ323" s="18"/>
      <c r="IA323" s="18">
        <v>4.1</v>
      </c>
      <c r="IB323" s="18" t="s">
        <v>867</v>
      </c>
      <c r="IC323" s="18" t="s">
        <v>758</v>
      </c>
      <c r="ID323" s="18">
        <v>8.5</v>
      </c>
      <c r="IE323" s="17" t="s">
        <v>241</v>
      </c>
    </row>
    <row r="324" spans="1:239" s="17" customFormat="1" ht="15.75">
      <c r="A324" s="64">
        <v>4.11</v>
      </c>
      <c r="B324" s="77" t="s">
        <v>870</v>
      </c>
      <c r="C324" s="66" t="s">
        <v>759</v>
      </c>
      <c r="D324" s="67">
        <v>74</v>
      </c>
      <c r="E324" s="68" t="s">
        <v>241</v>
      </c>
      <c r="F324" s="69">
        <v>324.98</v>
      </c>
      <c r="G324" s="70"/>
      <c r="H324" s="71"/>
      <c r="I324" s="72" t="s">
        <v>34</v>
      </c>
      <c r="J324" s="73">
        <f>IF(I324="Less(-)",-1,1)</f>
        <v>1</v>
      </c>
      <c r="K324" s="71" t="s">
        <v>35</v>
      </c>
      <c r="L324" s="71" t="s">
        <v>4</v>
      </c>
      <c r="M324" s="48"/>
      <c r="N324" s="47"/>
      <c r="O324" s="47"/>
      <c r="P324" s="49"/>
      <c r="Q324" s="47"/>
      <c r="R324" s="47"/>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50"/>
      <c r="BA324" s="51">
        <f>ROUND(total_amount_ba($B$2,$D$2,D324,F324,J324,K324,M324),0)</f>
        <v>24049</v>
      </c>
      <c r="BB324" s="52">
        <f>BA324+SUM(N324:AZ324)</f>
        <v>24049</v>
      </c>
      <c r="BC324" s="53" t="str">
        <f>SpellNumber(L324,BB324)</f>
        <v>INR  Twenty Four Thousand  &amp;Forty Nine  Only</v>
      </c>
      <c r="HZ324" s="18"/>
      <c r="IA324" s="18">
        <v>4.11</v>
      </c>
      <c r="IB324" s="18" t="s">
        <v>870</v>
      </c>
      <c r="IC324" s="18" t="s">
        <v>759</v>
      </c>
      <c r="ID324" s="18">
        <v>74</v>
      </c>
      <c r="IE324" s="17" t="s">
        <v>241</v>
      </c>
    </row>
    <row r="325" spans="1:239" s="17" customFormat="1" ht="15.75">
      <c r="A325" s="64">
        <v>4.12</v>
      </c>
      <c r="B325" s="77" t="s">
        <v>871</v>
      </c>
      <c r="C325" s="66" t="s">
        <v>760</v>
      </c>
      <c r="D325" s="67">
        <v>1.8</v>
      </c>
      <c r="E325" s="68" t="s">
        <v>241</v>
      </c>
      <c r="F325" s="69">
        <v>381.45</v>
      </c>
      <c r="G325" s="70"/>
      <c r="H325" s="71"/>
      <c r="I325" s="72" t="s">
        <v>34</v>
      </c>
      <c r="J325" s="73">
        <f>IF(I325="Less(-)",-1,1)</f>
        <v>1</v>
      </c>
      <c r="K325" s="71" t="s">
        <v>35</v>
      </c>
      <c r="L325" s="71" t="s">
        <v>4</v>
      </c>
      <c r="M325" s="48"/>
      <c r="N325" s="47"/>
      <c r="O325" s="47"/>
      <c r="P325" s="49"/>
      <c r="Q325" s="47"/>
      <c r="R325" s="47"/>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50"/>
      <c r="BA325" s="51">
        <f>ROUND(total_amount_ba($B$2,$D$2,D325,F325,J325,K325,M325),0)</f>
        <v>687</v>
      </c>
      <c r="BB325" s="52">
        <f>BA325+SUM(N325:AZ325)</f>
        <v>687</v>
      </c>
      <c r="BC325" s="53" t="str">
        <f>SpellNumber(L325,BB325)</f>
        <v>INR  Six Hundred &amp; Eighty Seven  Only</v>
      </c>
      <c r="HZ325" s="18"/>
      <c r="IA325" s="18">
        <v>4.12</v>
      </c>
      <c r="IB325" s="18" t="s">
        <v>871</v>
      </c>
      <c r="IC325" s="18" t="s">
        <v>760</v>
      </c>
      <c r="ID325" s="18">
        <v>1.8</v>
      </c>
      <c r="IE325" s="17" t="s">
        <v>241</v>
      </c>
    </row>
    <row r="326" spans="1:238" s="17" customFormat="1" ht="31.5">
      <c r="A326" s="64">
        <v>4.13</v>
      </c>
      <c r="B326" s="77" t="s">
        <v>872</v>
      </c>
      <c r="C326" s="66" t="s">
        <v>761</v>
      </c>
      <c r="D326" s="98"/>
      <c r="E326" s="99"/>
      <c r="F326" s="99"/>
      <c r="G326" s="99"/>
      <c r="H326" s="99"/>
      <c r="I326" s="99"/>
      <c r="J326" s="99"/>
      <c r="K326" s="99"/>
      <c r="L326" s="99"/>
      <c r="M326" s="99"/>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00"/>
      <c r="AR326" s="100"/>
      <c r="AS326" s="100"/>
      <c r="AT326" s="100"/>
      <c r="AU326" s="100"/>
      <c r="AV326" s="100"/>
      <c r="AW326" s="100"/>
      <c r="AX326" s="100"/>
      <c r="AY326" s="100"/>
      <c r="AZ326" s="100"/>
      <c r="BA326" s="100"/>
      <c r="BB326" s="100"/>
      <c r="BC326" s="101"/>
      <c r="HZ326" s="18"/>
      <c r="IA326" s="18">
        <v>4.13</v>
      </c>
      <c r="IB326" s="18" t="s">
        <v>872</v>
      </c>
      <c r="IC326" s="18" t="s">
        <v>761</v>
      </c>
      <c r="ID326" s="18"/>
    </row>
    <row r="327" spans="1:239" s="17" customFormat="1" ht="15.75">
      <c r="A327" s="64">
        <v>4.14</v>
      </c>
      <c r="B327" s="77" t="s">
        <v>625</v>
      </c>
      <c r="C327" s="66" t="s">
        <v>762</v>
      </c>
      <c r="D327" s="67">
        <v>1</v>
      </c>
      <c r="E327" s="68" t="s">
        <v>243</v>
      </c>
      <c r="F327" s="69">
        <v>626.96</v>
      </c>
      <c r="G327" s="70"/>
      <c r="H327" s="71"/>
      <c r="I327" s="72" t="s">
        <v>34</v>
      </c>
      <c r="J327" s="73">
        <f>IF(I327="Less(-)",-1,1)</f>
        <v>1</v>
      </c>
      <c r="K327" s="71" t="s">
        <v>35</v>
      </c>
      <c r="L327" s="71" t="s">
        <v>4</v>
      </c>
      <c r="M327" s="48"/>
      <c r="N327" s="47"/>
      <c r="O327" s="47"/>
      <c r="P327" s="49"/>
      <c r="Q327" s="47"/>
      <c r="R327" s="47"/>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50"/>
      <c r="BA327" s="51">
        <f>ROUND(total_amount_ba($B$2,$D$2,D327,F327,J327,K327,M327),0)</f>
        <v>627</v>
      </c>
      <c r="BB327" s="52">
        <f>BA327+SUM(N327:AZ327)</f>
        <v>627</v>
      </c>
      <c r="BC327" s="53" t="str">
        <f>SpellNumber(L327,BB327)</f>
        <v>INR  Six Hundred &amp; Twenty Seven  Only</v>
      </c>
      <c r="HZ327" s="18"/>
      <c r="IA327" s="18">
        <v>4.14</v>
      </c>
      <c r="IB327" s="18" t="s">
        <v>625</v>
      </c>
      <c r="IC327" s="18" t="s">
        <v>762</v>
      </c>
      <c r="ID327" s="18">
        <v>1</v>
      </c>
      <c r="IE327" s="17" t="s">
        <v>243</v>
      </c>
    </row>
    <row r="328" spans="1:238" s="17" customFormat="1" ht="31.5">
      <c r="A328" s="64">
        <v>4.15</v>
      </c>
      <c r="B328" s="77" t="s">
        <v>638</v>
      </c>
      <c r="C328" s="66" t="s">
        <v>763</v>
      </c>
      <c r="D328" s="98"/>
      <c r="E328" s="99"/>
      <c r="F328" s="99"/>
      <c r="G328" s="99"/>
      <c r="H328" s="99"/>
      <c r="I328" s="99"/>
      <c r="J328" s="99"/>
      <c r="K328" s="99"/>
      <c r="L328" s="99"/>
      <c r="M328" s="99"/>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c r="AU328" s="100"/>
      <c r="AV328" s="100"/>
      <c r="AW328" s="100"/>
      <c r="AX328" s="100"/>
      <c r="AY328" s="100"/>
      <c r="AZ328" s="100"/>
      <c r="BA328" s="100"/>
      <c r="BB328" s="100"/>
      <c r="BC328" s="101"/>
      <c r="HZ328" s="18"/>
      <c r="IA328" s="18">
        <v>4.15</v>
      </c>
      <c r="IB328" s="18" t="s">
        <v>638</v>
      </c>
      <c r="IC328" s="18" t="s">
        <v>763</v>
      </c>
      <c r="ID328" s="18"/>
    </row>
    <row r="329" spans="1:239" s="17" customFormat="1" ht="15.75">
      <c r="A329" s="64">
        <v>4.16</v>
      </c>
      <c r="B329" s="77" t="s">
        <v>625</v>
      </c>
      <c r="C329" s="66" t="s">
        <v>764</v>
      </c>
      <c r="D329" s="67">
        <v>4</v>
      </c>
      <c r="E329" s="68" t="s">
        <v>243</v>
      </c>
      <c r="F329" s="69">
        <v>521.48</v>
      </c>
      <c r="G329" s="70"/>
      <c r="H329" s="71"/>
      <c r="I329" s="72" t="s">
        <v>34</v>
      </c>
      <c r="J329" s="73">
        <f>IF(I329="Less(-)",-1,1)</f>
        <v>1</v>
      </c>
      <c r="K329" s="71" t="s">
        <v>35</v>
      </c>
      <c r="L329" s="71" t="s">
        <v>4</v>
      </c>
      <c r="M329" s="48"/>
      <c r="N329" s="47"/>
      <c r="O329" s="47"/>
      <c r="P329" s="49"/>
      <c r="Q329" s="47"/>
      <c r="R329" s="47"/>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50"/>
      <c r="BA329" s="51">
        <f>ROUND(total_amount_ba($B$2,$D$2,D329,F329,J329,K329,M329),0)</f>
        <v>2086</v>
      </c>
      <c r="BB329" s="52">
        <f>BA329+SUM(N329:AZ329)</f>
        <v>2086</v>
      </c>
      <c r="BC329" s="53" t="str">
        <f>SpellNumber(L329,BB329)</f>
        <v>INR  Two Thousand  &amp;Eighty Six  Only</v>
      </c>
      <c r="HZ329" s="18"/>
      <c r="IA329" s="18">
        <v>4.16</v>
      </c>
      <c r="IB329" s="18" t="s">
        <v>625</v>
      </c>
      <c r="IC329" s="18" t="s">
        <v>764</v>
      </c>
      <c r="ID329" s="18">
        <v>4</v>
      </c>
      <c r="IE329" s="17" t="s">
        <v>243</v>
      </c>
    </row>
    <row r="330" spans="1:238" s="17" customFormat="1" ht="31.5">
      <c r="A330" s="64">
        <v>4.17</v>
      </c>
      <c r="B330" s="77" t="s">
        <v>639</v>
      </c>
      <c r="C330" s="66" t="s">
        <v>765</v>
      </c>
      <c r="D330" s="98"/>
      <c r="E330" s="99"/>
      <c r="F330" s="99"/>
      <c r="G330" s="99"/>
      <c r="H330" s="99"/>
      <c r="I330" s="99"/>
      <c r="J330" s="99"/>
      <c r="K330" s="99"/>
      <c r="L330" s="99"/>
      <c r="M330" s="99"/>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c r="AN330" s="100"/>
      <c r="AO330" s="100"/>
      <c r="AP330" s="100"/>
      <c r="AQ330" s="100"/>
      <c r="AR330" s="100"/>
      <c r="AS330" s="100"/>
      <c r="AT330" s="100"/>
      <c r="AU330" s="100"/>
      <c r="AV330" s="100"/>
      <c r="AW330" s="100"/>
      <c r="AX330" s="100"/>
      <c r="AY330" s="100"/>
      <c r="AZ330" s="100"/>
      <c r="BA330" s="100"/>
      <c r="BB330" s="100"/>
      <c r="BC330" s="101"/>
      <c r="HZ330" s="18"/>
      <c r="IA330" s="18">
        <v>4.17</v>
      </c>
      <c r="IB330" s="18" t="s">
        <v>639</v>
      </c>
      <c r="IC330" s="18" t="s">
        <v>765</v>
      </c>
      <c r="ID330" s="18"/>
    </row>
    <row r="331" spans="1:239" s="17" customFormat="1" ht="15.75">
      <c r="A331" s="64">
        <v>4.18</v>
      </c>
      <c r="B331" s="77" t="s">
        <v>640</v>
      </c>
      <c r="C331" s="66" t="s">
        <v>766</v>
      </c>
      <c r="D331" s="67">
        <v>12</v>
      </c>
      <c r="E331" s="68" t="s">
        <v>243</v>
      </c>
      <c r="F331" s="69">
        <v>438.71</v>
      </c>
      <c r="G331" s="70"/>
      <c r="H331" s="71"/>
      <c r="I331" s="72" t="s">
        <v>34</v>
      </c>
      <c r="J331" s="73">
        <f>IF(I331="Less(-)",-1,1)</f>
        <v>1</v>
      </c>
      <c r="K331" s="71" t="s">
        <v>35</v>
      </c>
      <c r="L331" s="71" t="s">
        <v>4</v>
      </c>
      <c r="M331" s="48"/>
      <c r="N331" s="47"/>
      <c r="O331" s="47"/>
      <c r="P331" s="49"/>
      <c r="Q331" s="47"/>
      <c r="R331" s="47"/>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50"/>
      <c r="BA331" s="51">
        <f>ROUND(total_amount_ba($B$2,$D$2,D331,F331,J331,K331,M331),0)</f>
        <v>5265</v>
      </c>
      <c r="BB331" s="52">
        <f>BA331+SUM(N331:AZ331)</f>
        <v>5265</v>
      </c>
      <c r="BC331" s="53" t="str">
        <f>SpellNumber(L331,BB331)</f>
        <v>INR  Five Thousand Two Hundred &amp; Sixty Five  Only</v>
      </c>
      <c r="HZ331" s="18"/>
      <c r="IA331" s="18">
        <v>4.18</v>
      </c>
      <c r="IB331" s="18" t="s">
        <v>640</v>
      </c>
      <c r="IC331" s="18" t="s">
        <v>766</v>
      </c>
      <c r="ID331" s="18">
        <v>12</v>
      </c>
      <c r="IE331" s="17" t="s">
        <v>243</v>
      </c>
    </row>
    <row r="332" spans="1:239" s="17" customFormat="1" ht="31.5">
      <c r="A332" s="64">
        <v>4.19</v>
      </c>
      <c r="B332" s="77" t="s">
        <v>641</v>
      </c>
      <c r="C332" s="66" t="s">
        <v>767</v>
      </c>
      <c r="D332" s="67">
        <v>9</v>
      </c>
      <c r="E332" s="68" t="s">
        <v>243</v>
      </c>
      <c r="F332" s="69">
        <v>54.09</v>
      </c>
      <c r="G332" s="70"/>
      <c r="H332" s="71"/>
      <c r="I332" s="72" t="s">
        <v>34</v>
      </c>
      <c r="J332" s="73">
        <f>IF(I332="Less(-)",-1,1)</f>
        <v>1</v>
      </c>
      <c r="K332" s="71" t="s">
        <v>35</v>
      </c>
      <c r="L332" s="71" t="s">
        <v>4</v>
      </c>
      <c r="M332" s="48"/>
      <c r="N332" s="47"/>
      <c r="O332" s="47"/>
      <c r="P332" s="49"/>
      <c r="Q332" s="47"/>
      <c r="R332" s="47"/>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50"/>
      <c r="BA332" s="51">
        <f>ROUND(total_amount_ba($B$2,$D$2,D332,F332,J332,K332,M332),0)</f>
        <v>487</v>
      </c>
      <c r="BB332" s="52">
        <f>BA332+SUM(N332:AZ332)</f>
        <v>487</v>
      </c>
      <c r="BC332" s="53" t="str">
        <f>SpellNumber(L332,BB332)</f>
        <v>INR  Four Hundred &amp; Eighty Seven  Only</v>
      </c>
      <c r="HZ332" s="18"/>
      <c r="IA332" s="18">
        <v>4.19</v>
      </c>
      <c r="IB332" s="18" t="s">
        <v>641</v>
      </c>
      <c r="IC332" s="18" t="s">
        <v>767</v>
      </c>
      <c r="ID332" s="18">
        <v>9</v>
      </c>
      <c r="IE332" s="17" t="s">
        <v>243</v>
      </c>
    </row>
    <row r="333" spans="1:238" s="17" customFormat="1" ht="24.75" customHeight="1">
      <c r="A333" s="64">
        <v>4.2</v>
      </c>
      <c r="B333" s="77" t="s">
        <v>192</v>
      </c>
      <c r="C333" s="66" t="s">
        <v>768</v>
      </c>
      <c r="D333" s="98"/>
      <c r="E333" s="99"/>
      <c r="F333" s="99"/>
      <c r="G333" s="99"/>
      <c r="H333" s="99"/>
      <c r="I333" s="99"/>
      <c r="J333" s="99"/>
      <c r="K333" s="99"/>
      <c r="L333" s="99"/>
      <c r="M333" s="99"/>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c r="AO333" s="100"/>
      <c r="AP333" s="100"/>
      <c r="AQ333" s="100"/>
      <c r="AR333" s="100"/>
      <c r="AS333" s="100"/>
      <c r="AT333" s="100"/>
      <c r="AU333" s="100"/>
      <c r="AV333" s="100"/>
      <c r="AW333" s="100"/>
      <c r="AX333" s="100"/>
      <c r="AY333" s="100"/>
      <c r="AZ333" s="100"/>
      <c r="BA333" s="100"/>
      <c r="BB333" s="100"/>
      <c r="BC333" s="101"/>
      <c r="HZ333" s="18"/>
      <c r="IA333" s="18">
        <v>4.2</v>
      </c>
      <c r="IB333" s="18" t="s">
        <v>192</v>
      </c>
      <c r="IC333" s="18" t="s">
        <v>768</v>
      </c>
      <c r="ID333" s="18"/>
    </row>
    <row r="334" spans="1:238" s="17" customFormat="1" ht="47.25">
      <c r="A334" s="64">
        <v>4.21</v>
      </c>
      <c r="B334" s="77" t="s">
        <v>234</v>
      </c>
      <c r="C334" s="66" t="s">
        <v>769</v>
      </c>
      <c r="D334" s="98"/>
      <c r="E334" s="99"/>
      <c r="F334" s="99"/>
      <c r="G334" s="99"/>
      <c r="H334" s="99"/>
      <c r="I334" s="99"/>
      <c r="J334" s="99"/>
      <c r="K334" s="99"/>
      <c r="L334" s="99"/>
      <c r="M334" s="99"/>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c r="AN334" s="100"/>
      <c r="AO334" s="100"/>
      <c r="AP334" s="100"/>
      <c r="AQ334" s="100"/>
      <c r="AR334" s="100"/>
      <c r="AS334" s="100"/>
      <c r="AT334" s="100"/>
      <c r="AU334" s="100"/>
      <c r="AV334" s="100"/>
      <c r="AW334" s="100"/>
      <c r="AX334" s="100"/>
      <c r="AY334" s="100"/>
      <c r="AZ334" s="100"/>
      <c r="BA334" s="100"/>
      <c r="BB334" s="100"/>
      <c r="BC334" s="101"/>
      <c r="HZ334" s="18"/>
      <c r="IA334" s="18">
        <v>4.21</v>
      </c>
      <c r="IB334" s="18" t="s">
        <v>234</v>
      </c>
      <c r="IC334" s="18" t="s">
        <v>769</v>
      </c>
      <c r="ID334" s="18"/>
    </row>
    <row r="335" spans="1:239" s="17" customFormat="1" ht="24" customHeight="1">
      <c r="A335" s="64">
        <v>4.22</v>
      </c>
      <c r="B335" s="77" t="s">
        <v>647</v>
      </c>
      <c r="C335" s="66" t="s">
        <v>770</v>
      </c>
      <c r="D335" s="67">
        <v>3</v>
      </c>
      <c r="E335" s="68" t="s">
        <v>241</v>
      </c>
      <c r="F335" s="69">
        <v>329.46</v>
      </c>
      <c r="G335" s="70"/>
      <c r="H335" s="71"/>
      <c r="I335" s="72" t="s">
        <v>34</v>
      </c>
      <c r="J335" s="73">
        <f>IF(I335="Less(-)",-1,1)</f>
        <v>1</v>
      </c>
      <c r="K335" s="71" t="s">
        <v>35</v>
      </c>
      <c r="L335" s="71" t="s">
        <v>4</v>
      </c>
      <c r="M335" s="48"/>
      <c r="N335" s="47"/>
      <c r="O335" s="47"/>
      <c r="P335" s="49"/>
      <c r="Q335" s="47"/>
      <c r="R335" s="47"/>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50"/>
      <c r="BA335" s="51">
        <f>ROUND(total_amount_ba($B$2,$D$2,D335,F335,J335,K335,M335),0)</f>
        <v>988</v>
      </c>
      <c r="BB335" s="52">
        <f>BA335+SUM(N335:AZ335)</f>
        <v>988</v>
      </c>
      <c r="BC335" s="53" t="str">
        <f>SpellNumber(L335,BB335)</f>
        <v>INR  Nine Hundred &amp; Eighty Eight  Only</v>
      </c>
      <c r="HZ335" s="18"/>
      <c r="IA335" s="18">
        <v>4.22</v>
      </c>
      <c r="IB335" s="18" t="s">
        <v>647</v>
      </c>
      <c r="IC335" s="18" t="s">
        <v>770</v>
      </c>
      <c r="ID335" s="18">
        <v>3</v>
      </c>
      <c r="IE335" s="17" t="s">
        <v>241</v>
      </c>
    </row>
    <row r="336" spans="1:238" s="17" customFormat="1" ht="47.25">
      <c r="A336" s="64">
        <v>4.23</v>
      </c>
      <c r="B336" s="77" t="s">
        <v>235</v>
      </c>
      <c r="C336" s="66" t="s">
        <v>771</v>
      </c>
      <c r="D336" s="98"/>
      <c r="E336" s="99"/>
      <c r="F336" s="99"/>
      <c r="G336" s="99"/>
      <c r="H336" s="99"/>
      <c r="I336" s="99"/>
      <c r="J336" s="99"/>
      <c r="K336" s="99"/>
      <c r="L336" s="99"/>
      <c r="M336" s="99"/>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c r="AN336" s="100"/>
      <c r="AO336" s="100"/>
      <c r="AP336" s="100"/>
      <c r="AQ336" s="100"/>
      <c r="AR336" s="100"/>
      <c r="AS336" s="100"/>
      <c r="AT336" s="100"/>
      <c r="AU336" s="100"/>
      <c r="AV336" s="100"/>
      <c r="AW336" s="100"/>
      <c r="AX336" s="100"/>
      <c r="AY336" s="100"/>
      <c r="AZ336" s="100"/>
      <c r="BA336" s="100"/>
      <c r="BB336" s="100"/>
      <c r="BC336" s="101"/>
      <c r="HZ336" s="18"/>
      <c r="IA336" s="18">
        <v>4.23</v>
      </c>
      <c r="IB336" s="18" t="s">
        <v>235</v>
      </c>
      <c r="IC336" s="18" t="s">
        <v>771</v>
      </c>
      <c r="ID336" s="18"/>
    </row>
    <row r="337" spans="1:239" s="17" customFormat="1" ht="24" customHeight="1">
      <c r="A337" s="64">
        <v>4.24</v>
      </c>
      <c r="B337" s="77" t="s">
        <v>648</v>
      </c>
      <c r="C337" s="66" t="s">
        <v>772</v>
      </c>
      <c r="D337" s="67">
        <v>3</v>
      </c>
      <c r="E337" s="68" t="s">
        <v>241</v>
      </c>
      <c r="F337" s="69">
        <v>785.18</v>
      </c>
      <c r="G337" s="70"/>
      <c r="H337" s="71"/>
      <c r="I337" s="72" t="s">
        <v>34</v>
      </c>
      <c r="J337" s="73">
        <f>IF(I337="Less(-)",-1,1)</f>
        <v>1</v>
      </c>
      <c r="K337" s="71" t="s">
        <v>35</v>
      </c>
      <c r="L337" s="71" t="s">
        <v>4</v>
      </c>
      <c r="M337" s="48"/>
      <c r="N337" s="47"/>
      <c r="O337" s="47"/>
      <c r="P337" s="49"/>
      <c r="Q337" s="47"/>
      <c r="R337" s="47"/>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50"/>
      <c r="BA337" s="51">
        <f>ROUND(total_amount_ba($B$2,$D$2,D337,F337,J337,K337,M337),0)</f>
        <v>2356</v>
      </c>
      <c r="BB337" s="52">
        <f>BA337+SUM(N337:AZ337)</f>
        <v>2356</v>
      </c>
      <c r="BC337" s="53" t="str">
        <f>SpellNumber(L337,BB337)</f>
        <v>INR  Two Thousand Three Hundred &amp; Fifty Six  Only</v>
      </c>
      <c r="HZ337" s="18"/>
      <c r="IA337" s="18">
        <v>4.24</v>
      </c>
      <c r="IB337" s="18" t="s">
        <v>648</v>
      </c>
      <c r="IC337" s="18" t="s">
        <v>772</v>
      </c>
      <c r="ID337" s="18">
        <v>3</v>
      </c>
      <c r="IE337" s="17" t="s">
        <v>241</v>
      </c>
    </row>
    <row r="338" spans="1:238" s="17" customFormat="1" ht="78.75">
      <c r="A338" s="64">
        <v>4.25</v>
      </c>
      <c r="B338" s="77" t="s">
        <v>649</v>
      </c>
      <c r="C338" s="66" t="s">
        <v>773</v>
      </c>
      <c r="D338" s="98"/>
      <c r="E338" s="99"/>
      <c r="F338" s="99"/>
      <c r="G338" s="99"/>
      <c r="H338" s="99"/>
      <c r="I338" s="99"/>
      <c r="J338" s="99"/>
      <c r="K338" s="99"/>
      <c r="L338" s="99"/>
      <c r="M338" s="99"/>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c r="AN338" s="100"/>
      <c r="AO338" s="100"/>
      <c r="AP338" s="100"/>
      <c r="AQ338" s="100"/>
      <c r="AR338" s="100"/>
      <c r="AS338" s="100"/>
      <c r="AT338" s="100"/>
      <c r="AU338" s="100"/>
      <c r="AV338" s="100"/>
      <c r="AW338" s="100"/>
      <c r="AX338" s="100"/>
      <c r="AY338" s="100"/>
      <c r="AZ338" s="100"/>
      <c r="BA338" s="100"/>
      <c r="BB338" s="100"/>
      <c r="BC338" s="101"/>
      <c r="HZ338" s="18"/>
      <c r="IA338" s="18">
        <v>4.25</v>
      </c>
      <c r="IB338" s="18" t="s">
        <v>649</v>
      </c>
      <c r="IC338" s="18" t="s">
        <v>773</v>
      </c>
      <c r="ID338" s="18"/>
    </row>
    <row r="339" spans="1:238" s="17" customFormat="1" ht="15.75">
      <c r="A339" s="64">
        <v>4.26</v>
      </c>
      <c r="B339" s="77" t="s">
        <v>650</v>
      </c>
      <c r="C339" s="66" t="s">
        <v>774</v>
      </c>
      <c r="D339" s="98"/>
      <c r="E339" s="99"/>
      <c r="F339" s="99"/>
      <c r="G339" s="99"/>
      <c r="H339" s="99"/>
      <c r="I339" s="99"/>
      <c r="J339" s="99"/>
      <c r="K339" s="99"/>
      <c r="L339" s="99"/>
      <c r="M339" s="99"/>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c r="AR339" s="100"/>
      <c r="AS339" s="100"/>
      <c r="AT339" s="100"/>
      <c r="AU339" s="100"/>
      <c r="AV339" s="100"/>
      <c r="AW339" s="100"/>
      <c r="AX339" s="100"/>
      <c r="AY339" s="100"/>
      <c r="AZ339" s="100"/>
      <c r="BA339" s="100"/>
      <c r="BB339" s="100"/>
      <c r="BC339" s="101"/>
      <c r="HZ339" s="18"/>
      <c r="IA339" s="18">
        <v>4.26</v>
      </c>
      <c r="IB339" s="18" t="s">
        <v>650</v>
      </c>
      <c r="IC339" s="18" t="s">
        <v>774</v>
      </c>
      <c r="ID339" s="18"/>
    </row>
    <row r="340" spans="1:239" s="17" customFormat="1" ht="30.75" customHeight="1">
      <c r="A340" s="64">
        <v>4.27</v>
      </c>
      <c r="B340" s="77" t="s">
        <v>193</v>
      </c>
      <c r="C340" s="66" t="s">
        <v>775</v>
      </c>
      <c r="D340" s="67">
        <v>3</v>
      </c>
      <c r="E340" s="68" t="s">
        <v>243</v>
      </c>
      <c r="F340" s="69">
        <v>2151.29</v>
      </c>
      <c r="G340" s="70"/>
      <c r="H340" s="71"/>
      <c r="I340" s="72" t="s">
        <v>34</v>
      </c>
      <c r="J340" s="73">
        <f>IF(I340="Less(-)",-1,1)</f>
        <v>1</v>
      </c>
      <c r="K340" s="71" t="s">
        <v>35</v>
      </c>
      <c r="L340" s="71" t="s">
        <v>4</v>
      </c>
      <c r="M340" s="48"/>
      <c r="N340" s="47"/>
      <c r="O340" s="47"/>
      <c r="P340" s="49"/>
      <c r="Q340" s="47"/>
      <c r="R340" s="47"/>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50"/>
      <c r="BA340" s="51">
        <f>ROUND(total_amount_ba($B$2,$D$2,D340,F340,J340,K340,M340),0)</f>
        <v>6454</v>
      </c>
      <c r="BB340" s="52">
        <f>BA340+SUM(N340:AZ340)</f>
        <v>6454</v>
      </c>
      <c r="BC340" s="53" t="str">
        <f>SpellNumber(L340,BB340)</f>
        <v>INR  Six Thousand Four Hundred &amp; Fifty Four  Only</v>
      </c>
      <c r="HZ340" s="18"/>
      <c r="IA340" s="18">
        <v>4.27</v>
      </c>
      <c r="IB340" s="18" t="s">
        <v>193</v>
      </c>
      <c r="IC340" s="18" t="s">
        <v>775</v>
      </c>
      <c r="ID340" s="18">
        <v>3</v>
      </c>
      <c r="IE340" s="17" t="s">
        <v>243</v>
      </c>
    </row>
    <row r="341" spans="1:238" s="17" customFormat="1" ht="110.25">
      <c r="A341" s="64">
        <v>4.28</v>
      </c>
      <c r="B341" s="77" t="s">
        <v>236</v>
      </c>
      <c r="C341" s="66" t="s">
        <v>776</v>
      </c>
      <c r="D341" s="98"/>
      <c r="E341" s="99"/>
      <c r="F341" s="99"/>
      <c r="G341" s="99"/>
      <c r="H341" s="99"/>
      <c r="I341" s="99"/>
      <c r="J341" s="99"/>
      <c r="K341" s="99"/>
      <c r="L341" s="99"/>
      <c r="M341" s="99"/>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c r="AR341" s="100"/>
      <c r="AS341" s="100"/>
      <c r="AT341" s="100"/>
      <c r="AU341" s="100"/>
      <c r="AV341" s="100"/>
      <c r="AW341" s="100"/>
      <c r="AX341" s="100"/>
      <c r="AY341" s="100"/>
      <c r="AZ341" s="100"/>
      <c r="BA341" s="100"/>
      <c r="BB341" s="100"/>
      <c r="BC341" s="101"/>
      <c r="HZ341" s="18"/>
      <c r="IA341" s="18">
        <v>4.28</v>
      </c>
      <c r="IB341" s="18" t="s">
        <v>236</v>
      </c>
      <c r="IC341" s="18" t="s">
        <v>776</v>
      </c>
      <c r="ID341" s="18"/>
    </row>
    <row r="342" spans="1:239" s="17" customFormat="1" ht="27.75" customHeight="1">
      <c r="A342" s="64">
        <v>4.29</v>
      </c>
      <c r="B342" s="77" t="s">
        <v>237</v>
      </c>
      <c r="C342" s="66" t="s">
        <v>777</v>
      </c>
      <c r="D342" s="67">
        <v>4</v>
      </c>
      <c r="E342" s="68" t="s">
        <v>243</v>
      </c>
      <c r="F342" s="69">
        <v>599.47</v>
      </c>
      <c r="G342" s="70"/>
      <c r="H342" s="71"/>
      <c r="I342" s="72" t="s">
        <v>34</v>
      </c>
      <c r="J342" s="73">
        <f>IF(I342="Less(-)",-1,1)</f>
        <v>1</v>
      </c>
      <c r="K342" s="71" t="s">
        <v>35</v>
      </c>
      <c r="L342" s="71" t="s">
        <v>4</v>
      </c>
      <c r="M342" s="48"/>
      <c r="N342" s="47"/>
      <c r="O342" s="47"/>
      <c r="P342" s="49"/>
      <c r="Q342" s="47"/>
      <c r="R342" s="47"/>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50"/>
      <c r="BA342" s="51">
        <f>ROUND(total_amount_ba($B$2,$D$2,D342,F342,J342,K342,M342),0)</f>
        <v>2398</v>
      </c>
      <c r="BB342" s="52">
        <f>BA342+SUM(N342:AZ342)</f>
        <v>2398</v>
      </c>
      <c r="BC342" s="53" t="str">
        <f>SpellNumber(L342,BB342)</f>
        <v>INR  Two Thousand Three Hundred &amp; Ninety Eight  Only</v>
      </c>
      <c r="HZ342" s="18"/>
      <c r="IA342" s="18">
        <v>4.29</v>
      </c>
      <c r="IB342" s="18" t="s">
        <v>237</v>
      </c>
      <c r="IC342" s="18" t="s">
        <v>777</v>
      </c>
      <c r="ID342" s="18">
        <v>4</v>
      </c>
      <c r="IE342" s="17" t="s">
        <v>243</v>
      </c>
    </row>
    <row r="343" spans="1:238" s="17" customFormat="1" ht="27.75" customHeight="1">
      <c r="A343" s="64">
        <v>4.3</v>
      </c>
      <c r="B343" s="77" t="s">
        <v>649</v>
      </c>
      <c r="C343" s="66" t="s">
        <v>778</v>
      </c>
      <c r="D343" s="98"/>
      <c r="E343" s="99"/>
      <c r="F343" s="99"/>
      <c r="G343" s="99"/>
      <c r="H343" s="99"/>
      <c r="I343" s="99"/>
      <c r="J343" s="99"/>
      <c r="K343" s="99"/>
      <c r="L343" s="99"/>
      <c r="M343" s="99"/>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c r="AR343" s="100"/>
      <c r="AS343" s="100"/>
      <c r="AT343" s="100"/>
      <c r="AU343" s="100"/>
      <c r="AV343" s="100"/>
      <c r="AW343" s="100"/>
      <c r="AX343" s="100"/>
      <c r="AY343" s="100"/>
      <c r="AZ343" s="100"/>
      <c r="BA343" s="100"/>
      <c r="BB343" s="100"/>
      <c r="BC343" s="101"/>
      <c r="HZ343" s="18"/>
      <c r="IA343" s="18">
        <v>4.3</v>
      </c>
      <c r="IB343" s="18" t="s">
        <v>649</v>
      </c>
      <c r="IC343" s="18" t="s">
        <v>778</v>
      </c>
      <c r="ID343" s="18"/>
    </row>
    <row r="344" spans="1:238" s="17" customFormat="1" ht="27.75" customHeight="1">
      <c r="A344" s="64">
        <v>4.31</v>
      </c>
      <c r="B344" s="77" t="s">
        <v>650</v>
      </c>
      <c r="C344" s="66" t="s">
        <v>779</v>
      </c>
      <c r="D344" s="98"/>
      <c r="E344" s="99"/>
      <c r="F344" s="99"/>
      <c r="G344" s="99"/>
      <c r="H344" s="99"/>
      <c r="I344" s="99"/>
      <c r="J344" s="99"/>
      <c r="K344" s="99"/>
      <c r="L344" s="99"/>
      <c r="M344" s="99"/>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c r="BA344" s="100"/>
      <c r="BB344" s="100"/>
      <c r="BC344" s="101"/>
      <c r="HZ344" s="18"/>
      <c r="IA344" s="18">
        <v>4.31</v>
      </c>
      <c r="IB344" s="18" t="s">
        <v>650</v>
      </c>
      <c r="IC344" s="18" t="s">
        <v>779</v>
      </c>
      <c r="ID344" s="18"/>
    </row>
    <row r="345" spans="1:239" s="17" customFormat="1" ht="30" customHeight="1">
      <c r="A345" s="64">
        <v>4.32</v>
      </c>
      <c r="B345" s="77" t="s">
        <v>193</v>
      </c>
      <c r="C345" s="66" t="s">
        <v>780</v>
      </c>
      <c r="D345" s="67">
        <v>1</v>
      </c>
      <c r="E345" s="68" t="s">
        <v>243</v>
      </c>
      <c r="F345" s="69">
        <v>2151.29</v>
      </c>
      <c r="G345" s="70"/>
      <c r="H345" s="71"/>
      <c r="I345" s="72" t="s">
        <v>34</v>
      </c>
      <c r="J345" s="73">
        <f>IF(I345="Less(-)",-1,1)</f>
        <v>1</v>
      </c>
      <c r="K345" s="71" t="s">
        <v>35</v>
      </c>
      <c r="L345" s="71" t="s">
        <v>4</v>
      </c>
      <c r="M345" s="48"/>
      <c r="N345" s="47"/>
      <c r="O345" s="47"/>
      <c r="P345" s="49"/>
      <c r="Q345" s="47"/>
      <c r="R345" s="47"/>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50"/>
      <c r="BA345" s="51">
        <f>ROUND(total_amount_ba($B$2,$D$2,D345,F345,J345,K345,M345),0)</f>
        <v>2151</v>
      </c>
      <c r="BB345" s="52">
        <f>BA345+SUM(N345:AZ345)</f>
        <v>2151</v>
      </c>
      <c r="BC345" s="53" t="str">
        <f>SpellNumber(L345,BB345)</f>
        <v>INR  Two Thousand One Hundred &amp; Fifty One  Only</v>
      </c>
      <c r="HZ345" s="18"/>
      <c r="IA345" s="18">
        <v>4.32</v>
      </c>
      <c r="IB345" s="18" t="s">
        <v>193</v>
      </c>
      <c r="IC345" s="18" t="s">
        <v>780</v>
      </c>
      <c r="ID345" s="18">
        <v>1</v>
      </c>
      <c r="IE345" s="17" t="s">
        <v>243</v>
      </c>
    </row>
    <row r="346" spans="1:238" s="17" customFormat="1" ht="25.5" customHeight="1">
      <c r="A346" s="64">
        <v>4.33</v>
      </c>
      <c r="B346" s="77" t="s">
        <v>142</v>
      </c>
      <c r="C346" s="66" t="s">
        <v>781</v>
      </c>
      <c r="D346" s="98"/>
      <c r="E346" s="99"/>
      <c r="F346" s="99"/>
      <c r="G346" s="99"/>
      <c r="H346" s="99"/>
      <c r="I346" s="99"/>
      <c r="J346" s="99"/>
      <c r="K346" s="99"/>
      <c r="L346" s="99"/>
      <c r="M346" s="99"/>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c r="AO346" s="100"/>
      <c r="AP346" s="100"/>
      <c r="AQ346" s="100"/>
      <c r="AR346" s="100"/>
      <c r="AS346" s="100"/>
      <c r="AT346" s="100"/>
      <c r="AU346" s="100"/>
      <c r="AV346" s="100"/>
      <c r="AW346" s="100"/>
      <c r="AX346" s="100"/>
      <c r="AY346" s="100"/>
      <c r="AZ346" s="100"/>
      <c r="BA346" s="100"/>
      <c r="BB346" s="100"/>
      <c r="BC346" s="101"/>
      <c r="HZ346" s="18"/>
      <c r="IA346" s="18">
        <v>4.33</v>
      </c>
      <c r="IB346" s="18" t="s">
        <v>142</v>
      </c>
      <c r="IC346" s="18" t="s">
        <v>781</v>
      </c>
      <c r="ID346" s="18"/>
    </row>
    <row r="347" spans="1:238" s="17" customFormat="1" ht="189">
      <c r="A347" s="64">
        <v>4.34</v>
      </c>
      <c r="B347" s="77" t="s">
        <v>651</v>
      </c>
      <c r="C347" s="66" t="s">
        <v>782</v>
      </c>
      <c r="D347" s="98"/>
      <c r="E347" s="99"/>
      <c r="F347" s="99"/>
      <c r="G347" s="99"/>
      <c r="H347" s="99"/>
      <c r="I347" s="99"/>
      <c r="J347" s="99"/>
      <c r="K347" s="99"/>
      <c r="L347" s="99"/>
      <c r="M347" s="99"/>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c r="AU347" s="100"/>
      <c r="AV347" s="100"/>
      <c r="AW347" s="100"/>
      <c r="AX347" s="100"/>
      <c r="AY347" s="100"/>
      <c r="AZ347" s="100"/>
      <c r="BA347" s="100"/>
      <c r="BB347" s="100"/>
      <c r="BC347" s="101"/>
      <c r="HZ347" s="18"/>
      <c r="IA347" s="18">
        <v>4.34</v>
      </c>
      <c r="IB347" s="18" t="s">
        <v>651</v>
      </c>
      <c r="IC347" s="18" t="s">
        <v>782</v>
      </c>
      <c r="ID347" s="18"/>
    </row>
    <row r="348" spans="1:238" s="17" customFormat="1" ht="26.25" customHeight="1">
      <c r="A348" s="64">
        <v>4.35</v>
      </c>
      <c r="B348" s="77" t="s">
        <v>652</v>
      </c>
      <c r="C348" s="66" t="s">
        <v>783</v>
      </c>
      <c r="D348" s="98"/>
      <c r="E348" s="99"/>
      <c r="F348" s="99"/>
      <c r="G348" s="99"/>
      <c r="H348" s="99"/>
      <c r="I348" s="99"/>
      <c r="J348" s="99"/>
      <c r="K348" s="99"/>
      <c r="L348" s="99"/>
      <c r="M348" s="99"/>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0"/>
      <c r="AY348" s="100"/>
      <c r="AZ348" s="100"/>
      <c r="BA348" s="100"/>
      <c r="BB348" s="100"/>
      <c r="BC348" s="101"/>
      <c r="BD348" s="27"/>
      <c r="HZ348" s="18"/>
      <c r="IA348" s="18">
        <v>4.35</v>
      </c>
      <c r="IB348" s="18" t="s">
        <v>652</v>
      </c>
      <c r="IC348" s="18" t="s">
        <v>783</v>
      </c>
      <c r="ID348" s="18"/>
    </row>
    <row r="349" spans="1:239" s="17" customFormat="1" ht="29.25" customHeight="1">
      <c r="A349" s="64">
        <v>4.36</v>
      </c>
      <c r="B349" s="77" t="s">
        <v>653</v>
      </c>
      <c r="C349" s="66" t="s">
        <v>784</v>
      </c>
      <c r="D349" s="67">
        <v>320</v>
      </c>
      <c r="E349" s="68" t="s">
        <v>242</v>
      </c>
      <c r="F349" s="69">
        <v>408.86</v>
      </c>
      <c r="G349" s="70"/>
      <c r="H349" s="71"/>
      <c r="I349" s="72" t="s">
        <v>34</v>
      </c>
      <c r="J349" s="73">
        <f>IF(I349="Less(-)",-1,1)</f>
        <v>1</v>
      </c>
      <c r="K349" s="71" t="s">
        <v>35</v>
      </c>
      <c r="L349" s="71" t="s">
        <v>4</v>
      </c>
      <c r="M349" s="48"/>
      <c r="N349" s="47"/>
      <c r="O349" s="47"/>
      <c r="P349" s="49"/>
      <c r="Q349" s="47"/>
      <c r="R349" s="47"/>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50"/>
      <c r="BA349" s="51">
        <f>ROUND(total_amount_ba($B$2,$D$2,D349,F349,J349,K349,M349),0)</f>
        <v>130835</v>
      </c>
      <c r="BB349" s="52">
        <f>BA349+SUM(N349:AZ349)</f>
        <v>130835</v>
      </c>
      <c r="BC349" s="53" t="str">
        <f>SpellNumber(L349,BB349)</f>
        <v>INR  One Lakh Thirty Thousand Eight Hundred &amp; Thirty Five  Only</v>
      </c>
      <c r="HZ349" s="18"/>
      <c r="IA349" s="18">
        <v>4.36</v>
      </c>
      <c r="IB349" s="18" t="s">
        <v>653</v>
      </c>
      <c r="IC349" s="18" t="s">
        <v>784</v>
      </c>
      <c r="ID349" s="18">
        <v>320</v>
      </c>
      <c r="IE349" s="17" t="s">
        <v>242</v>
      </c>
    </row>
    <row r="350" spans="1:238" s="17" customFormat="1" ht="63">
      <c r="A350" s="64">
        <v>4.37</v>
      </c>
      <c r="B350" s="77" t="s">
        <v>654</v>
      </c>
      <c r="C350" s="66" t="s">
        <v>785</v>
      </c>
      <c r="D350" s="98"/>
      <c r="E350" s="99"/>
      <c r="F350" s="99"/>
      <c r="G350" s="99"/>
      <c r="H350" s="99"/>
      <c r="I350" s="99"/>
      <c r="J350" s="99"/>
      <c r="K350" s="99"/>
      <c r="L350" s="99"/>
      <c r="M350" s="99"/>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0"/>
      <c r="AY350" s="100"/>
      <c r="AZ350" s="100"/>
      <c r="BA350" s="100"/>
      <c r="BB350" s="100"/>
      <c r="BC350" s="101"/>
      <c r="HZ350" s="18"/>
      <c r="IA350" s="18">
        <v>4.37</v>
      </c>
      <c r="IB350" s="18" t="s">
        <v>654</v>
      </c>
      <c r="IC350" s="18" t="s">
        <v>785</v>
      </c>
      <c r="ID350" s="18"/>
    </row>
    <row r="351" spans="1:239" s="17" customFormat="1" ht="30" customHeight="1">
      <c r="A351" s="64">
        <v>4.38</v>
      </c>
      <c r="B351" s="77" t="s">
        <v>653</v>
      </c>
      <c r="C351" s="66" t="s">
        <v>786</v>
      </c>
      <c r="D351" s="67">
        <v>623.8</v>
      </c>
      <c r="E351" s="68" t="s">
        <v>242</v>
      </c>
      <c r="F351" s="69">
        <v>495.2</v>
      </c>
      <c r="G351" s="70"/>
      <c r="H351" s="71"/>
      <c r="I351" s="72" t="s">
        <v>34</v>
      </c>
      <c r="J351" s="73">
        <f>IF(I351="Less(-)",-1,1)</f>
        <v>1</v>
      </c>
      <c r="K351" s="71" t="s">
        <v>35</v>
      </c>
      <c r="L351" s="71" t="s">
        <v>4</v>
      </c>
      <c r="M351" s="48"/>
      <c r="N351" s="47"/>
      <c r="O351" s="47"/>
      <c r="P351" s="49"/>
      <c r="Q351" s="47"/>
      <c r="R351" s="47"/>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50"/>
      <c r="BA351" s="51">
        <f>ROUND(total_amount_ba($B$2,$D$2,D351,F351,J351,K351,M351),0)</f>
        <v>308906</v>
      </c>
      <c r="BB351" s="52">
        <f>BA351+SUM(N351:AZ351)</f>
        <v>308906</v>
      </c>
      <c r="BC351" s="53" t="str">
        <f>SpellNumber(L351,BB351)</f>
        <v>INR  Three Lakh Eight Thousand Nine Hundred &amp; Six  Only</v>
      </c>
      <c r="HZ351" s="18"/>
      <c r="IA351" s="18">
        <v>4.38</v>
      </c>
      <c r="IB351" s="18" t="s">
        <v>653</v>
      </c>
      <c r="IC351" s="18" t="s">
        <v>786</v>
      </c>
      <c r="ID351" s="18">
        <v>623.8</v>
      </c>
      <c r="IE351" s="17" t="s">
        <v>242</v>
      </c>
    </row>
    <row r="352" spans="1:238" s="17" customFormat="1" ht="78.75">
      <c r="A352" s="64">
        <v>4.39</v>
      </c>
      <c r="B352" s="77" t="s">
        <v>190</v>
      </c>
      <c r="C352" s="66" t="s">
        <v>787</v>
      </c>
      <c r="D352" s="98"/>
      <c r="E352" s="99"/>
      <c r="F352" s="99"/>
      <c r="G352" s="99"/>
      <c r="H352" s="99"/>
      <c r="I352" s="99"/>
      <c r="J352" s="99"/>
      <c r="K352" s="99"/>
      <c r="L352" s="99"/>
      <c r="M352" s="99"/>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c r="AN352" s="100"/>
      <c r="AO352" s="100"/>
      <c r="AP352" s="100"/>
      <c r="AQ352" s="100"/>
      <c r="AR352" s="100"/>
      <c r="AS352" s="100"/>
      <c r="AT352" s="100"/>
      <c r="AU352" s="100"/>
      <c r="AV352" s="100"/>
      <c r="AW352" s="100"/>
      <c r="AX352" s="100"/>
      <c r="AY352" s="100"/>
      <c r="AZ352" s="100"/>
      <c r="BA352" s="100"/>
      <c r="BB352" s="100"/>
      <c r="BC352" s="101"/>
      <c r="HZ352" s="18"/>
      <c r="IA352" s="18">
        <v>4.39</v>
      </c>
      <c r="IB352" s="18" t="s">
        <v>190</v>
      </c>
      <c r="IC352" s="18" t="s">
        <v>787</v>
      </c>
      <c r="ID352" s="18"/>
    </row>
    <row r="353" spans="1:239" s="17" customFormat="1" ht="30" customHeight="1">
      <c r="A353" s="64">
        <v>4.4</v>
      </c>
      <c r="B353" s="77" t="s">
        <v>655</v>
      </c>
      <c r="C353" s="66" t="s">
        <v>788</v>
      </c>
      <c r="D353" s="67">
        <v>41</v>
      </c>
      <c r="E353" s="68" t="s">
        <v>240</v>
      </c>
      <c r="F353" s="69">
        <v>894.17</v>
      </c>
      <c r="G353" s="70"/>
      <c r="H353" s="71"/>
      <c r="I353" s="72" t="s">
        <v>34</v>
      </c>
      <c r="J353" s="73">
        <f>IF(I353="Less(-)",-1,1)</f>
        <v>1</v>
      </c>
      <c r="K353" s="71" t="s">
        <v>35</v>
      </c>
      <c r="L353" s="71" t="s">
        <v>4</v>
      </c>
      <c r="M353" s="48"/>
      <c r="N353" s="47"/>
      <c r="O353" s="47"/>
      <c r="P353" s="49"/>
      <c r="Q353" s="47"/>
      <c r="R353" s="47"/>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50"/>
      <c r="BA353" s="51">
        <f>ROUND(total_amount_ba($B$2,$D$2,D353,F353,J353,K353,M353),0)</f>
        <v>36661</v>
      </c>
      <c r="BB353" s="52">
        <f>BA353+SUM(N353:AZ353)</f>
        <v>36661</v>
      </c>
      <c r="BC353" s="53" t="str">
        <f>SpellNumber(L353,BB353)</f>
        <v>INR  Thirty Six Thousand Six Hundred &amp; Sixty One  Only</v>
      </c>
      <c r="HZ353" s="18"/>
      <c r="IA353" s="18">
        <v>4.4</v>
      </c>
      <c r="IB353" s="18" t="s">
        <v>655</v>
      </c>
      <c r="IC353" s="18" t="s">
        <v>788</v>
      </c>
      <c r="ID353" s="18">
        <v>41</v>
      </c>
      <c r="IE353" s="17" t="s">
        <v>240</v>
      </c>
    </row>
    <row r="354" spans="1:238" s="17" customFormat="1" ht="63">
      <c r="A354" s="64">
        <v>4.41</v>
      </c>
      <c r="B354" s="77" t="s">
        <v>238</v>
      </c>
      <c r="C354" s="66" t="s">
        <v>789</v>
      </c>
      <c r="D354" s="98"/>
      <c r="E354" s="99"/>
      <c r="F354" s="99"/>
      <c r="G354" s="99"/>
      <c r="H354" s="99"/>
      <c r="I354" s="99"/>
      <c r="J354" s="99"/>
      <c r="K354" s="99"/>
      <c r="L354" s="99"/>
      <c r="M354" s="99"/>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c r="AO354" s="100"/>
      <c r="AP354" s="100"/>
      <c r="AQ354" s="100"/>
      <c r="AR354" s="100"/>
      <c r="AS354" s="100"/>
      <c r="AT354" s="100"/>
      <c r="AU354" s="100"/>
      <c r="AV354" s="100"/>
      <c r="AW354" s="100"/>
      <c r="AX354" s="100"/>
      <c r="AY354" s="100"/>
      <c r="AZ354" s="100"/>
      <c r="BA354" s="100"/>
      <c r="BB354" s="100"/>
      <c r="BC354" s="101"/>
      <c r="HZ354" s="18"/>
      <c r="IA354" s="18">
        <v>4.41</v>
      </c>
      <c r="IB354" s="18" t="s">
        <v>238</v>
      </c>
      <c r="IC354" s="18" t="s">
        <v>789</v>
      </c>
      <c r="ID354" s="18"/>
    </row>
    <row r="355" spans="1:239" s="17" customFormat="1" ht="27.75" customHeight="1">
      <c r="A355" s="64">
        <v>4.42</v>
      </c>
      <c r="B355" s="77" t="s">
        <v>239</v>
      </c>
      <c r="C355" s="66" t="s">
        <v>790</v>
      </c>
      <c r="D355" s="67">
        <v>184.68</v>
      </c>
      <c r="E355" s="68" t="s">
        <v>241</v>
      </c>
      <c r="F355" s="69">
        <v>74.75</v>
      </c>
      <c r="G355" s="70"/>
      <c r="H355" s="71"/>
      <c r="I355" s="72" t="s">
        <v>34</v>
      </c>
      <c r="J355" s="73">
        <f>IF(I355="Less(-)",-1,1)</f>
        <v>1</v>
      </c>
      <c r="K355" s="71" t="s">
        <v>35</v>
      </c>
      <c r="L355" s="71" t="s">
        <v>4</v>
      </c>
      <c r="M355" s="48"/>
      <c r="N355" s="47"/>
      <c r="O355" s="47"/>
      <c r="P355" s="49"/>
      <c r="Q355" s="47"/>
      <c r="R355" s="47"/>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50"/>
      <c r="BA355" s="51">
        <f>ROUND(total_amount_ba($B$2,$D$2,D355,F355,J355,K355,M355),0)</f>
        <v>13805</v>
      </c>
      <c r="BB355" s="52">
        <f>BA355+SUM(N355:AZ355)</f>
        <v>13805</v>
      </c>
      <c r="BC355" s="53" t="str">
        <f>SpellNumber(L355,BB355)</f>
        <v>INR  Thirteen Thousand Eight Hundred &amp; Five  Only</v>
      </c>
      <c r="HZ355" s="18"/>
      <c r="IA355" s="18">
        <v>4.42</v>
      </c>
      <c r="IB355" s="18" t="s">
        <v>239</v>
      </c>
      <c r="IC355" s="18" t="s">
        <v>790</v>
      </c>
      <c r="ID355" s="18">
        <v>184.68</v>
      </c>
      <c r="IE355" s="17" t="s">
        <v>241</v>
      </c>
    </row>
    <row r="356" spans="1:238" s="17" customFormat="1" ht="31.5">
      <c r="A356" s="64">
        <v>4.43</v>
      </c>
      <c r="B356" s="77" t="s">
        <v>656</v>
      </c>
      <c r="C356" s="66" t="s">
        <v>791</v>
      </c>
      <c r="D356" s="98"/>
      <c r="E356" s="99"/>
      <c r="F356" s="99"/>
      <c r="G356" s="99"/>
      <c r="H356" s="99"/>
      <c r="I356" s="99"/>
      <c r="J356" s="99"/>
      <c r="K356" s="99"/>
      <c r="L356" s="99"/>
      <c r="M356" s="99"/>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c r="AN356" s="100"/>
      <c r="AO356" s="100"/>
      <c r="AP356" s="100"/>
      <c r="AQ356" s="100"/>
      <c r="AR356" s="100"/>
      <c r="AS356" s="100"/>
      <c r="AT356" s="100"/>
      <c r="AU356" s="100"/>
      <c r="AV356" s="100"/>
      <c r="AW356" s="100"/>
      <c r="AX356" s="100"/>
      <c r="AY356" s="100"/>
      <c r="AZ356" s="100"/>
      <c r="BA356" s="100"/>
      <c r="BB356" s="100"/>
      <c r="BC356" s="101"/>
      <c r="HZ356" s="18"/>
      <c r="IA356" s="18">
        <v>4.43</v>
      </c>
      <c r="IB356" s="18" t="s">
        <v>656</v>
      </c>
      <c r="IC356" s="18" t="s">
        <v>791</v>
      </c>
      <c r="ID356" s="18"/>
    </row>
    <row r="357" spans="1:239" s="17" customFormat="1" ht="24" customHeight="1">
      <c r="A357" s="64">
        <v>4.44</v>
      </c>
      <c r="B357" s="77" t="s">
        <v>657</v>
      </c>
      <c r="C357" s="66" t="s">
        <v>792</v>
      </c>
      <c r="D357" s="67">
        <v>30</v>
      </c>
      <c r="E357" s="68" t="s">
        <v>243</v>
      </c>
      <c r="F357" s="69">
        <v>69.93</v>
      </c>
      <c r="G357" s="70"/>
      <c r="H357" s="71"/>
      <c r="I357" s="72" t="s">
        <v>34</v>
      </c>
      <c r="J357" s="73">
        <f>IF(I357="Less(-)",-1,1)</f>
        <v>1</v>
      </c>
      <c r="K357" s="71" t="s">
        <v>35</v>
      </c>
      <c r="L357" s="71" t="s">
        <v>4</v>
      </c>
      <c r="M357" s="48"/>
      <c r="N357" s="47"/>
      <c r="O357" s="47"/>
      <c r="P357" s="49"/>
      <c r="Q357" s="47"/>
      <c r="R357" s="47"/>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50"/>
      <c r="BA357" s="51">
        <f>ROUND(total_amount_ba($B$2,$D$2,D357,F357,J357,K357,M357),0)</f>
        <v>2098</v>
      </c>
      <c r="BB357" s="52">
        <f>BA357+SUM(N357:AZ357)</f>
        <v>2098</v>
      </c>
      <c r="BC357" s="53" t="str">
        <f>SpellNumber(L357,BB357)</f>
        <v>INR  Two Thousand  &amp;Ninety Eight  Only</v>
      </c>
      <c r="HZ357" s="18"/>
      <c r="IA357" s="18">
        <v>4.44</v>
      </c>
      <c r="IB357" s="18" t="s">
        <v>657</v>
      </c>
      <c r="IC357" s="18" t="s">
        <v>792</v>
      </c>
      <c r="ID357" s="18">
        <v>30</v>
      </c>
      <c r="IE357" s="17" t="s">
        <v>243</v>
      </c>
    </row>
    <row r="358" spans="1:238" s="17" customFormat="1" ht="66" customHeight="1">
      <c r="A358" s="64">
        <v>4.45</v>
      </c>
      <c r="B358" s="77" t="s">
        <v>873</v>
      </c>
      <c r="C358" s="66" t="s">
        <v>793</v>
      </c>
      <c r="D358" s="98"/>
      <c r="E358" s="99"/>
      <c r="F358" s="99"/>
      <c r="G358" s="99"/>
      <c r="H358" s="99"/>
      <c r="I358" s="99"/>
      <c r="J358" s="99"/>
      <c r="K358" s="99"/>
      <c r="L358" s="99"/>
      <c r="M358" s="99"/>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c r="AN358" s="100"/>
      <c r="AO358" s="100"/>
      <c r="AP358" s="100"/>
      <c r="AQ358" s="100"/>
      <c r="AR358" s="100"/>
      <c r="AS358" s="100"/>
      <c r="AT358" s="100"/>
      <c r="AU358" s="100"/>
      <c r="AV358" s="100"/>
      <c r="AW358" s="100"/>
      <c r="AX358" s="100"/>
      <c r="AY358" s="100"/>
      <c r="AZ358" s="100"/>
      <c r="BA358" s="100"/>
      <c r="BB358" s="100"/>
      <c r="BC358" s="101"/>
      <c r="HZ358" s="18"/>
      <c r="IA358" s="18">
        <v>4.45</v>
      </c>
      <c r="IB358" s="18" t="s">
        <v>873</v>
      </c>
      <c r="IC358" s="18" t="s">
        <v>793</v>
      </c>
      <c r="ID358" s="18"/>
    </row>
    <row r="359" spans="1:239" s="17" customFormat="1" ht="24" customHeight="1">
      <c r="A359" s="64">
        <v>4.46</v>
      </c>
      <c r="B359" s="77" t="s">
        <v>874</v>
      </c>
      <c r="C359" s="66" t="s">
        <v>794</v>
      </c>
      <c r="D359" s="67">
        <v>50</v>
      </c>
      <c r="E359" s="68" t="s">
        <v>243</v>
      </c>
      <c r="F359" s="69">
        <v>288.64</v>
      </c>
      <c r="G359" s="70"/>
      <c r="H359" s="71"/>
      <c r="I359" s="72" t="s">
        <v>34</v>
      </c>
      <c r="J359" s="73">
        <f>IF(I359="Less(-)",-1,1)</f>
        <v>1</v>
      </c>
      <c r="K359" s="71" t="s">
        <v>35</v>
      </c>
      <c r="L359" s="71" t="s">
        <v>4</v>
      </c>
      <c r="M359" s="48"/>
      <c r="N359" s="47"/>
      <c r="O359" s="47"/>
      <c r="P359" s="49"/>
      <c r="Q359" s="47"/>
      <c r="R359" s="47"/>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50"/>
      <c r="BA359" s="51">
        <f>ROUND(total_amount_ba($B$2,$D$2,D359,F359,J359,K359,M359),0)</f>
        <v>14432</v>
      </c>
      <c r="BB359" s="52">
        <f>BA359+SUM(N359:AZ359)</f>
        <v>14432</v>
      </c>
      <c r="BC359" s="53" t="str">
        <f>SpellNumber(L359,BB359)</f>
        <v>INR  Fourteen Thousand Four Hundred &amp; Thirty Two  Only</v>
      </c>
      <c r="HZ359" s="18"/>
      <c r="IA359" s="18">
        <v>4.46</v>
      </c>
      <c r="IB359" s="18" t="s">
        <v>874</v>
      </c>
      <c r="IC359" s="18" t="s">
        <v>794</v>
      </c>
      <c r="ID359" s="18">
        <v>50</v>
      </c>
      <c r="IE359" s="17" t="s">
        <v>243</v>
      </c>
    </row>
    <row r="360" spans="1:238" s="17" customFormat="1" ht="15.75">
      <c r="A360" s="64">
        <v>4.47</v>
      </c>
      <c r="B360" s="77" t="s">
        <v>191</v>
      </c>
      <c r="C360" s="66" t="s">
        <v>795</v>
      </c>
      <c r="D360" s="98"/>
      <c r="E360" s="99"/>
      <c r="F360" s="99"/>
      <c r="G360" s="99"/>
      <c r="H360" s="99"/>
      <c r="I360" s="99"/>
      <c r="J360" s="99"/>
      <c r="K360" s="99"/>
      <c r="L360" s="99"/>
      <c r="M360" s="99"/>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c r="AN360" s="100"/>
      <c r="AO360" s="100"/>
      <c r="AP360" s="100"/>
      <c r="AQ360" s="100"/>
      <c r="AR360" s="100"/>
      <c r="AS360" s="100"/>
      <c r="AT360" s="100"/>
      <c r="AU360" s="100"/>
      <c r="AV360" s="100"/>
      <c r="AW360" s="100"/>
      <c r="AX360" s="100"/>
      <c r="AY360" s="100"/>
      <c r="AZ360" s="100"/>
      <c r="BA360" s="100"/>
      <c r="BB360" s="100"/>
      <c r="BC360" s="101"/>
      <c r="HZ360" s="18"/>
      <c r="IA360" s="18">
        <v>4.47</v>
      </c>
      <c r="IB360" s="18" t="s">
        <v>191</v>
      </c>
      <c r="IC360" s="18" t="s">
        <v>795</v>
      </c>
      <c r="ID360" s="18"/>
    </row>
    <row r="361" spans="1:239" s="17" customFormat="1" ht="157.5">
      <c r="A361" s="64">
        <v>4.48</v>
      </c>
      <c r="B361" s="77" t="s">
        <v>658</v>
      </c>
      <c r="C361" s="66" t="s">
        <v>796</v>
      </c>
      <c r="D361" s="67">
        <v>500</v>
      </c>
      <c r="E361" s="68" t="s">
        <v>240</v>
      </c>
      <c r="F361" s="69">
        <v>415.74</v>
      </c>
      <c r="G361" s="70"/>
      <c r="H361" s="71"/>
      <c r="I361" s="72" t="s">
        <v>34</v>
      </c>
      <c r="J361" s="73">
        <f>IF(I361="Less(-)",-1,1)</f>
        <v>1</v>
      </c>
      <c r="K361" s="71" t="s">
        <v>35</v>
      </c>
      <c r="L361" s="71" t="s">
        <v>4</v>
      </c>
      <c r="M361" s="48"/>
      <c r="N361" s="47"/>
      <c r="O361" s="47"/>
      <c r="P361" s="49"/>
      <c r="Q361" s="47"/>
      <c r="R361" s="47"/>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50"/>
      <c r="BA361" s="51">
        <f>ROUND(total_amount_ba($B$2,$D$2,D361,F361,J361,K361,M361),0)</f>
        <v>207870</v>
      </c>
      <c r="BB361" s="52">
        <f>BA361+SUM(N361:AZ361)</f>
        <v>207870</v>
      </c>
      <c r="BC361" s="53" t="str">
        <f>SpellNumber(L361,BB361)</f>
        <v>INR  Two Lakh Seven Thousand Eight Hundred &amp; Seventy  Only</v>
      </c>
      <c r="HZ361" s="18"/>
      <c r="IA361" s="18">
        <v>4.48</v>
      </c>
      <c r="IB361" s="18" t="s">
        <v>658</v>
      </c>
      <c r="IC361" s="18" t="s">
        <v>796</v>
      </c>
      <c r="ID361" s="18">
        <v>500</v>
      </c>
      <c r="IE361" s="17" t="s">
        <v>240</v>
      </c>
    </row>
    <row r="362" spans="1:238" s="17" customFormat="1" ht="409.5">
      <c r="A362" s="64">
        <v>4.49</v>
      </c>
      <c r="B362" s="77" t="s">
        <v>884</v>
      </c>
      <c r="C362" s="66" t="s">
        <v>797</v>
      </c>
      <c r="D362" s="98"/>
      <c r="E362" s="99"/>
      <c r="F362" s="99"/>
      <c r="G362" s="99"/>
      <c r="H362" s="99"/>
      <c r="I362" s="99"/>
      <c r="J362" s="99"/>
      <c r="K362" s="99"/>
      <c r="L362" s="99"/>
      <c r="M362" s="99"/>
      <c r="N362" s="100"/>
      <c r="O362" s="100"/>
      <c r="P362" s="100"/>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c r="AN362" s="100"/>
      <c r="AO362" s="100"/>
      <c r="AP362" s="100"/>
      <c r="AQ362" s="100"/>
      <c r="AR362" s="100"/>
      <c r="AS362" s="100"/>
      <c r="AT362" s="100"/>
      <c r="AU362" s="100"/>
      <c r="AV362" s="100"/>
      <c r="AW362" s="100"/>
      <c r="AX362" s="100"/>
      <c r="AY362" s="100"/>
      <c r="AZ362" s="100"/>
      <c r="BA362" s="100"/>
      <c r="BB362" s="100"/>
      <c r="BC362" s="101"/>
      <c r="HZ362" s="18"/>
      <c r="IA362" s="18">
        <v>4.49</v>
      </c>
      <c r="IB362" s="18" t="s">
        <v>884</v>
      </c>
      <c r="IC362" s="18" t="s">
        <v>797</v>
      </c>
      <c r="ID362" s="18"/>
    </row>
    <row r="363" spans="1:239" s="17" customFormat="1" ht="31.5">
      <c r="A363" s="64">
        <v>4.5</v>
      </c>
      <c r="B363" s="77" t="s">
        <v>885</v>
      </c>
      <c r="C363" s="66" t="s">
        <v>798</v>
      </c>
      <c r="D363" s="67">
        <v>140</v>
      </c>
      <c r="E363" s="68" t="s">
        <v>240</v>
      </c>
      <c r="F363" s="69">
        <v>1335.33</v>
      </c>
      <c r="G363" s="70"/>
      <c r="H363" s="71"/>
      <c r="I363" s="72" t="s">
        <v>34</v>
      </c>
      <c r="J363" s="73">
        <f>IF(I363="Less(-)",-1,1)</f>
        <v>1</v>
      </c>
      <c r="K363" s="71" t="s">
        <v>35</v>
      </c>
      <c r="L363" s="71" t="s">
        <v>4</v>
      </c>
      <c r="M363" s="48"/>
      <c r="N363" s="47"/>
      <c r="O363" s="47"/>
      <c r="P363" s="49"/>
      <c r="Q363" s="47"/>
      <c r="R363" s="47"/>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50"/>
      <c r="BA363" s="51">
        <f>ROUND(total_amount_ba($B$2,$D$2,D363,F363,J363,K363,M363),0)</f>
        <v>186946</v>
      </c>
      <c r="BB363" s="52">
        <f>BA363+SUM(N363:AZ363)</f>
        <v>186946</v>
      </c>
      <c r="BC363" s="53" t="str">
        <f>SpellNumber(L363,BB363)</f>
        <v>INR  One Lakh Eighty Six Thousand Nine Hundred &amp; Forty Six  Only</v>
      </c>
      <c r="HZ363" s="18"/>
      <c r="IA363" s="18">
        <v>4.5</v>
      </c>
      <c r="IB363" s="18" t="s">
        <v>885</v>
      </c>
      <c r="IC363" s="18" t="s">
        <v>798</v>
      </c>
      <c r="ID363" s="18">
        <v>140</v>
      </c>
      <c r="IE363" s="17" t="s">
        <v>240</v>
      </c>
    </row>
    <row r="364" spans="1:238" s="17" customFormat="1" ht="22.5" customHeight="1">
      <c r="A364" s="64">
        <v>4.51</v>
      </c>
      <c r="B364" s="77" t="s">
        <v>659</v>
      </c>
      <c r="C364" s="66" t="s">
        <v>799</v>
      </c>
      <c r="D364" s="98"/>
      <c r="E364" s="99"/>
      <c r="F364" s="99"/>
      <c r="G364" s="99"/>
      <c r="H364" s="99"/>
      <c r="I364" s="99"/>
      <c r="J364" s="99"/>
      <c r="K364" s="99"/>
      <c r="L364" s="99"/>
      <c r="M364" s="99"/>
      <c r="N364" s="100"/>
      <c r="O364" s="100"/>
      <c r="P364" s="100"/>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c r="AN364" s="100"/>
      <c r="AO364" s="100"/>
      <c r="AP364" s="100"/>
      <c r="AQ364" s="100"/>
      <c r="AR364" s="100"/>
      <c r="AS364" s="100"/>
      <c r="AT364" s="100"/>
      <c r="AU364" s="100"/>
      <c r="AV364" s="100"/>
      <c r="AW364" s="100"/>
      <c r="AX364" s="100"/>
      <c r="AY364" s="100"/>
      <c r="AZ364" s="100"/>
      <c r="BA364" s="100"/>
      <c r="BB364" s="100"/>
      <c r="BC364" s="101"/>
      <c r="HZ364" s="18"/>
      <c r="IA364" s="18">
        <v>4.51</v>
      </c>
      <c r="IB364" s="18" t="s">
        <v>659</v>
      </c>
      <c r="IC364" s="18" t="s">
        <v>799</v>
      </c>
      <c r="ID364" s="18"/>
    </row>
    <row r="365" spans="1:238" s="17" customFormat="1" ht="110.25">
      <c r="A365" s="64">
        <v>4.52</v>
      </c>
      <c r="B365" s="77" t="s">
        <v>660</v>
      </c>
      <c r="C365" s="66" t="s">
        <v>800</v>
      </c>
      <c r="D365" s="98"/>
      <c r="E365" s="99"/>
      <c r="F365" s="99"/>
      <c r="G365" s="99"/>
      <c r="H365" s="99"/>
      <c r="I365" s="99"/>
      <c r="J365" s="99"/>
      <c r="K365" s="99"/>
      <c r="L365" s="99"/>
      <c r="M365" s="99"/>
      <c r="N365" s="100"/>
      <c r="O365" s="100"/>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c r="AN365" s="100"/>
      <c r="AO365" s="100"/>
      <c r="AP365" s="100"/>
      <c r="AQ365" s="100"/>
      <c r="AR365" s="100"/>
      <c r="AS365" s="100"/>
      <c r="AT365" s="100"/>
      <c r="AU365" s="100"/>
      <c r="AV365" s="100"/>
      <c r="AW365" s="100"/>
      <c r="AX365" s="100"/>
      <c r="AY365" s="100"/>
      <c r="AZ365" s="100"/>
      <c r="BA365" s="100"/>
      <c r="BB365" s="100"/>
      <c r="BC365" s="101"/>
      <c r="HZ365" s="18"/>
      <c r="IA365" s="18">
        <v>4.52</v>
      </c>
      <c r="IB365" s="18" t="s">
        <v>660</v>
      </c>
      <c r="IC365" s="18" t="s">
        <v>800</v>
      </c>
      <c r="ID365" s="18"/>
    </row>
    <row r="366" spans="1:239" s="17" customFormat="1" ht="18" customHeight="1">
      <c r="A366" s="64">
        <v>4.53</v>
      </c>
      <c r="B366" s="77" t="s">
        <v>661</v>
      </c>
      <c r="C366" s="66" t="s">
        <v>801</v>
      </c>
      <c r="D366" s="67">
        <v>7.25</v>
      </c>
      <c r="E366" s="68" t="s">
        <v>240</v>
      </c>
      <c r="F366" s="69">
        <v>91.71</v>
      </c>
      <c r="G366" s="70"/>
      <c r="H366" s="71"/>
      <c r="I366" s="72" t="s">
        <v>34</v>
      </c>
      <c r="J366" s="73">
        <f>IF(I366="Less(-)",-1,1)</f>
        <v>1</v>
      </c>
      <c r="K366" s="71" t="s">
        <v>35</v>
      </c>
      <c r="L366" s="71" t="s">
        <v>4</v>
      </c>
      <c r="M366" s="48"/>
      <c r="N366" s="47"/>
      <c r="O366" s="47"/>
      <c r="P366" s="49"/>
      <c r="Q366" s="47"/>
      <c r="R366" s="47"/>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50"/>
      <c r="BA366" s="51">
        <f>ROUND(total_amount_ba($B$2,$D$2,D366,F366,J366,K366,M366),0)</f>
        <v>665</v>
      </c>
      <c r="BB366" s="52">
        <f>BA366+SUM(N366:AZ366)</f>
        <v>665</v>
      </c>
      <c r="BC366" s="53" t="str">
        <f>SpellNumber(L366,BB366)</f>
        <v>INR  Six Hundred &amp; Sixty Five  Only</v>
      </c>
      <c r="HZ366" s="18"/>
      <c r="IA366" s="18">
        <v>4.53</v>
      </c>
      <c r="IB366" s="18" t="s">
        <v>661</v>
      </c>
      <c r="IC366" s="18" t="s">
        <v>801</v>
      </c>
      <c r="ID366" s="18">
        <v>7.25</v>
      </c>
      <c r="IE366" s="17" t="s">
        <v>240</v>
      </c>
    </row>
    <row r="367" spans="1:238" s="17" customFormat="1" ht="47.25">
      <c r="A367" s="64">
        <v>4.54</v>
      </c>
      <c r="B367" s="77" t="s">
        <v>662</v>
      </c>
      <c r="C367" s="66" t="s">
        <v>802</v>
      </c>
      <c r="D367" s="98"/>
      <c r="E367" s="99"/>
      <c r="F367" s="99"/>
      <c r="G367" s="99"/>
      <c r="H367" s="99"/>
      <c r="I367" s="99"/>
      <c r="J367" s="99"/>
      <c r="K367" s="99"/>
      <c r="L367" s="99"/>
      <c r="M367" s="99"/>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1"/>
      <c r="HZ367" s="18"/>
      <c r="IA367" s="18">
        <v>4.54</v>
      </c>
      <c r="IB367" s="18" t="s">
        <v>662</v>
      </c>
      <c r="IC367" s="18" t="s">
        <v>802</v>
      </c>
      <c r="ID367" s="18"/>
    </row>
    <row r="368" spans="1:239" s="17" customFormat="1" ht="47.25">
      <c r="A368" s="64">
        <v>4.55</v>
      </c>
      <c r="B368" s="77" t="s">
        <v>663</v>
      </c>
      <c r="C368" s="66" t="s">
        <v>803</v>
      </c>
      <c r="D368" s="67">
        <v>2.5</v>
      </c>
      <c r="E368" s="68" t="s">
        <v>240</v>
      </c>
      <c r="F368" s="69">
        <v>103.24</v>
      </c>
      <c r="G368" s="70"/>
      <c r="H368" s="71"/>
      <c r="I368" s="72" t="s">
        <v>34</v>
      </c>
      <c r="J368" s="73">
        <f>IF(I368="Less(-)",-1,1)</f>
        <v>1</v>
      </c>
      <c r="K368" s="71" t="s">
        <v>35</v>
      </c>
      <c r="L368" s="71" t="s">
        <v>4</v>
      </c>
      <c r="M368" s="48"/>
      <c r="N368" s="47"/>
      <c r="O368" s="47"/>
      <c r="P368" s="49"/>
      <c r="Q368" s="47"/>
      <c r="R368" s="47"/>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50"/>
      <c r="BA368" s="51">
        <f>ROUND(total_amount_ba($B$2,$D$2,D368,F368,J368,K368,M368),0)</f>
        <v>258</v>
      </c>
      <c r="BB368" s="52">
        <f>BA368+SUM(N368:AZ368)</f>
        <v>258</v>
      </c>
      <c r="BC368" s="53" t="str">
        <f>SpellNumber(L368,BB368)</f>
        <v>INR  Two Hundred &amp; Fifty Eight  Only</v>
      </c>
      <c r="HZ368" s="18"/>
      <c r="IA368" s="18">
        <v>4.55</v>
      </c>
      <c r="IB368" s="18" t="s">
        <v>663</v>
      </c>
      <c r="IC368" s="18" t="s">
        <v>803</v>
      </c>
      <c r="ID368" s="18">
        <v>2.5</v>
      </c>
      <c r="IE368" s="17" t="s">
        <v>240</v>
      </c>
    </row>
    <row r="369" spans="1:238" s="17" customFormat="1" ht="94.5">
      <c r="A369" s="64">
        <v>4.56</v>
      </c>
      <c r="B369" s="77" t="s">
        <v>882</v>
      </c>
      <c r="C369" s="66" t="s">
        <v>804</v>
      </c>
      <c r="D369" s="98"/>
      <c r="E369" s="99"/>
      <c r="F369" s="99"/>
      <c r="G369" s="99"/>
      <c r="H369" s="99"/>
      <c r="I369" s="99"/>
      <c r="J369" s="99"/>
      <c r="K369" s="99"/>
      <c r="L369" s="99"/>
      <c r="M369" s="99"/>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0"/>
      <c r="AY369" s="100"/>
      <c r="AZ369" s="100"/>
      <c r="BA369" s="100"/>
      <c r="BB369" s="100"/>
      <c r="BC369" s="101"/>
      <c r="HZ369" s="18"/>
      <c r="IA369" s="18">
        <v>4.56</v>
      </c>
      <c r="IB369" s="18" t="s">
        <v>882</v>
      </c>
      <c r="IC369" s="18" t="s">
        <v>804</v>
      </c>
      <c r="ID369" s="18"/>
    </row>
    <row r="370" spans="1:239" s="17" customFormat="1" ht="15.75">
      <c r="A370" s="64">
        <v>4.57</v>
      </c>
      <c r="B370" s="77" t="s">
        <v>883</v>
      </c>
      <c r="C370" s="66" t="s">
        <v>805</v>
      </c>
      <c r="D370" s="67">
        <v>25.15</v>
      </c>
      <c r="E370" s="68" t="s">
        <v>241</v>
      </c>
      <c r="F370" s="69">
        <v>5.83</v>
      </c>
      <c r="G370" s="70"/>
      <c r="H370" s="71"/>
      <c r="I370" s="72" t="s">
        <v>34</v>
      </c>
      <c r="J370" s="73">
        <f>IF(I370="Less(-)",-1,1)</f>
        <v>1</v>
      </c>
      <c r="K370" s="71" t="s">
        <v>35</v>
      </c>
      <c r="L370" s="71" t="s">
        <v>4</v>
      </c>
      <c r="M370" s="48"/>
      <c r="N370" s="47"/>
      <c r="O370" s="47"/>
      <c r="P370" s="49"/>
      <c r="Q370" s="47"/>
      <c r="R370" s="47"/>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50"/>
      <c r="BA370" s="51">
        <f>ROUND(total_amount_ba($B$2,$D$2,D370,F370,J370,K370,M370),0)</f>
        <v>147</v>
      </c>
      <c r="BB370" s="52">
        <f>BA370+SUM(N370:AZ370)</f>
        <v>147</v>
      </c>
      <c r="BC370" s="53" t="str">
        <f>SpellNumber(L370,BB370)</f>
        <v>INR  One Hundred &amp; Forty Seven  Only</v>
      </c>
      <c r="HZ370" s="18"/>
      <c r="IA370" s="18">
        <v>4.57</v>
      </c>
      <c r="IB370" s="18" t="s">
        <v>883</v>
      </c>
      <c r="IC370" s="18" t="s">
        <v>805</v>
      </c>
      <c r="ID370" s="18">
        <v>25.15</v>
      </c>
      <c r="IE370" s="17" t="s">
        <v>241</v>
      </c>
    </row>
    <row r="371" spans="1:239" s="17" customFormat="1" ht="31.5" customHeight="1">
      <c r="A371" s="64">
        <v>4.58</v>
      </c>
      <c r="B371" s="77" t="s">
        <v>664</v>
      </c>
      <c r="C371" s="66" t="s">
        <v>806</v>
      </c>
      <c r="D371" s="67">
        <v>7.75</v>
      </c>
      <c r="E371" s="68" t="s">
        <v>240</v>
      </c>
      <c r="F371" s="69">
        <v>342.35</v>
      </c>
      <c r="G371" s="70"/>
      <c r="H371" s="71"/>
      <c r="I371" s="72" t="s">
        <v>34</v>
      </c>
      <c r="J371" s="73">
        <f>IF(I371="Less(-)",-1,1)</f>
        <v>1</v>
      </c>
      <c r="K371" s="71" t="s">
        <v>35</v>
      </c>
      <c r="L371" s="71" t="s">
        <v>4</v>
      </c>
      <c r="M371" s="48"/>
      <c r="N371" s="47"/>
      <c r="O371" s="47"/>
      <c r="P371" s="49"/>
      <c r="Q371" s="47"/>
      <c r="R371" s="47"/>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50"/>
      <c r="BA371" s="51">
        <f>ROUND(total_amount_ba($B$2,$D$2,D371,F371,J371,K371,M371),0)</f>
        <v>2653</v>
      </c>
      <c r="BB371" s="52">
        <f>BA371+SUM(N371:AZ371)</f>
        <v>2653</v>
      </c>
      <c r="BC371" s="53" t="str">
        <f>SpellNumber(L371,BB371)</f>
        <v>INR  Two Thousand Six Hundred &amp; Fifty Three  Only</v>
      </c>
      <c r="HZ371" s="18"/>
      <c r="IA371" s="18">
        <v>4.58</v>
      </c>
      <c r="IB371" s="18" t="s">
        <v>664</v>
      </c>
      <c r="IC371" s="18" t="s">
        <v>806</v>
      </c>
      <c r="ID371" s="18">
        <v>7.75</v>
      </c>
      <c r="IE371" s="17" t="s">
        <v>240</v>
      </c>
    </row>
    <row r="372" spans="1:238" s="17" customFormat="1" ht="15.75">
      <c r="A372" s="64">
        <v>4.59</v>
      </c>
      <c r="B372" s="77" t="s">
        <v>665</v>
      </c>
      <c r="C372" s="66" t="s">
        <v>807</v>
      </c>
      <c r="D372" s="98"/>
      <c r="E372" s="99"/>
      <c r="F372" s="99"/>
      <c r="G372" s="99"/>
      <c r="H372" s="99"/>
      <c r="I372" s="99"/>
      <c r="J372" s="99"/>
      <c r="K372" s="99"/>
      <c r="L372" s="99"/>
      <c r="M372" s="99"/>
      <c r="N372" s="100"/>
      <c r="O372" s="100"/>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c r="AN372" s="100"/>
      <c r="AO372" s="100"/>
      <c r="AP372" s="100"/>
      <c r="AQ372" s="100"/>
      <c r="AR372" s="100"/>
      <c r="AS372" s="100"/>
      <c r="AT372" s="100"/>
      <c r="AU372" s="100"/>
      <c r="AV372" s="100"/>
      <c r="AW372" s="100"/>
      <c r="AX372" s="100"/>
      <c r="AY372" s="100"/>
      <c r="AZ372" s="100"/>
      <c r="BA372" s="100"/>
      <c r="BB372" s="100"/>
      <c r="BC372" s="101"/>
      <c r="HZ372" s="18"/>
      <c r="IA372" s="18">
        <v>4.59</v>
      </c>
      <c r="IB372" s="18" t="s">
        <v>665</v>
      </c>
      <c r="IC372" s="18" t="s">
        <v>807</v>
      </c>
      <c r="ID372" s="18"/>
    </row>
    <row r="373" spans="1:239" s="17" customFormat="1" ht="123.75" customHeight="1">
      <c r="A373" s="64">
        <v>4.6</v>
      </c>
      <c r="B373" s="77" t="s">
        <v>666</v>
      </c>
      <c r="C373" s="66" t="s">
        <v>808</v>
      </c>
      <c r="D373" s="67">
        <v>13.2</v>
      </c>
      <c r="E373" s="68" t="s">
        <v>83</v>
      </c>
      <c r="F373" s="69">
        <v>4985.93</v>
      </c>
      <c r="G373" s="70"/>
      <c r="H373" s="71"/>
      <c r="I373" s="72" t="s">
        <v>34</v>
      </c>
      <c r="J373" s="73">
        <f aca="true" t="shared" si="3" ref="J373:J381">IF(I373="Less(-)",-1,1)</f>
        <v>1</v>
      </c>
      <c r="K373" s="71" t="s">
        <v>35</v>
      </c>
      <c r="L373" s="71" t="s">
        <v>4</v>
      </c>
      <c r="M373" s="48"/>
      <c r="N373" s="47"/>
      <c r="O373" s="47"/>
      <c r="P373" s="49"/>
      <c r="Q373" s="47"/>
      <c r="R373" s="47"/>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50"/>
      <c r="BA373" s="51">
        <f aca="true" t="shared" si="4" ref="BA373:BA391">ROUND(total_amount_ba($B$2,$D$2,D373,F373,J373,K373,M373),0)</f>
        <v>65814</v>
      </c>
      <c r="BB373" s="52">
        <f aca="true" t="shared" si="5" ref="BB373:BB381">BA373+SUM(N373:AZ373)</f>
        <v>65814</v>
      </c>
      <c r="BC373" s="53" t="str">
        <f aca="true" t="shared" si="6" ref="BC373:BC381">SpellNumber(L373,BB373)</f>
        <v>INR  Sixty Five Thousand Eight Hundred &amp; Fourteen  Only</v>
      </c>
      <c r="BE373" s="27"/>
      <c r="HZ373" s="18"/>
      <c r="IA373" s="18">
        <v>4.6</v>
      </c>
      <c r="IB373" s="24" t="s">
        <v>666</v>
      </c>
      <c r="IC373" s="18" t="s">
        <v>808</v>
      </c>
      <c r="ID373" s="18">
        <v>13.2</v>
      </c>
      <c r="IE373" s="17" t="s">
        <v>83</v>
      </c>
    </row>
    <row r="374" spans="1:239" s="17" customFormat="1" ht="47.25">
      <c r="A374" s="64">
        <v>4.61</v>
      </c>
      <c r="B374" s="77" t="s">
        <v>667</v>
      </c>
      <c r="C374" s="66" t="s">
        <v>809</v>
      </c>
      <c r="D374" s="67">
        <v>4</v>
      </c>
      <c r="E374" s="68" t="s">
        <v>375</v>
      </c>
      <c r="F374" s="69">
        <v>457.52</v>
      </c>
      <c r="G374" s="70"/>
      <c r="H374" s="71"/>
      <c r="I374" s="72" t="s">
        <v>34</v>
      </c>
      <c r="J374" s="73">
        <f t="shared" si="3"/>
        <v>1</v>
      </c>
      <c r="K374" s="71" t="s">
        <v>35</v>
      </c>
      <c r="L374" s="71" t="s">
        <v>4</v>
      </c>
      <c r="M374" s="48"/>
      <c r="N374" s="47"/>
      <c r="O374" s="47"/>
      <c r="P374" s="49"/>
      <c r="Q374" s="47"/>
      <c r="R374" s="47"/>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50"/>
      <c r="BA374" s="51">
        <f t="shared" si="4"/>
        <v>1830</v>
      </c>
      <c r="BB374" s="52">
        <f t="shared" si="5"/>
        <v>1830</v>
      </c>
      <c r="BC374" s="53" t="str">
        <f t="shared" si="6"/>
        <v>INR  One Thousand Eight Hundred &amp; Thirty  Only</v>
      </c>
      <c r="HZ374" s="18"/>
      <c r="IA374" s="18">
        <v>4.61</v>
      </c>
      <c r="IB374" s="18" t="s">
        <v>667</v>
      </c>
      <c r="IC374" s="18" t="s">
        <v>809</v>
      </c>
      <c r="ID374" s="18">
        <v>4</v>
      </c>
      <c r="IE374" s="17" t="s">
        <v>375</v>
      </c>
    </row>
    <row r="375" spans="1:239" s="17" customFormat="1" ht="31.5">
      <c r="A375" s="64">
        <v>4.62</v>
      </c>
      <c r="B375" s="77" t="s">
        <v>668</v>
      </c>
      <c r="C375" s="66" t="s">
        <v>810</v>
      </c>
      <c r="D375" s="67">
        <v>16</v>
      </c>
      <c r="E375" s="68" t="s">
        <v>375</v>
      </c>
      <c r="F375" s="69">
        <v>51.62</v>
      </c>
      <c r="G375" s="70"/>
      <c r="H375" s="71"/>
      <c r="I375" s="72" t="s">
        <v>34</v>
      </c>
      <c r="J375" s="73">
        <f t="shared" si="3"/>
        <v>1</v>
      </c>
      <c r="K375" s="71" t="s">
        <v>35</v>
      </c>
      <c r="L375" s="71" t="s">
        <v>4</v>
      </c>
      <c r="M375" s="48"/>
      <c r="N375" s="47"/>
      <c r="O375" s="47"/>
      <c r="P375" s="49"/>
      <c r="Q375" s="47"/>
      <c r="R375" s="47"/>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50"/>
      <c r="BA375" s="51">
        <f t="shared" si="4"/>
        <v>826</v>
      </c>
      <c r="BB375" s="52">
        <f t="shared" si="5"/>
        <v>826</v>
      </c>
      <c r="BC375" s="53" t="str">
        <f t="shared" si="6"/>
        <v>INR  Eight Hundred &amp; Twenty Six  Only</v>
      </c>
      <c r="HZ375" s="18"/>
      <c r="IA375" s="18">
        <v>4.62</v>
      </c>
      <c r="IB375" s="18" t="s">
        <v>668</v>
      </c>
      <c r="IC375" s="18" t="s">
        <v>810</v>
      </c>
      <c r="ID375" s="18">
        <v>16</v>
      </c>
      <c r="IE375" s="17" t="s">
        <v>375</v>
      </c>
    </row>
    <row r="376" spans="1:239" s="17" customFormat="1" ht="27" customHeight="1">
      <c r="A376" s="64">
        <v>4.63</v>
      </c>
      <c r="B376" s="77" t="s">
        <v>669</v>
      </c>
      <c r="C376" s="66" t="s">
        <v>811</v>
      </c>
      <c r="D376" s="67">
        <v>34</v>
      </c>
      <c r="E376" s="68" t="s">
        <v>375</v>
      </c>
      <c r="F376" s="69">
        <v>29.33</v>
      </c>
      <c r="G376" s="70"/>
      <c r="H376" s="71"/>
      <c r="I376" s="72" t="s">
        <v>34</v>
      </c>
      <c r="J376" s="73">
        <f t="shared" si="3"/>
        <v>1</v>
      </c>
      <c r="K376" s="71" t="s">
        <v>35</v>
      </c>
      <c r="L376" s="71" t="s">
        <v>4</v>
      </c>
      <c r="M376" s="48"/>
      <c r="N376" s="47"/>
      <c r="O376" s="47"/>
      <c r="P376" s="49"/>
      <c r="Q376" s="47"/>
      <c r="R376" s="47"/>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50"/>
      <c r="BA376" s="51">
        <f t="shared" si="4"/>
        <v>997</v>
      </c>
      <c r="BB376" s="52">
        <f t="shared" si="5"/>
        <v>997</v>
      </c>
      <c r="BC376" s="53" t="str">
        <f t="shared" si="6"/>
        <v>INR  Nine Hundred &amp; Ninety Seven  Only</v>
      </c>
      <c r="HZ376" s="18"/>
      <c r="IA376" s="18">
        <v>4.63</v>
      </c>
      <c r="IB376" s="18" t="s">
        <v>669</v>
      </c>
      <c r="IC376" s="18" t="s">
        <v>811</v>
      </c>
      <c r="ID376" s="18">
        <v>34</v>
      </c>
      <c r="IE376" s="17" t="s">
        <v>375</v>
      </c>
    </row>
    <row r="377" spans="1:239" s="17" customFormat="1" ht="32.25" customHeight="1">
      <c r="A377" s="64">
        <v>4.64</v>
      </c>
      <c r="B377" s="77" t="s">
        <v>670</v>
      </c>
      <c r="C377" s="66" t="s">
        <v>812</v>
      </c>
      <c r="D377" s="67">
        <v>4</v>
      </c>
      <c r="E377" s="68" t="s">
        <v>375</v>
      </c>
      <c r="F377" s="69">
        <v>586.56</v>
      </c>
      <c r="G377" s="70"/>
      <c r="H377" s="71"/>
      <c r="I377" s="72" t="s">
        <v>34</v>
      </c>
      <c r="J377" s="73">
        <f t="shared" si="3"/>
        <v>1</v>
      </c>
      <c r="K377" s="71" t="s">
        <v>35</v>
      </c>
      <c r="L377" s="71" t="s">
        <v>4</v>
      </c>
      <c r="M377" s="48"/>
      <c r="N377" s="47"/>
      <c r="O377" s="47"/>
      <c r="P377" s="49"/>
      <c r="Q377" s="47"/>
      <c r="R377" s="47"/>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50"/>
      <c r="BA377" s="51">
        <f t="shared" si="4"/>
        <v>2346</v>
      </c>
      <c r="BB377" s="52">
        <f t="shared" si="5"/>
        <v>2346</v>
      </c>
      <c r="BC377" s="53" t="str">
        <f t="shared" si="6"/>
        <v>INR  Two Thousand Three Hundred &amp; Forty Six  Only</v>
      </c>
      <c r="HZ377" s="18"/>
      <c r="IA377" s="18">
        <v>4.64</v>
      </c>
      <c r="IB377" s="18" t="s">
        <v>670</v>
      </c>
      <c r="IC377" s="18" t="s">
        <v>812</v>
      </c>
      <c r="ID377" s="18">
        <v>4</v>
      </c>
      <c r="IE377" s="17" t="s">
        <v>375</v>
      </c>
    </row>
    <row r="378" spans="1:239" s="17" customFormat="1" ht="139.5" customHeight="1">
      <c r="A378" s="64">
        <v>4.65</v>
      </c>
      <c r="B378" s="77" t="s">
        <v>671</v>
      </c>
      <c r="C378" s="66" t="s">
        <v>813</v>
      </c>
      <c r="D378" s="67">
        <v>11.2</v>
      </c>
      <c r="E378" s="68" t="s">
        <v>678</v>
      </c>
      <c r="F378" s="69">
        <v>1954.84</v>
      </c>
      <c r="G378" s="70"/>
      <c r="H378" s="71"/>
      <c r="I378" s="72" t="s">
        <v>34</v>
      </c>
      <c r="J378" s="73">
        <f t="shared" si="3"/>
        <v>1</v>
      </c>
      <c r="K378" s="71" t="s">
        <v>35</v>
      </c>
      <c r="L378" s="71" t="s">
        <v>4</v>
      </c>
      <c r="M378" s="48"/>
      <c r="N378" s="47"/>
      <c r="O378" s="47"/>
      <c r="P378" s="49"/>
      <c r="Q378" s="47"/>
      <c r="R378" s="47"/>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50"/>
      <c r="BA378" s="51">
        <f t="shared" si="4"/>
        <v>21894</v>
      </c>
      <c r="BB378" s="52">
        <f t="shared" si="5"/>
        <v>21894</v>
      </c>
      <c r="BC378" s="53" t="str">
        <f t="shared" si="6"/>
        <v>INR  Twenty One Thousand Eight Hundred &amp; Ninety Four  Only</v>
      </c>
      <c r="HZ378" s="18"/>
      <c r="IA378" s="18">
        <v>4.65</v>
      </c>
      <c r="IB378" s="24" t="s">
        <v>671</v>
      </c>
      <c r="IC378" s="18" t="s">
        <v>813</v>
      </c>
      <c r="ID378" s="18">
        <v>11.2</v>
      </c>
      <c r="IE378" s="17" t="s">
        <v>678</v>
      </c>
    </row>
    <row r="379" spans="1:239" s="17" customFormat="1" ht="29.25" customHeight="1">
      <c r="A379" s="64">
        <v>4.66</v>
      </c>
      <c r="B379" s="77" t="s">
        <v>672</v>
      </c>
      <c r="C379" s="66" t="s">
        <v>814</v>
      </c>
      <c r="D379" s="67">
        <v>2</v>
      </c>
      <c r="E379" s="68" t="s">
        <v>375</v>
      </c>
      <c r="F379" s="69">
        <v>2522.2</v>
      </c>
      <c r="G379" s="70"/>
      <c r="H379" s="71"/>
      <c r="I379" s="72" t="s">
        <v>34</v>
      </c>
      <c r="J379" s="73">
        <f t="shared" si="3"/>
        <v>1</v>
      </c>
      <c r="K379" s="71" t="s">
        <v>35</v>
      </c>
      <c r="L379" s="71" t="s">
        <v>4</v>
      </c>
      <c r="M379" s="48"/>
      <c r="N379" s="47"/>
      <c r="O379" s="47"/>
      <c r="P379" s="49"/>
      <c r="Q379" s="47"/>
      <c r="R379" s="47"/>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50"/>
      <c r="BA379" s="51">
        <f t="shared" si="4"/>
        <v>5044</v>
      </c>
      <c r="BB379" s="52">
        <f t="shared" si="5"/>
        <v>5044</v>
      </c>
      <c r="BC379" s="53" t="str">
        <f t="shared" si="6"/>
        <v>INR  Five Thousand  &amp;Forty Four  Only</v>
      </c>
      <c r="HZ379" s="18"/>
      <c r="IA379" s="18">
        <v>4.66</v>
      </c>
      <c r="IB379" s="18" t="s">
        <v>672</v>
      </c>
      <c r="IC379" s="18" t="s">
        <v>814</v>
      </c>
      <c r="ID379" s="18">
        <v>2</v>
      </c>
      <c r="IE379" s="17" t="s">
        <v>375</v>
      </c>
    </row>
    <row r="380" spans="1:239" s="17" customFormat="1" ht="49.5" customHeight="1">
      <c r="A380" s="64">
        <v>4.67</v>
      </c>
      <c r="B380" s="77" t="s">
        <v>673</v>
      </c>
      <c r="C380" s="66" t="s">
        <v>815</v>
      </c>
      <c r="D380" s="67">
        <v>2</v>
      </c>
      <c r="E380" s="68" t="s">
        <v>375</v>
      </c>
      <c r="F380" s="69">
        <v>1730.35</v>
      </c>
      <c r="G380" s="70"/>
      <c r="H380" s="71"/>
      <c r="I380" s="72" t="s">
        <v>34</v>
      </c>
      <c r="J380" s="73">
        <f t="shared" si="3"/>
        <v>1</v>
      </c>
      <c r="K380" s="71" t="s">
        <v>35</v>
      </c>
      <c r="L380" s="71" t="s">
        <v>4</v>
      </c>
      <c r="M380" s="48"/>
      <c r="N380" s="47"/>
      <c r="O380" s="47"/>
      <c r="P380" s="49"/>
      <c r="Q380" s="47"/>
      <c r="R380" s="47"/>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50"/>
      <c r="BA380" s="51">
        <f t="shared" si="4"/>
        <v>3461</v>
      </c>
      <c r="BB380" s="52">
        <f t="shared" si="5"/>
        <v>3461</v>
      </c>
      <c r="BC380" s="53" t="str">
        <f t="shared" si="6"/>
        <v>INR  Three Thousand Four Hundred &amp; Sixty One  Only</v>
      </c>
      <c r="HZ380" s="18"/>
      <c r="IA380" s="18">
        <v>4.67</v>
      </c>
      <c r="IB380" s="24" t="s">
        <v>673</v>
      </c>
      <c r="IC380" s="18" t="s">
        <v>815</v>
      </c>
      <c r="ID380" s="18">
        <v>2</v>
      </c>
      <c r="IE380" s="17" t="s">
        <v>375</v>
      </c>
    </row>
    <row r="381" spans="1:239" s="17" customFormat="1" ht="31.5">
      <c r="A381" s="64">
        <v>4.68</v>
      </c>
      <c r="B381" s="77" t="s">
        <v>674</v>
      </c>
      <c r="C381" s="66" t="s">
        <v>816</v>
      </c>
      <c r="D381" s="67">
        <v>2</v>
      </c>
      <c r="E381" s="68" t="s">
        <v>375</v>
      </c>
      <c r="F381" s="69">
        <v>1284.56</v>
      </c>
      <c r="G381" s="70"/>
      <c r="H381" s="71"/>
      <c r="I381" s="72" t="s">
        <v>34</v>
      </c>
      <c r="J381" s="73">
        <f t="shared" si="3"/>
        <v>1</v>
      </c>
      <c r="K381" s="71" t="s">
        <v>35</v>
      </c>
      <c r="L381" s="71" t="s">
        <v>4</v>
      </c>
      <c r="M381" s="48"/>
      <c r="N381" s="47"/>
      <c r="O381" s="47"/>
      <c r="P381" s="49"/>
      <c r="Q381" s="47"/>
      <c r="R381" s="47"/>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50"/>
      <c r="BA381" s="51">
        <f t="shared" si="4"/>
        <v>2569</v>
      </c>
      <c r="BB381" s="52">
        <f t="shared" si="5"/>
        <v>2569</v>
      </c>
      <c r="BC381" s="53" t="str">
        <f t="shared" si="6"/>
        <v>INR  Two Thousand Five Hundred &amp; Sixty Nine  Only</v>
      </c>
      <c r="HZ381" s="18"/>
      <c r="IA381" s="18">
        <v>4.68</v>
      </c>
      <c r="IB381" s="18" t="s">
        <v>674</v>
      </c>
      <c r="IC381" s="18" t="s">
        <v>816</v>
      </c>
      <c r="ID381" s="18">
        <v>2</v>
      </c>
      <c r="IE381" s="17" t="s">
        <v>375</v>
      </c>
    </row>
    <row r="382" spans="1:239" s="17" customFormat="1" ht="57.75" customHeight="1">
      <c r="A382" s="64">
        <v>4.69</v>
      </c>
      <c r="B382" s="77" t="s">
        <v>875</v>
      </c>
      <c r="C382" s="66" t="s">
        <v>817</v>
      </c>
      <c r="D382" s="67">
        <v>46.5</v>
      </c>
      <c r="E382" s="68" t="s">
        <v>240</v>
      </c>
      <c r="F382" s="69">
        <v>155.8</v>
      </c>
      <c r="G382" s="70"/>
      <c r="H382" s="71"/>
      <c r="I382" s="72" t="s">
        <v>34</v>
      </c>
      <c r="J382" s="73">
        <f aca="true" t="shared" si="7" ref="J382:J389">IF(I382="Less(-)",-1,1)</f>
        <v>1</v>
      </c>
      <c r="K382" s="71" t="s">
        <v>35</v>
      </c>
      <c r="L382" s="71" t="s">
        <v>4</v>
      </c>
      <c r="M382" s="48"/>
      <c r="N382" s="47"/>
      <c r="O382" s="47"/>
      <c r="P382" s="49"/>
      <c r="Q382" s="47"/>
      <c r="R382" s="47"/>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50"/>
      <c r="BA382" s="51">
        <f aca="true" t="shared" si="8" ref="BA382:BA389">ROUND(total_amount_ba($B$2,$D$2,D382,F382,J382,K382,M382),0)</f>
        <v>7245</v>
      </c>
      <c r="BB382" s="52">
        <f aca="true" t="shared" si="9" ref="BB382:BB389">BA382+SUM(N382:AZ382)</f>
        <v>7245</v>
      </c>
      <c r="BC382" s="53" t="str">
        <f aca="true" t="shared" si="10" ref="BC382:BC389">SpellNumber(L382,BB382)</f>
        <v>INR  Seven Thousand Two Hundred &amp; Forty Five  Only</v>
      </c>
      <c r="HZ382" s="18"/>
      <c r="IA382" s="18">
        <v>4.69</v>
      </c>
      <c r="IB382" s="24" t="s">
        <v>875</v>
      </c>
      <c r="IC382" s="18" t="s">
        <v>817</v>
      </c>
      <c r="ID382" s="18">
        <v>46.5</v>
      </c>
      <c r="IE382" s="17" t="s">
        <v>240</v>
      </c>
    </row>
    <row r="383" spans="1:239" s="17" customFormat="1" ht="51.75" customHeight="1">
      <c r="A383" s="64">
        <v>4.7</v>
      </c>
      <c r="B383" s="77" t="s">
        <v>876</v>
      </c>
      <c r="C383" s="66" t="s">
        <v>818</v>
      </c>
      <c r="D383" s="67">
        <v>1</v>
      </c>
      <c r="E383" s="68" t="s">
        <v>375</v>
      </c>
      <c r="F383" s="69">
        <v>293.29</v>
      </c>
      <c r="G383" s="70"/>
      <c r="H383" s="71"/>
      <c r="I383" s="72" t="s">
        <v>34</v>
      </c>
      <c r="J383" s="73">
        <f t="shared" si="7"/>
        <v>1</v>
      </c>
      <c r="K383" s="71" t="s">
        <v>35</v>
      </c>
      <c r="L383" s="71" t="s">
        <v>4</v>
      </c>
      <c r="M383" s="48"/>
      <c r="N383" s="47"/>
      <c r="O383" s="47"/>
      <c r="P383" s="49"/>
      <c r="Q383" s="47"/>
      <c r="R383" s="47"/>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50"/>
      <c r="BA383" s="51">
        <f t="shared" si="8"/>
        <v>293</v>
      </c>
      <c r="BB383" s="52">
        <f t="shared" si="9"/>
        <v>293</v>
      </c>
      <c r="BC383" s="53" t="str">
        <f t="shared" si="10"/>
        <v>INR  Two Hundred &amp; Ninety Three  Only</v>
      </c>
      <c r="HZ383" s="18"/>
      <c r="IA383" s="18">
        <v>4.7</v>
      </c>
      <c r="IB383" s="24" t="s">
        <v>876</v>
      </c>
      <c r="IC383" s="18" t="s">
        <v>818</v>
      </c>
      <c r="ID383" s="18">
        <v>1</v>
      </c>
      <c r="IE383" s="17" t="s">
        <v>375</v>
      </c>
    </row>
    <row r="384" spans="1:239" s="17" customFormat="1" ht="68.25" customHeight="1">
      <c r="A384" s="64">
        <v>4.71</v>
      </c>
      <c r="B384" s="77" t="s">
        <v>877</v>
      </c>
      <c r="C384" s="66" t="s">
        <v>819</v>
      </c>
      <c r="D384" s="67">
        <v>2</v>
      </c>
      <c r="E384" s="68" t="s">
        <v>375</v>
      </c>
      <c r="F384" s="69">
        <v>2053.04</v>
      </c>
      <c r="G384" s="70"/>
      <c r="H384" s="71"/>
      <c r="I384" s="72" t="s">
        <v>34</v>
      </c>
      <c r="J384" s="73">
        <f t="shared" si="7"/>
        <v>1</v>
      </c>
      <c r="K384" s="71" t="s">
        <v>35</v>
      </c>
      <c r="L384" s="71" t="s">
        <v>4</v>
      </c>
      <c r="M384" s="48"/>
      <c r="N384" s="47"/>
      <c r="O384" s="47"/>
      <c r="P384" s="49"/>
      <c r="Q384" s="47"/>
      <c r="R384" s="47"/>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50"/>
      <c r="BA384" s="51">
        <f t="shared" si="8"/>
        <v>4106</v>
      </c>
      <c r="BB384" s="52">
        <f t="shared" si="9"/>
        <v>4106</v>
      </c>
      <c r="BC384" s="53" t="str">
        <f t="shared" si="10"/>
        <v>INR  Four Thousand One Hundred &amp; Six  Only</v>
      </c>
      <c r="HZ384" s="18"/>
      <c r="IA384" s="18">
        <v>4.71</v>
      </c>
      <c r="IB384" s="24" t="s">
        <v>877</v>
      </c>
      <c r="IC384" s="18" t="s">
        <v>819</v>
      </c>
      <c r="ID384" s="18">
        <v>2</v>
      </c>
      <c r="IE384" s="17" t="s">
        <v>375</v>
      </c>
    </row>
    <row r="385" spans="1:239" s="17" customFormat="1" ht="50.25" customHeight="1">
      <c r="A385" s="64">
        <v>4.72</v>
      </c>
      <c r="B385" s="77" t="s">
        <v>878</v>
      </c>
      <c r="C385" s="66" t="s">
        <v>820</v>
      </c>
      <c r="D385" s="67">
        <v>4</v>
      </c>
      <c r="E385" s="68" t="s">
        <v>241</v>
      </c>
      <c r="F385" s="69">
        <v>181.85</v>
      </c>
      <c r="G385" s="70"/>
      <c r="H385" s="71"/>
      <c r="I385" s="72" t="s">
        <v>34</v>
      </c>
      <c r="J385" s="73">
        <f t="shared" si="7"/>
        <v>1</v>
      </c>
      <c r="K385" s="71" t="s">
        <v>35</v>
      </c>
      <c r="L385" s="71" t="s">
        <v>4</v>
      </c>
      <c r="M385" s="48"/>
      <c r="N385" s="47"/>
      <c r="O385" s="47"/>
      <c r="P385" s="49"/>
      <c r="Q385" s="47"/>
      <c r="R385" s="47"/>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50"/>
      <c r="BA385" s="51">
        <f t="shared" si="8"/>
        <v>727</v>
      </c>
      <c r="BB385" s="52">
        <f t="shared" si="9"/>
        <v>727</v>
      </c>
      <c r="BC385" s="53" t="str">
        <f t="shared" si="10"/>
        <v>INR  Seven Hundred &amp; Twenty Seven  Only</v>
      </c>
      <c r="HZ385" s="18"/>
      <c r="IA385" s="18">
        <v>4.72</v>
      </c>
      <c r="IB385" s="24" t="s">
        <v>878</v>
      </c>
      <c r="IC385" s="18" t="s">
        <v>820</v>
      </c>
      <c r="ID385" s="18">
        <v>4</v>
      </c>
      <c r="IE385" s="17" t="s">
        <v>241</v>
      </c>
    </row>
    <row r="386" spans="1:239" s="17" customFormat="1" ht="63" customHeight="1">
      <c r="A386" s="64">
        <v>4.73</v>
      </c>
      <c r="B386" s="77" t="s">
        <v>879</v>
      </c>
      <c r="C386" s="66" t="s">
        <v>821</v>
      </c>
      <c r="D386" s="67">
        <v>4</v>
      </c>
      <c r="E386" s="68" t="s">
        <v>375</v>
      </c>
      <c r="F386" s="69">
        <v>32.83</v>
      </c>
      <c r="G386" s="70"/>
      <c r="H386" s="71"/>
      <c r="I386" s="72" t="s">
        <v>34</v>
      </c>
      <c r="J386" s="73">
        <f t="shared" si="7"/>
        <v>1</v>
      </c>
      <c r="K386" s="71" t="s">
        <v>35</v>
      </c>
      <c r="L386" s="71" t="s">
        <v>4</v>
      </c>
      <c r="M386" s="48"/>
      <c r="N386" s="47"/>
      <c r="O386" s="47"/>
      <c r="P386" s="49"/>
      <c r="Q386" s="47"/>
      <c r="R386" s="47"/>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50"/>
      <c r="BA386" s="51">
        <f t="shared" si="8"/>
        <v>131</v>
      </c>
      <c r="BB386" s="52">
        <f t="shared" si="9"/>
        <v>131</v>
      </c>
      <c r="BC386" s="53" t="str">
        <f t="shared" si="10"/>
        <v>INR  One Hundred &amp; Thirty One  Only</v>
      </c>
      <c r="HZ386" s="18"/>
      <c r="IA386" s="18">
        <v>4.73</v>
      </c>
      <c r="IB386" s="24" t="s">
        <v>879</v>
      </c>
      <c r="IC386" s="18" t="s">
        <v>821</v>
      </c>
      <c r="ID386" s="18">
        <v>4</v>
      </c>
      <c r="IE386" s="17" t="s">
        <v>375</v>
      </c>
    </row>
    <row r="387" spans="1:239" s="17" customFormat="1" ht="87" customHeight="1">
      <c r="A387" s="64">
        <v>4.74</v>
      </c>
      <c r="B387" s="77" t="s">
        <v>880</v>
      </c>
      <c r="C387" s="66" t="s">
        <v>822</v>
      </c>
      <c r="D387" s="67">
        <v>2</v>
      </c>
      <c r="E387" s="68" t="s">
        <v>375</v>
      </c>
      <c r="F387" s="69">
        <v>815.75</v>
      </c>
      <c r="G387" s="70"/>
      <c r="H387" s="71"/>
      <c r="I387" s="72" t="s">
        <v>34</v>
      </c>
      <c r="J387" s="73">
        <f t="shared" si="7"/>
        <v>1</v>
      </c>
      <c r="K387" s="71" t="s">
        <v>35</v>
      </c>
      <c r="L387" s="71" t="s">
        <v>4</v>
      </c>
      <c r="M387" s="48"/>
      <c r="N387" s="47"/>
      <c r="O387" s="47"/>
      <c r="P387" s="49"/>
      <c r="Q387" s="47"/>
      <c r="R387" s="47"/>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50"/>
      <c r="BA387" s="51">
        <f t="shared" si="8"/>
        <v>1632</v>
      </c>
      <c r="BB387" s="52">
        <f t="shared" si="9"/>
        <v>1632</v>
      </c>
      <c r="BC387" s="53" t="str">
        <f t="shared" si="10"/>
        <v>INR  One Thousand Six Hundred &amp; Thirty Two  Only</v>
      </c>
      <c r="HZ387" s="18"/>
      <c r="IA387" s="18">
        <v>4.74</v>
      </c>
      <c r="IB387" s="24" t="s">
        <v>880</v>
      </c>
      <c r="IC387" s="18" t="s">
        <v>822</v>
      </c>
      <c r="ID387" s="18">
        <v>2</v>
      </c>
      <c r="IE387" s="17" t="s">
        <v>375</v>
      </c>
    </row>
    <row r="388" spans="1:239" s="17" customFormat="1" ht="63">
      <c r="A388" s="64">
        <v>4.75</v>
      </c>
      <c r="B388" s="77" t="s">
        <v>881</v>
      </c>
      <c r="C388" s="66" t="s">
        <v>823</v>
      </c>
      <c r="D388" s="67">
        <v>13</v>
      </c>
      <c r="E388" s="68" t="s">
        <v>241</v>
      </c>
      <c r="F388" s="69">
        <v>209.42</v>
      </c>
      <c r="G388" s="70"/>
      <c r="H388" s="71"/>
      <c r="I388" s="72" t="s">
        <v>34</v>
      </c>
      <c r="J388" s="73">
        <f t="shared" si="7"/>
        <v>1</v>
      </c>
      <c r="K388" s="71" t="s">
        <v>35</v>
      </c>
      <c r="L388" s="71" t="s">
        <v>4</v>
      </c>
      <c r="M388" s="48"/>
      <c r="N388" s="47"/>
      <c r="O388" s="47"/>
      <c r="P388" s="49"/>
      <c r="Q388" s="47"/>
      <c r="R388" s="47"/>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50"/>
      <c r="BA388" s="51">
        <f t="shared" si="8"/>
        <v>2722</v>
      </c>
      <c r="BB388" s="52">
        <f t="shared" si="9"/>
        <v>2722</v>
      </c>
      <c r="BC388" s="53" t="str">
        <f t="shared" si="10"/>
        <v>INR  Two Thousand Seven Hundred &amp; Twenty Two  Only</v>
      </c>
      <c r="HZ388" s="18"/>
      <c r="IA388" s="18">
        <v>4.75</v>
      </c>
      <c r="IB388" s="18" t="s">
        <v>881</v>
      </c>
      <c r="IC388" s="18" t="s">
        <v>823</v>
      </c>
      <c r="ID388" s="18">
        <v>13</v>
      </c>
      <c r="IE388" s="17" t="s">
        <v>241</v>
      </c>
    </row>
    <row r="389" spans="1:239" s="17" customFormat="1" ht="106.5" customHeight="1">
      <c r="A389" s="64">
        <v>4.76</v>
      </c>
      <c r="B389" s="77" t="s">
        <v>958</v>
      </c>
      <c r="C389" s="66" t="s">
        <v>824</v>
      </c>
      <c r="D389" s="67">
        <v>25</v>
      </c>
      <c r="E389" s="68" t="s">
        <v>241</v>
      </c>
      <c r="F389" s="69">
        <v>151.95</v>
      </c>
      <c r="G389" s="70"/>
      <c r="H389" s="71"/>
      <c r="I389" s="72" t="s">
        <v>34</v>
      </c>
      <c r="J389" s="73">
        <f t="shared" si="7"/>
        <v>1</v>
      </c>
      <c r="K389" s="71" t="s">
        <v>35</v>
      </c>
      <c r="L389" s="71" t="s">
        <v>4</v>
      </c>
      <c r="M389" s="48"/>
      <c r="N389" s="47"/>
      <c r="O389" s="47"/>
      <c r="P389" s="49"/>
      <c r="Q389" s="47"/>
      <c r="R389" s="47"/>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50"/>
      <c r="BA389" s="51">
        <f t="shared" si="8"/>
        <v>3799</v>
      </c>
      <c r="BB389" s="52">
        <f t="shared" si="9"/>
        <v>3799</v>
      </c>
      <c r="BC389" s="53" t="str">
        <f t="shared" si="10"/>
        <v>INR  Three Thousand Seven Hundred &amp; Ninety Nine  Only</v>
      </c>
      <c r="HZ389" s="18"/>
      <c r="IA389" s="18">
        <v>4.76</v>
      </c>
      <c r="IB389" s="24" t="s">
        <v>958</v>
      </c>
      <c r="IC389" s="18" t="s">
        <v>824</v>
      </c>
      <c r="ID389" s="18">
        <v>25</v>
      </c>
      <c r="IE389" s="17" t="s">
        <v>241</v>
      </c>
    </row>
    <row r="390" spans="1:239" s="17" customFormat="1" ht="39" customHeight="1">
      <c r="A390" s="64">
        <v>4.77</v>
      </c>
      <c r="B390" s="77" t="s">
        <v>675</v>
      </c>
      <c r="C390" s="66" t="s">
        <v>825</v>
      </c>
      <c r="D390" s="67">
        <v>2</v>
      </c>
      <c r="E390" s="68" t="s">
        <v>375</v>
      </c>
      <c r="F390" s="69">
        <v>1284.56</v>
      </c>
      <c r="G390" s="70"/>
      <c r="H390" s="71"/>
      <c r="I390" s="72" t="s">
        <v>34</v>
      </c>
      <c r="J390" s="73">
        <f>IF(I390="Less(-)",-1,1)</f>
        <v>1</v>
      </c>
      <c r="K390" s="71" t="s">
        <v>35</v>
      </c>
      <c r="L390" s="71" t="s">
        <v>4</v>
      </c>
      <c r="M390" s="48"/>
      <c r="N390" s="47"/>
      <c r="O390" s="47"/>
      <c r="P390" s="49"/>
      <c r="Q390" s="47"/>
      <c r="R390" s="47"/>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50"/>
      <c r="BA390" s="51">
        <f t="shared" si="4"/>
        <v>2569</v>
      </c>
      <c r="BB390" s="52">
        <f>BA390+SUM(N390:AZ390)</f>
        <v>2569</v>
      </c>
      <c r="BC390" s="53" t="str">
        <f>SpellNumber(L390,BB390)</f>
        <v>INR  Two Thousand Five Hundred &amp; Sixty Nine  Only</v>
      </c>
      <c r="HZ390" s="18"/>
      <c r="IA390" s="18">
        <v>4.77</v>
      </c>
      <c r="IB390" s="24" t="s">
        <v>675</v>
      </c>
      <c r="IC390" s="18" t="s">
        <v>825</v>
      </c>
      <c r="ID390" s="18">
        <v>2</v>
      </c>
      <c r="IE390" s="17" t="s">
        <v>375</v>
      </c>
    </row>
    <row r="391" spans="1:239" s="17" customFormat="1" ht="409.5">
      <c r="A391" s="64">
        <v>4.78</v>
      </c>
      <c r="B391" s="75" t="s">
        <v>676</v>
      </c>
      <c r="C391" s="66" t="s">
        <v>826</v>
      </c>
      <c r="D391" s="67">
        <v>2</v>
      </c>
      <c r="E391" s="68" t="s">
        <v>375</v>
      </c>
      <c r="F391" s="69">
        <v>130202.31</v>
      </c>
      <c r="G391" s="70"/>
      <c r="H391" s="71"/>
      <c r="I391" s="72" t="s">
        <v>34</v>
      </c>
      <c r="J391" s="73">
        <f aca="true" t="shared" si="11" ref="J391:J450">IF(I391="Less(-)",-1,1)</f>
        <v>1</v>
      </c>
      <c r="K391" s="71" t="s">
        <v>35</v>
      </c>
      <c r="L391" s="71" t="s">
        <v>4</v>
      </c>
      <c r="M391" s="48"/>
      <c r="N391" s="47"/>
      <c r="O391" s="47"/>
      <c r="P391" s="49"/>
      <c r="Q391" s="47"/>
      <c r="R391" s="47"/>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50"/>
      <c r="BA391" s="51">
        <f t="shared" si="4"/>
        <v>260405</v>
      </c>
      <c r="BB391" s="52">
        <f aca="true" t="shared" si="12" ref="BB391:BB450">BA391+SUM(N391:AZ391)</f>
        <v>260405</v>
      </c>
      <c r="BC391" s="53" t="str">
        <f aca="true" t="shared" si="13" ref="BC391:BC450">SpellNumber(L391,BB391)</f>
        <v>INR  Two Lakh Sixty Thousand Four Hundred &amp; Five  Only</v>
      </c>
      <c r="HZ391" s="18"/>
      <c r="IA391" s="18">
        <v>4.78</v>
      </c>
      <c r="IB391" s="24" t="s">
        <v>676</v>
      </c>
      <c r="IC391" s="18" t="s">
        <v>826</v>
      </c>
      <c r="ID391" s="18">
        <v>2</v>
      </c>
      <c r="IE391" s="17" t="s">
        <v>375</v>
      </c>
    </row>
    <row r="392" spans="1:239" s="17" customFormat="1" ht="409.5">
      <c r="A392" s="64">
        <v>4.79</v>
      </c>
      <c r="B392" s="75" t="s">
        <v>959</v>
      </c>
      <c r="C392" s="66"/>
      <c r="D392" s="67">
        <v>58</v>
      </c>
      <c r="E392" s="68" t="s">
        <v>375</v>
      </c>
      <c r="F392" s="69">
        <v>325.22</v>
      </c>
      <c r="G392" s="70"/>
      <c r="H392" s="71"/>
      <c r="I392" s="72" t="s">
        <v>34</v>
      </c>
      <c r="J392" s="73">
        <f>IF(I392="Less(-)",-1,1)</f>
        <v>1</v>
      </c>
      <c r="K392" s="71" t="s">
        <v>35</v>
      </c>
      <c r="L392" s="71" t="s">
        <v>4</v>
      </c>
      <c r="M392" s="48"/>
      <c r="N392" s="47"/>
      <c r="O392" s="47"/>
      <c r="P392" s="49"/>
      <c r="Q392" s="47"/>
      <c r="R392" s="47"/>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50"/>
      <c r="BA392" s="51">
        <f>ROUND(total_amount_ba($B$2,$D$2,D392,F392,J392,K392,M392),0)</f>
        <v>18863</v>
      </c>
      <c r="BB392" s="52">
        <f>BA392+SUM(N392:AZ392)</f>
        <v>18863</v>
      </c>
      <c r="BC392" s="53" t="str">
        <f>SpellNumber(L392,BB392)</f>
        <v>INR  Eighteen Thousand Eight Hundred &amp; Sixty Three  Only</v>
      </c>
      <c r="HZ392" s="18"/>
      <c r="IA392" s="18">
        <v>4.79</v>
      </c>
      <c r="IB392" s="24" t="s">
        <v>959</v>
      </c>
      <c r="IC392" s="18"/>
      <c r="ID392" s="18">
        <v>58</v>
      </c>
      <c r="IE392" s="17" t="s">
        <v>375</v>
      </c>
    </row>
    <row r="393" spans="1:239" s="17" customFormat="1" ht="213.75">
      <c r="A393" s="64">
        <v>4.8</v>
      </c>
      <c r="B393" s="75" t="s">
        <v>960</v>
      </c>
      <c r="C393" s="66"/>
      <c r="D393" s="67">
        <v>2</v>
      </c>
      <c r="E393" s="68" t="s">
        <v>375</v>
      </c>
      <c r="F393" s="69">
        <v>305</v>
      </c>
      <c r="G393" s="70"/>
      <c r="H393" s="71"/>
      <c r="I393" s="72" t="s">
        <v>34</v>
      </c>
      <c r="J393" s="73">
        <f>IF(I393="Less(-)",-1,1)</f>
        <v>1</v>
      </c>
      <c r="K393" s="71" t="s">
        <v>35</v>
      </c>
      <c r="L393" s="71" t="s">
        <v>4</v>
      </c>
      <c r="M393" s="48"/>
      <c r="N393" s="47"/>
      <c r="O393" s="47"/>
      <c r="P393" s="49"/>
      <c r="Q393" s="47"/>
      <c r="R393" s="47"/>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50"/>
      <c r="BA393" s="51">
        <f>ROUND(total_amount_ba($B$2,$D$2,D393,F393,J393,K393,M393),0)</f>
        <v>610</v>
      </c>
      <c r="BB393" s="52">
        <f>BA393+SUM(N393:AZ393)</f>
        <v>610</v>
      </c>
      <c r="BC393" s="53" t="str">
        <f>SpellNumber(L393,BB393)</f>
        <v>INR  Six Hundred &amp; Ten  Only</v>
      </c>
      <c r="HZ393" s="18"/>
      <c r="IA393" s="18">
        <v>4.8</v>
      </c>
      <c r="IB393" s="24" t="s">
        <v>960</v>
      </c>
      <c r="IC393" s="18"/>
      <c r="ID393" s="18">
        <v>2</v>
      </c>
      <c r="IE393" s="17" t="s">
        <v>375</v>
      </c>
    </row>
    <row r="394" spans="1:239" s="17" customFormat="1" ht="242.25">
      <c r="A394" s="64">
        <v>4.81</v>
      </c>
      <c r="B394" s="75" t="s">
        <v>961</v>
      </c>
      <c r="C394" s="66"/>
      <c r="D394" s="67">
        <v>1</v>
      </c>
      <c r="E394" s="68" t="s">
        <v>375</v>
      </c>
      <c r="F394" s="69">
        <v>2495.22</v>
      </c>
      <c r="G394" s="70"/>
      <c r="H394" s="71"/>
      <c r="I394" s="72" t="s">
        <v>34</v>
      </c>
      <c r="J394" s="73">
        <f>IF(I394="Less(-)",-1,1)</f>
        <v>1</v>
      </c>
      <c r="K394" s="71" t="s">
        <v>35</v>
      </c>
      <c r="L394" s="71" t="s">
        <v>4</v>
      </c>
      <c r="M394" s="48"/>
      <c r="N394" s="47"/>
      <c r="O394" s="47"/>
      <c r="P394" s="49"/>
      <c r="Q394" s="47"/>
      <c r="R394" s="47"/>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50"/>
      <c r="BA394" s="51">
        <f>ROUND(total_amount_ba($B$2,$D$2,D394,F394,J394,K394,M394),0)</f>
        <v>2495</v>
      </c>
      <c r="BB394" s="52">
        <f>BA394+SUM(N394:AZ394)</f>
        <v>2495</v>
      </c>
      <c r="BC394" s="53" t="str">
        <f>SpellNumber(L394,BB394)</f>
        <v>INR  Two Thousand Four Hundred &amp; Ninety Five  Only</v>
      </c>
      <c r="HZ394" s="18"/>
      <c r="IA394" s="18">
        <v>4.81</v>
      </c>
      <c r="IB394" s="24" t="s">
        <v>961</v>
      </c>
      <c r="IC394" s="18"/>
      <c r="ID394" s="18">
        <v>1</v>
      </c>
      <c r="IE394" s="17" t="s">
        <v>375</v>
      </c>
    </row>
    <row r="395" spans="1:238" s="17" customFormat="1" ht="78" customHeight="1">
      <c r="A395" s="64">
        <v>4.82</v>
      </c>
      <c r="B395" s="74" t="s">
        <v>680</v>
      </c>
      <c r="C395" s="66" t="s">
        <v>827</v>
      </c>
      <c r="D395" s="98"/>
      <c r="E395" s="99"/>
      <c r="F395" s="99"/>
      <c r="G395" s="99"/>
      <c r="H395" s="99"/>
      <c r="I395" s="99"/>
      <c r="J395" s="99"/>
      <c r="K395" s="99"/>
      <c r="L395" s="99"/>
      <c r="M395" s="99"/>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1"/>
      <c r="HZ395" s="18"/>
      <c r="IA395" s="18">
        <v>4.82</v>
      </c>
      <c r="IB395" s="24" t="s">
        <v>680</v>
      </c>
      <c r="IC395" s="18" t="s">
        <v>827</v>
      </c>
      <c r="ID395" s="18"/>
    </row>
    <row r="396" spans="1:239" s="17" customFormat="1" ht="26.25" customHeight="1">
      <c r="A396" s="64">
        <v>4.83</v>
      </c>
      <c r="B396" s="74" t="s">
        <v>681</v>
      </c>
      <c r="C396" s="66" t="s">
        <v>828</v>
      </c>
      <c r="D396" s="80">
        <v>47</v>
      </c>
      <c r="E396" s="81" t="s">
        <v>751</v>
      </c>
      <c r="F396" s="82">
        <v>558.53</v>
      </c>
      <c r="G396" s="70"/>
      <c r="H396" s="71"/>
      <c r="I396" s="72" t="s">
        <v>34</v>
      </c>
      <c r="J396" s="73">
        <f t="shared" si="11"/>
        <v>1</v>
      </c>
      <c r="K396" s="71" t="s">
        <v>35</v>
      </c>
      <c r="L396" s="71" t="s">
        <v>4</v>
      </c>
      <c r="M396" s="48"/>
      <c r="N396" s="47"/>
      <c r="O396" s="47"/>
      <c r="P396" s="49"/>
      <c r="Q396" s="47"/>
      <c r="R396" s="47"/>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50"/>
      <c r="BA396" s="51">
        <f>ROUND(total_amount_ba($B$2,$D$2,D396,F396,J396,K396,M396),0)</f>
        <v>26251</v>
      </c>
      <c r="BB396" s="52">
        <f t="shared" si="12"/>
        <v>26251</v>
      </c>
      <c r="BC396" s="53" t="str">
        <f t="shared" si="13"/>
        <v>INR  Twenty Six Thousand Two Hundred &amp; Fifty One  Only</v>
      </c>
      <c r="HZ396" s="18"/>
      <c r="IA396" s="18">
        <v>4.83</v>
      </c>
      <c r="IB396" s="24" t="s">
        <v>681</v>
      </c>
      <c r="IC396" s="18" t="s">
        <v>828</v>
      </c>
      <c r="ID396" s="18">
        <v>47</v>
      </c>
      <c r="IE396" s="17" t="s">
        <v>751</v>
      </c>
    </row>
    <row r="397" spans="1:238" s="17" customFormat="1" ht="48.75" customHeight="1">
      <c r="A397" s="64">
        <v>4.84</v>
      </c>
      <c r="B397" s="74" t="s">
        <v>682</v>
      </c>
      <c r="C397" s="66" t="s">
        <v>829</v>
      </c>
      <c r="D397" s="98"/>
      <c r="E397" s="99"/>
      <c r="F397" s="99"/>
      <c r="G397" s="99"/>
      <c r="H397" s="99"/>
      <c r="I397" s="99"/>
      <c r="J397" s="99"/>
      <c r="K397" s="99"/>
      <c r="L397" s="99"/>
      <c r="M397" s="99"/>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c r="AN397" s="100"/>
      <c r="AO397" s="100"/>
      <c r="AP397" s="100"/>
      <c r="AQ397" s="100"/>
      <c r="AR397" s="100"/>
      <c r="AS397" s="100"/>
      <c r="AT397" s="100"/>
      <c r="AU397" s="100"/>
      <c r="AV397" s="100"/>
      <c r="AW397" s="100"/>
      <c r="AX397" s="100"/>
      <c r="AY397" s="100"/>
      <c r="AZ397" s="100"/>
      <c r="BA397" s="100"/>
      <c r="BB397" s="100"/>
      <c r="BC397" s="101"/>
      <c r="HZ397" s="18"/>
      <c r="IA397" s="18">
        <v>4.84</v>
      </c>
      <c r="IB397" s="24" t="s">
        <v>682</v>
      </c>
      <c r="IC397" s="18" t="s">
        <v>829</v>
      </c>
      <c r="ID397" s="18"/>
    </row>
    <row r="398" spans="1:239" s="17" customFormat="1" ht="31.5">
      <c r="A398" s="64">
        <v>4.85</v>
      </c>
      <c r="B398" s="74" t="s">
        <v>683</v>
      </c>
      <c r="C398" s="66" t="s">
        <v>830</v>
      </c>
      <c r="D398" s="80">
        <v>45</v>
      </c>
      <c r="E398" s="81" t="s">
        <v>84</v>
      </c>
      <c r="F398" s="82">
        <v>39.46</v>
      </c>
      <c r="G398" s="70"/>
      <c r="H398" s="71"/>
      <c r="I398" s="72" t="s">
        <v>34</v>
      </c>
      <c r="J398" s="73">
        <f t="shared" si="11"/>
        <v>1</v>
      </c>
      <c r="K398" s="71" t="s">
        <v>35</v>
      </c>
      <c r="L398" s="71" t="s">
        <v>4</v>
      </c>
      <c r="M398" s="48"/>
      <c r="N398" s="47"/>
      <c r="O398" s="47"/>
      <c r="P398" s="49"/>
      <c r="Q398" s="47"/>
      <c r="R398" s="47"/>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50"/>
      <c r="BA398" s="51">
        <f>ROUND(total_amount_ba($B$2,$D$2,D398,F398,J398,K398,M398),0)</f>
        <v>1776</v>
      </c>
      <c r="BB398" s="52">
        <f t="shared" si="12"/>
        <v>1776</v>
      </c>
      <c r="BC398" s="53" t="str">
        <f t="shared" si="13"/>
        <v>INR  One Thousand Seven Hundred &amp; Seventy Six  Only</v>
      </c>
      <c r="HZ398" s="18"/>
      <c r="IA398" s="18">
        <v>4.85</v>
      </c>
      <c r="IB398" s="24" t="s">
        <v>683</v>
      </c>
      <c r="IC398" s="18" t="s">
        <v>830</v>
      </c>
      <c r="ID398" s="18">
        <v>45</v>
      </c>
      <c r="IE398" s="17" t="s">
        <v>84</v>
      </c>
    </row>
    <row r="399" spans="1:239" s="17" customFormat="1" ht="31.5">
      <c r="A399" s="64">
        <v>4.86</v>
      </c>
      <c r="B399" s="74" t="s">
        <v>684</v>
      </c>
      <c r="C399" s="66" t="s">
        <v>836</v>
      </c>
      <c r="D399" s="80">
        <v>260</v>
      </c>
      <c r="E399" s="81" t="s">
        <v>84</v>
      </c>
      <c r="F399" s="82">
        <v>83.29</v>
      </c>
      <c r="G399" s="70"/>
      <c r="H399" s="71"/>
      <c r="I399" s="72" t="s">
        <v>34</v>
      </c>
      <c r="J399" s="73">
        <f t="shared" si="11"/>
        <v>1</v>
      </c>
      <c r="K399" s="71" t="s">
        <v>35</v>
      </c>
      <c r="L399" s="71" t="s">
        <v>4</v>
      </c>
      <c r="M399" s="48"/>
      <c r="N399" s="47"/>
      <c r="O399" s="47"/>
      <c r="P399" s="49"/>
      <c r="Q399" s="47"/>
      <c r="R399" s="47"/>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50"/>
      <c r="BA399" s="51">
        <f>ROUND(total_amount_ba($B$2,$D$2,D399,F399,J399,K399,M399),0)</f>
        <v>21655</v>
      </c>
      <c r="BB399" s="52">
        <f t="shared" si="12"/>
        <v>21655</v>
      </c>
      <c r="BC399" s="53" t="str">
        <f t="shared" si="13"/>
        <v>INR  Twenty One Thousand Six Hundred &amp; Fifty Five  Only</v>
      </c>
      <c r="HZ399" s="18"/>
      <c r="IA399" s="18">
        <v>4.86</v>
      </c>
      <c r="IB399" s="24" t="s">
        <v>684</v>
      </c>
      <c r="IC399" s="18" t="s">
        <v>836</v>
      </c>
      <c r="ID399" s="18">
        <v>260</v>
      </c>
      <c r="IE399" s="17" t="s">
        <v>84</v>
      </c>
    </row>
    <row r="400" spans="1:239" s="17" customFormat="1" ht="28.5">
      <c r="A400" s="64">
        <v>4.87</v>
      </c>
      <c r="B400" s="74" t="s">
        <v>685</v>
      </c>
      <c r="C400" s="66" t="s">
        <v>837</v>
      </c>
      <c r="D400" s="80">
        <v>180</v>
      </c>
      <c r="E400" s="81" t="s">
        <v>84</v>
      </c>
      <c r="F400" s="82">
        <v>180.61</v>
      </c>
      <c r="G400" s="70"/>
      <c r="H400" s="71"/>
      <c r="I400" s="72" t="s">
        <v>34</v>
      </c>
      <c r="J400" s="73">
        <f t="shared" si="11"/>
        <v>1</v>
      </c>
      <c r="K400" s="71" t="s">
        <v>35</v>
      </c>
      <c r="L400" s="71" t="s">
        <v>4</v>
      </c>
      <c r="M400" s="48"/>
      <c r="N400" s="47"/>
      <c r="O400" s="47"/>
      <c r="P400" s="49"/>
      <c r="Q400" s="47"/>
      <c r="R400" s="47"/>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50"/>
      <c r="BA400" s="51">
        <f>ROUND(total_amount_ba($B$2,$D$2,D400,F400,J400,K400,M400),0)</f>
        <v>32510</v>
      </c>
      <c r="BB400" s="52">
        <f t="shared" si="12"/>
        <v>32510</v>
      </c>
      <c r="BC400" s="53" t="str">
        <f t="shared" si="13"/>
        <v>INR  Thirty Two Thousand Five Hundred &amp; Ten  Only</v>
      </c>
      <c r="HZ400" s="18"/>
      <c r="IA400" s="18">
        <v>4.87</v>
      </c>
      <c r="IB400" s="24" t="s">
        <v>685</v>
      </c>
      <c r="IC400" s="18" t="s">
        <v>837</v>
      </c>
      <c r="ID400" s="18">
        <v>180</v>
      </c>
      <c r="IE400" s="17" t="s">
        <v>84</v>
      </c>
    </row>
    <row r="401" spans="1:239" s="17" customFormat="1" ht="28.5">
      <c r="A401" s="64">
        <v>4.88</v>
      </c>
      <c r="B401" s="74" t="s">
        <v>686</v>
      </c>
      <c r="C401" s="66" t="s">
        <v>838</v>
      </c>
      <c r="D401" s="83">
        <v>16</v>
      </c>
      <c r="E401" s="81" t="s">
        <v>84</v>
      </c>
      <c r="F401" s="82">
        <v>266.55</v>
      </c>
      <c r="G401" s="70"/>
      <c r="H401" s="71"/>
      <c r="I401" s="72" t="s">
        <v>34</v>
      </c>
      <c r="J401" s="73">
        <f t="shared" si="11"/>
        <v>1</v>
      </c>
      <c r="K401" s="71" t="s">
        <v>35</v>
      </c>
      <c r="L401" s="71" t="s">
        <v>4</v>
      </c>
      <c r="M401" s="48"/>
      <c r="N401" s="47"/>
      <c r="O401" s="47"/>
      <c r="P401" s="49"/>
      <c r="Q401" s="47"/>
      <c r="R401" s="47"/>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50"/>
      <c r="BA401" s="51">
        <f>ROUND(total_amount_ba($B$2,$D$2,D401,F401,J401,K401,M401),0)</f>
        <v>4265</v>
      </c>
      <c r="BB401" s="52">
        <f t="shared" si="12"/>
        <v>4265</v>
      </c>
      <c r="BC401" s="53" t="str">
        <f t="shared" si="13"/>
        <v>INR  Four Thousand Two Hundred &amp; Sixty Five  Only</v>
      </c>
      <c r="HZ401" s="18"/>
      <c r="IA401" s="18">
        <v>4.88</v>
      </c>
      <c r="IB401" s="24" t="s">
        <v>686</v>
      </c>
      <c r="IC401" s="18" t="s">
        <v>838</v>
      </c>
      <c r="ID401" s="18">
        <v>16</v>
      </c>
      <c r="IE401" s="17" t="s">
        <v>84</v>
      </c>
    </row>
    <row r="402" spans="1:239" s="17" customFormat="1" ht="51.75" customHeight="1">
      <c r="A402" s="64">
        <v>4.89</v>
      </c>
      <c r="B402" s="84" t="s">
        <v>687</v>
      </c>
      <c r="C402" s="66" t="s">
        <v>839</v>
      </c>
      <c r="D402" s="80">
        <v>60</v>
      </c>
      <c r="E402" s="81" t="s">
        <v>84</v>
      </c>
      <c r="F402" s="82">
        <v>33.32</v>
      </c>
      <c r="G402" s="70"/>
      <c r="H402" s="71"/>
      <c r="I402" s="72" t="s">
        <v>34</v>
      </c>
      <c r="J402" s="73">
        <f t="shared" si="11"/>
        <v>1</v>
      </c>
      <c r="K402" s="71" t="s">
        <v>35</v>
      </c>
      <c r="L402" s="71" t="s">
        <v>4</v>
      </c>
      <c r="M402" s="48"/>
      <c r="N402" s="47"/>
      <c r="O402" s="47"/>
      <c r="P402" s="49"/>
      <c r="Q402" s="47"/>
      <c r="R402" s="47"/>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50"/>
      <c r="BA402" s="51">
        <f>ROUND(total_amount_ba($B$2,$D$2,D402,F402,J402,K402,M402),0)</f>
        <v>1999</v>
      </c>
      <c r="BB402" s="52">
        <f t="shared" si="12"/>
        <v>1999</v>
      </c>
      <c r="BC402" s="53" t="str">
        <f t="shared" si="13"/>
        <v>INR  One Thousand Nine Hundred &amp; Ninety Nine  Only</v>
      </c>
      <c r="HZ402" s="18"/>
      <c r="IA402" s="18">
        <v>4.89</v>
      </c>
      <c r="IB402" s="24" t="s">
        <v>687</v>
      </c>
      <c r="IC402" s="18" t="s">
        <v>839</v>
      </c>
      <c r="ID402" s="18">
        <v>60</v>
      </c>
      <c r="IE402" s="17" t="s">
        <v>84</v>
      </c>
    </row>
    <row r="403" spans="1:238" s="17" customFormat="1" ht="68.25" customHeight="1">
      <c r="A403" s="64">
        <v>4.9</v>
      </c>
      <c r="B403" s="84" t="s">
        <v>688</v>
      </c>
      <c r="C403" s="66" t="s">
        <v>886</v>
      </c>
      <c r="D403" s="98"/>
      <c r="E403" s="99"/>
      <c r="F403" s="99"/>
      <c r="G403" s="99"/>
      <c r="H403" s="99"/>
      <c r="I403" s="99"/>
      <c r="J403" s="99"/>
      <c r="K403" s="99"/>
      <c r="L403" s="99"/>
      <c r="M403" s="99"/>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c r="AO403" s="100"/>
      <c r="AP403" s="100"/>
      <c r="AQ403" s="100"/>
      <c r="AR403" s="100"/>
      <c r="AS403" s="100"/>
      <c r="AT403" s="100"/>
      <c r="AU403" s="100"/>
      <c r="AV403" s="100"/>
      <c r="AW403" s="100"/>
      <c r="AX403" s="100"/>
      <c r="AY403" s="100"/>
      <c r="AZ403" s="100"/>
      <c r="BA403" s="100"/>
      <c r="BB403" s="100"/>
      <c r="BC403" s="101"/>
      <c r="HZ403" s="18"/>
      <c r="IA403" s="18">
        <v>4.9</v>
      </c>
      <c r="IB403" s="24" t="s">
        <v>688</v>
      </c>
      <c r="IC403" s="18" t="s">
        <v>886</v>
      </c>
      <c r="ID403" s="18"/>
    </row>
    <row r="404" spans="1:239" s="17" customFormat="1" ht="23.25" customHeight="1">
      <c r="A404" s="64">
        <v>4.91</v>
      </c>
      <c r="B404" s="84" t="s">
        <v>689</v>
      </c>
      <c r="C404" s="66" t="s">
        <v>887</v>
      </c>
      <c r="D404" s="80">
        <v>6</v>
      </c>
      <c r="E404" s="81" t="s">
        <v>84</v>
      </c>
      <c r="F404" s="82">
        <v>195.53</v>
      </c>
      <c r="G404" s="70"/>
      <c r="H404" s="71"/>
      <c r="I404" s="72" t="s">
        <v>34</v>
      </c>
      <c r="J404" s="73">
        <f t="shared" si="11"/>
        <v>1</v>
      </c>
      <c r="K404" s="71" t="s">
        <v>35</v>
      </c>
      <c r="L404" s="71" t="s">
        <v>4</v>
      </c>
      <c r="M404" s="48"/>
      <c r="N404" s="47"/>
      <c r="O404" s="47"/>
      <c r="P404" s="49"/>
      <c r="Q404" s="47"/>
      <c r="R404" s="47"/>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50"/>
      <c r="BA404" s="51">
        <f>ROUND(total_amount_ba($B$2,$D$2,D404,F404,J404,K404,M404),0)</f>
        <v>1173</v>
      </c>
      <c r="BB404" s="52">
        <f t="shared" si="12"/>
        <v>1173</v>
      </c>
      <c r="BC404" s="53" t="str">
        <f t="shared" si="13"/>
        <v>INR  One Thousand One Hundred &amp; Seventy Three  Only</v>
      </c>
      <c r="HZ404" s="18"/>
      <c r="IA404" s="18">
        <v>4.91</v>
      </c>
      <c r="IB404" s="24" t="s">
        <v>689</v>
      </c>
      <c r="IC404" s="18" t="s">
        <v>887</v>
      </c>
      <c r="ID404" s="18">
        <v>6</v>
      </c>
      <c r="IE404" s="17" t="s">
        <v>84</v>
      </c>
    </row>
    <row r="405" spans="1:239" s="17" customFormat="1" ht="27" customHeight="1">
      <c r="A405" s="64">
        <v>4.92</v>
      </c>
      <c r="B405" s="84" t="s">
        <v>690</v>
      </c>
      <c r="C405" s="66" t="s">
        <v>888</v>
      </c>
      <c r="D405" s="80">
        <v>6</v>
      </c>
      <c r="E405" s="81" t="s">
        <v>84</v>
      </c>
      <c r="F405" s="82">
        <v>224.46</v>
      </c>
      <c r="G405" s="70"/>
      <c r="H405" s="71"/>
      <c r="I405" s="72" t="s">
        <v>34</v>
      </c>
      <c r="J405" s="73">
        <f t="shared" si="11"/>
        <v>1</v>
      </c>
      <c r="K405" s="71" t="s">
        <v>35</v>
      </c>
      <c r="L405" s="71" t="s">
        <v>4</v>
      </c>
      <c r="M405" s="48"/>
      <c r="N405" s="47"/>
      <c r="O405" s="47"/>
      <c r="P405" s="49"/>
      <c r="Q405" s="47"/>
      <c r="R405" s="47"/>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50"/>
      <c r="BA405" s="51">
        <f>ROUND(total_amount_ba($B$2,$D$2,D405,F405,J405,K405,M405),0)</f>
        <v>1347</v>
      </c>
      <c r="BB405" s="52">
        <f t="shared" si="12"/>
        <v>1347</v>
      </c>
      <c r="BC405" s="53" t="str">
        <f t="shared" si="13"/>
        <v>INR  One Thousand Three Hundred &amp; Forty Seven  Only</v>
      </c>
      <c r="HZ405" s="18"/>
      <c r="IA405" s="18">
        <v>4.92</v>
      </c>
      <c r="IB405" s="24" t="s">
        <v>690</v>
      </c>
      <c r="IC405" s="18" t="s">
        <v>888</v>
      </c>
      <c r="ID405" s="18">
        <v>6</v>
      </c>
      <c r="IE405" s="17" t="s">
        <v>84</v>
      </c>
    </row>
    <row r="406" spans="1:238" s="17" customFormat="1" ht="55.5" customHeight="1">
      <c r="A406" s="64">
        <v>4.93</v>
      </c>
      <c r="B406" s="84" t="s">
        <v>691</v>
      </c>
      <c r="C406" s="66" t="s">
        <v>889</v>
      </c>
      <c r="D406" s="98"/>
      <c r="E406" s="99"/>
      <c r="F406" s="99"/>
      <c r="G406" s="99"/>
      <c r="H406" s="99"/>
      <c r="I406" s="99"/>
      <c r="J406" s="99"/>
      <c r="K406" s="99"/>
      <c r="L406" s="99"/>
      <c r="M406" s="99"/>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c r="AN406" s="100"/>
      <c r="AO406" s="100"/>
      <c r="AP406" s="100"/>
      <c r="AQ406" s="100"/>
      <c r="AR406" s="100"/>
      <c r="AS406" s="100"/>
      <c r="AT406" s="100"/>
      <c r="AU406" s="100"/>
      <c r="AV406" s="100"/>
      <c r="AW406" s="100"/>
      <c r="AX406" s="100"/>
      <c r="AY406" s="100"/>
      <c r="AZ406" s="100"/>
      <c r="BA406" s="100"/>
      <c r="BB406" s="100"/>
      <c r="BC406" s="101"/>
      <c r="HZ406" s="18"/>
      <c r="IA406" s="18">
        <v>4.93</v>
      </c>
      <c r="IB406" s="24" t="s">
        <v>691</v>
      </c>
      <c r="IC406" s="18" t="s">
        <v>889</v>
      </c>
      <c r="ID406" s="18"/>
    </row>
    <row r="407" spans="1:239" s="17" customFormat="1" ht="15.75">
      <c r="A407" s="64">
        <v>4.94</v>
      </c>
      <c r="B407" s="84" t="s">
        <v>689</v>
      </c>
      <c r="C407" s="66" t="s">
        <v>890</v>
      </c>
      <c r="D407" s="80">
        <v>4</v>
      </c>
      <c r="E407" s="81" t="s">
        <v>84</v>
      </c>
      <c r="F407" s="82">
        <v>112.23</v>
      </c>
      <c r="G407" s="70"/>
      <c r="H407" s="71"/>
      <c r="I407" s="72" t="s">
        <v>34</v>
      </c>
      <c r="J407" s="73">
        <f t="shared" si="11"/>
        <v>1</v>
      </c>
      <c r="K407" s="71" t="s">
        <v>35</v>
      </c>
      <c r="L407" s="71" t="s">
        <v>4</v>
      </c>
      <c r="M407" s="48"/>
      <c r="N407" s="47"/>
      <c r="O407" s="47"/>
      <c r="P407" s="49"/>
      <c r="Q407" s="47"/>
      <c r="R407" s="47"/>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50"/>
      <c r="BA407" s="51">
        <f>ROUND(total_amount_ba($B$2,$D$2,D407,F407,J407,K407,M407),0)</f>
        <v>449</v>
      </c>
      <c r="BB407" s="52">
        <f t="shared" si="12"/>
        <v>449</v>
      </c>
      <c r="BC407" s="53" t="str">
        <f t="shared" si="13"/>
        <v>INR  Four Hundred &amp; Forty Nine  Only</v>
      </c>
      <c r="HZ407" s="18"/>
      <c r="IA407" s="18">
        <v>4.94</v>
      </c>
      <c r="IB407" s="24" t="s">
        <v>689</v>
      </c>
      <c r="IC407" s="18" t="s">
        <v>890</v>
      </c>
      <c r="ID407" s="18">
        <v>4</v>
      </c>
      <c r="IE407" s="17" t="s">
        <v>84</v>
      </c>
    </row>
    <row r="408" spans="1:239" s="17" customFormat="1" ht="15.75">
      <c r="A408" s="64">
        <v>4.95</v>
      </c>
      <c r="B408" s="84" t="s">
        <v>690</v>
      </c>
      <c r="C408" s="66" t="s">
        <v>891</v>
      </c>
      <c r="D408" s="80">
        <v>4</v>
      </c>
      <c r="E408" s="81" t="s">
        <v>84</v>
      </c>
      <c r="F408" s="82">
        <v>127.14</v>
      </c>
      <c r="G408" s="70"/>
      <c r="H408" s="71"/>
      <c r="I408" s="72" t="s">
        <v>34</v>
      </c>
      <c r="J408" s="73">
        <f t="shared" si="11"/>
        <v>1</v>
      </c>
      <c r="K408" s="71" t="s">
        <v>35</v>
      </c>
      <c r="L408" s="71" t="s">
        <v>4</v>
      </c>
      <c r="M408" s="48"/>
      <c r="N408" s="47"/>
      <c r="O408" s="47"/>
      <c r="P408" s="49"/>
      <c r="Q408" s="47"/>
      <c r="R408" s="47"/>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50"/>
      <c r="BA408" s="51">
        <f>ROUND(total_amount_ba($B$2,$D$2,D408,F408,J408,K408,M408),0)</f>
        <v>509</v>
      </c>
      <c r="BB408" s="52">
        <f t="shared" si="12"/>
        <v>509</v>
      </c>
      <c r="BC408" s="53" t="str">
        <f t="shared" si="13"/>
        <v>INR  Five Hundred &amp; Nine  Only</v>
      </c>
      <c r="HZ408" s="18"/>
      <c r="IA408" s="18">
        <v>4.95</v>
      </c>
      <c r="IB408" s="24" t="s">
        <v>690</v>
      </c>
      <c r="IC408" s="18" t="s">
        <v>891</v>
      </c>
      <c r="ID408" s="18">
        <v>4</v>
      </c>
      <c r="IE408" s="17" t="s">
        <v>84</v>
      </c>
    </row>
    <row r="409" spans="1:239" s="17" customFormat="1" ht="15.75">
      <c r="A409" s="64">
        <v>4.96</v>
      </c>
      <c r="B409" s="84" t="s">
        <v>692</v>
      </c>
      <c r="C409" s="66" t="s">
        <v>892</v>
      </c>
      <c r="D409" s="80">
        <v>3</v>
      </c>
      <c r="E409" s="81" t="s">
        <v>84</v>
      </c>
      <c r="F409" s="82">
        <v>161.33</v>
      </c>
      <c r="G409" s="70"/>
      <c r="H409" s="71"/>
      <c r="I409" s="72" t="s">
        <v>34</v>
      </c>
      <c r="J409" s="73">
        <f t="shared" si="11"/>
        <v>1</v>
      </c>
      <c r="K409" s="71" t="s">
        <v>35</v>
      </c>
      <c r="L409" s="71" t="s">
        <v>4</v>
      </c>
      <c r="M409" s="48"/>
      <c r="N409" s="47"/>
      <c r="O409" s="47"/>
      <c r="P409" s="49"/>
      <c r="Q409" s="47"/>
      <c r="R409" s="47"/>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50"/>
      <c r="BA409" s="51">
        <f>ROUND(total_amount_ba($B$2,$D$2,D409,F409,J409,K409,M409),0)</f>
        <v>484</v>
      </c>
      <c r="BB409" s="52">
        <f t="shared" si="12"/>
        <v>484</v>
      </c>
      <c r="BC409" s="53" t="str">
        <f t="shared" si="13"/>
        <v>INR  Four Hundred &amp; Eighty Four  Only</v>
      </c>
      <c r="HZ409" s="18"/>
      <c r="IA409" s="18">
        <v>4.96</v>
      </c>
      <c r="IB409" s="24" t="s">
        <v>692</v>
      </c>
      <c r="IC409" s="18" t="s">
        <v>892</v>
      </c>
      <c r="ID409" s="18">
        <v>3</v>
      </c>
      <c r="IE409" s="17" t="s">
        <v>84</v>
      </c>
    </row>
    <row r="410" spans="1:238" s="17" customFormat="1" ht="49.5" customHeight="1">
      <c r="A410" s="64">
        <v>4.97</v>
      </c>
      <c r="B410" s="84" t="s">
        <v>693</v>
      </c>
      <c r="C410" s="66" t="s">
        <v>893</v>
      </c>
      <c r="D410" s="98"/>
      <c r="E410" s="99"/>
      <c r="F410" s="99"/>
      <c r="G410" s="99"/>
      <c r="H410" s="99"/>
      <c r="I410" s="99"/>
      <c r="J410" s="99"/>
      <c r="K410" s="99"/>
      <c r="L410" s="99"/>
      <c r="M410" s="99"/>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1"/>
      <c r="HZ410" s="18"/>
      <c r="IA410" s="18">
        <v>4.97</v>
      </c>
      <c r="IB410" s="24" t="s">
        <v>693</v>
      </c>
      <c r="IC410" s="18" t="s">
        <v>893</v>
      </c>
      <c r="ID410" s="18"/>
    </row>
    <row r="411" spans="1:239" s="17" customFormat="1" ht="31.5" customHeight="1">
      <c r="A411" s="64">
        <v>4.98</v>
      </c>
      <c r="B411" s="84" t="s">
        <v>694</v>
      </c>
      <c r="C411" s="66" t="s">
        <v>894</v>
      </c>
      <c r="D411" s="80">
        <v>2</v>
      </c>
      <c r="E411" s="81" t="s">
        <v>85</v>
      </c>
      <c r="F411" s="82">
        <v>214.82</v>
      </c>
      <c r="G411" s="70"/>
      <c r="H411" s="71"/>
      <c r="I411" s="72" t="s">
        <v>34</v>
      </c>
      <c r="J411" s="73">
        <f t="shared" si="11"/>
        <v>1</v>
      </c>
      <c r="K411" s="71" t="s">
        <v>35</v>
      </c>
      <c r="L411" s="71" t="s">
        <v>4</v>
      </c>
      <c r="M411" s="48"/>
      <c r="N411" s="47"/>
      <c r="O411" s="47"/>
      <c r="P411" s="49"/>
      <c r="Q411" s="47"/>
      <c r="R411" s="47"/>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50"/>
      <c r="BA411" s="51">
        <f>ROUND(total_amount_ba($B$2,$D$2,D411,F411,J411,K411,M411),0)</f>
        <v>430</v>
      </c>
      <c r="BB411" s="52">
        <f t="shared" si="12"/>
        <v>430</v>
      </c>
      <c r="BC411" s="53" t="str">
        <f t="shared" si="13"/>
        <v>INR  Four Hundred &amp; Thirty  Only</v>
      </c>
      <c r="HZ411" s="18"/>
      <c r="IA411" s="18">
        <v>4.98</v>
      </c>
      <c r="IB411" s="24" t="s">
        <v>694</v>
      </c>
      <c r="IC411" s="18" t="s">
        <v>894</v>
      </c>
      <c r="ID411" s="18">
        <v>2</v>
      </c>
      <c r="IE411" s="17" t="s">
        <v>85</v>
      </c>
    </row>
    <row r="412" spans="1:238" s="17" customFormat="1" ht="40.5" customHeight="1">
      <c r="A412" s="64">
        <v>4.99</v>
      </c>
      <c r="B412" s="84" t="s">
        <v>695</v>
      </c>
      <c r="C412" s="66" t="s">
        <v>895</v>
      </c>
      <c r="D412" s="98"/>
      <c r="E412" s="99"/>
      <c r="F412" s="99"/>
      <c r="G412" s="99"/>
      <c r="H412" s="99"/>
      <c r="I412" s="99"/>
      <c r="J412" s="99"/>
      <c r="K412" s="99"/>
      <c r="L412" s="99"/>
      <c r="M412" s="99"/>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00"/>
      <c r="AN412" s="100"/>
      <c r="AO412" s="100"/>
      <c r="AP412" s="100"/>
      <c r="AQ412" s="100"/>
      <c r="AR412" s="100"/>
      <c r="AS412" s="100"/>
      <c r="AT412" s="100"/>
      <c r="AU412" s="100"/>
      <c r="AV412" s="100"/>
      <c r="AW412" s="100"/>
      <c r="AX412" s="100"/>
      <c r="AY412" s="100"/>
      <c r="AZ412" s="100"/>
      <c r="BA412" s="100"/>
      <c r="BB412" s="100"/>
      <c r="BC412" s="101"/>
      <c r="HZ412" s="18"/>
      <c r="IA412" s="18">
        <v>4.99</v>
      </c>
      <c r="IB412" s="24" t="s">
        <v>695</v>
      </c>
      <c r="IC412" s="18" t="s">
        <v>895</v>
      </c>
      <c r="ID412" s="18"/>
    </row>
    <row r="413" spans="1:239" s="17" customFormat="1" ht="28.5" customHeight="1">
      <c r="A413" s="64">
        <v>5</v>
      </c>
      <c r="B413" s="84" t="s">
        <v>696</v>
      </c>
      <c r="C413" s="66" t="s">
        <v>896</v>
      </c>
      <c r="D413" s="80">
        <v>60</v>
      </c>
      <c r="E413" s="81" t="s">
        <v>85</v>
      </c>
      <c r="F413" s="82">
        <v>261.29</v>
      </c>
      <c r="G413" s="70"/>
      <c r="H413" s="71"/>
      <c r="I413" s="72" t="s">
        <v>34</v>
      </c>
      <c r="J413" s="73">
        <f t="shared" si="11"/>
        <v>1</v>
      </c>
      <c r="K413" s="71" t="s">
        <v>35</v>
      </c>
      <c r="L413" s="71" t="s">
        <v>4</v>
      </c>
      <c r="M413" s="48"/>
      <c r="N413" s="47"/>
      <c r="O413" s="47"/>
      <c r="P413" s="49"/>
      <c r="Q413" s="47"/>
      <c r="R413" s="47"/>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50"/>
      <c r="BA413" s="51">
        <f aca="true" t="shared" si="14" ref="BA413:BA418">ROUND(total_amount_ba($B$2,$D$2,D413,F413,J413,K413,M413),0)</f>
        <v>15677</v>
      </c>
      <c r="BB413" s="52">
        <f t="shared" si="12"/>
        <v>15677</v>
      </c>
      <c r="BC413" s="53" t="str">
        <f t="shared" si="13"/>
        <v>INR  Fifteen Thousand Six Hundred &amp; Seventy Seven  Only</v>
      </c>
      <c r="HZ413" s="18"/>
      <c r="IA413" s="18">
        <v>5</v>
      </c>
      <c r="IB413" s="24" t="s">
        <v>696</v>
      </c>
      <c r="IC413" s="18" t="s">
        <v>896</v>
      </c>
      <c r="ID413" s="18">
        <v>60</v>
      </c>
      <c r="IE413" s="17" t="s">
        <v>85</v>
      </c>
    </row>
    <row r="414" spans="1:239" s="17" customFormat="1" ht="30.75" customHeight="1">
      <c r="A414" s="64">
        <v>5.01</v>
      </c>
      <c r="B414" s="84" t="s">
        <v>697</v>
      </c>
      <c r="C414" s="66" t="s">
        <v>897</v>
      </c>
      <c r="D414" s="80">
        <v>10</v>
      </c>
      <c r="E414" s="81" t="s">
        <v>85</v>
      </c>
      <c r="F414" s="82">
        <v>286.72</v>
      </c>
      <c r="G414" s="70"/>
      <c r="H414" s="71"/>
      <c r="I414" s="72" t="s">
        <v>34</v>
      </c>
      <c r="J414" s="73">
        <f t="shared" si="11"/>
        <v>1</v>
      </c>
      <c r="K414" s="71" t="s">
        <v>35</v>
      </c>
      <c r="L414" s="71" t="s">
        <v>4</v>
      </c>
      <c r="M414" s="48"/>
      <c r="N414" s="47"/>
      <c r="O414" s="47"/>
      <c r="P414" s="49"/>
      <c r="Q414" s="47"/>
      <c r="R414" s="47"/>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50"/>
      <c r="BA414" s="51">
        <f t="shared" si="14"/>
        <v>2867</v>
      </c>
      <c r="BB414" s="52">
        <f t="shared" si="12"/>
        <v>2867</v>
      </c>
      <c r="BC414" s="53" t="str">
        <f t="shared" si="13"/>
        <v>INR  Two Thousand Eight Hundred &amp; Sixty Seven  Only</v>
      </c>
      <c r="HZ414" s="18"/>
      <c r="IA414" s="18">
        <v>5.01</v>
      </c>
      <c r="IB414" s="24" t="s">
        <v>697</v>
      </c>
      <c r="IC414" s="18" t="s">
        <v>897</v>
      </c>
      <c r="ID414" s="18">
        <v>10</v>
      </c>
      <c r="IE414" s="17" t="s">
        <v>85</v>
      </c>
    </row>
    <row r="415" spans="1:239" s="17" customFormat="1" ht="27.75" customHeight="1">
      <c r="A415" s="64">
        <v>5.02</v>
      </c>
      <c r="B415" s="84" t="s">
        <v>698</v>
      </c>
      <c r="C415" s="66" t="s">
        <v>898</v>
      </c>
      <c r="D415" s="80">
        <v>4</v>
      </c>
      <c r="E415" s="81" t="s">
        <v>85</v>
      </c>
      <c r="F415" s="82">
        <v>300.49</v>
      </c>
      <c r="G415" s="70"/>
      <c r="H415" s="71"/>
      <c r="I415" s="72" t="s">
        <v>34</v>
      </c>
      <c r="J415" s="73">
        <f t="shared" si="11"/>
        <v>1</v>
      </c>
      <c r="K415" s="71" t="s">
        <v>35</v>
      </c>
      <c r="L415" s="71" t="s">
        <v>4</v>
      </c>
      <c r="M415" s="48"/>
      <c r="N415" s="47"/>
      <c r="O415" s="47"/>
      <c r="P415" s="49"/>
      <c r="Q415" s="47"/>
      <c r="R415" s="47"/>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50"/>
      <c r="BA415" s="51">
        <f t="shared" si="14"/>
        <v>1202</v>
      </c>
      <c r="BB415" s="52">
        <f t="shared" si="12"/>
        <v>1202</v>
      </c>
      <c r="BC415" s="53" t="str">
        <f t="shared" si="13"/>
        <v>INR  One Thousand Two Hundred &amp; Two  Only</v>
      </c>
      <c r="HZ415" s="18"/>
      <c r="IA415" s="18">
        <v>5.02</v>
      </c>
      <c r="IB415" s="24" t="s">
        <v>698</v>
      </c>
      <c r="IC415" s="18" t="s">
        <v>898</v>
      </c>
      <c r="ID415" s="18">
        <v>4</v>
      </c>
      <c r="IE415" s="17" t="s">
        <v>85</v>
      </c>
    </row>
    <row r="416" spans="1:239" s="17" customFormat="1" ht="24.75" customHeight="1">
      <c r="A416" s="64">
        <v>5.03</v>
      </c>
      <c r="B416" s="84" t="s">
        <v>699</v>
      </c>
      <c r="C416" s="66" t="s">
        <v>899</v>
      </c>
      <c r="D416" s="80">
        <v>30</v>
      </c>
      <c r="E416" s="81" t="s">
        <v>85</v>
      </c>
      <c r="F416" s="82">
        <v>352.48</v>
      </c>
      <c r="G416" s="70"/>
      <c r="H416" s="71"/>
      <c r="I416" s="72" t="s">
        <v>34</v>
      </c>
      <c r="J416" s="73">
        <f t="shared" si="11"/>
        <v>1</v>
      </c>
      <c r="K416" s="71" t="s">
        <v>35</v>
      </c>
      <c r="L416" s="71" t="s">
        <v>4</v>
      </c>
      <c r="M416" s="48"/>
      <c r="N416" s="47"/>
      <c r="O416" s="47"/>
      <c r="P416" s="49"/>
      <c r="Q416" s="47"/>
      <c r="R416" s="47"/>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50"/>
      <c r="BA416" s="51">
        <f t="shared" si="14"/>
        <v>10574</v>
      </c>
      <c r="BB416" s="52">
        <f t="shared" si="12"/>
        <v>10574</v>
      </c>
      <c r="BC416" s="53" t="str">
        <f t="shared" si="13"/>
        <v>INR  Ten Thousand Five Hundred &amp; Seventy Four  Only</v>
      </c>
      <c r="HZ416" s="18"/>
      <c r="IA416" s="18">
        <v>5.03</v>
      </c>
      <c r="IB416" s="24" t="s">
        <v>699</v>
      </c>
      <c r="IC416" s="18" t="s">
        <v>899</v>
      </c>
      <c r="ID416" s="18">
        <v>30</v>
      </c>
      <c r="IE416" s="17" t="s">
        <v>85</v>
      </c>
    </row>
    <row r="417" spans="1:239" s="17" customFormat="1" ht="27.75" customHeight="1">
      <c r="A417" s="64">
        <v>5.04</v>
      </c>
      <c r="B417" s="85" t="s">
        <v>700</v>
      </c>
      <c r="C417" s="66" t="s">
        <v>900</v>
      </c>
      <c r="D417" s="80">
        <v>16</v>
      </c>
      <c r="E417" s="81" t="s">
        <v>85</v>
      </c>
      <c r="F417" s="82">
        <v>398.07</v>
      </c>
      <c r="G417" s="70"/>
      <c r="H417" s="71"/>
      <c r="I417" s="72" t="s">
        <v>34</v>
      </c>
      <c r="J417" s="73">
        <f t="shared" si="11"/>
        <v>1</v>
      </c>
      <c r="K417" s="71" t="s">
        <v>35</v>
      </c>
      <c r="L417" s="71" t="s">
        <v>4</v>
      </c>
      <c r="M417" s="48"/>
      <c r="N417" s="47"/>
      <c r="O417" s="47"/>
      <c r="P417" s="49"/>
      <c r="Q417" s="47"/>
      <c r="R417" s="47"/>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50"/>
      <c r="BA417" s="51">
        <f t="shared" si="14"/>
        <v>6369</v>
      </c>
      <c r="BB417" s="52">
        <f t="shared" si="12"/>
        <v>6369</v>
      </c>
      <c r="BC417" s="53" t="str">
        <f t="shared" si="13"/>
        <v>INR  Six Thousand Three Hundred &amp; Sixty Nine  Only</v>
      </c>
      <c r="HZ417" s="18"/>
      <c r="IA417" s="18">
        <v>5.04</v>
      </c>
      <c r="IB417" s="24" t="s">
        <v>700</v>
      </c>
      <c r="IC417" s="18" t="s">
        <v>900</v>
      </c>
      <c r="ID417" s="18">
        <v>16</v>
      </c>
      <c r="IE417" s="17" t="s">
        <v>85</v>
      </c>
    </row>
    <row r="418" spans="1:239" s="17" customFormat="1" ht="27.75" customHeight="1">
      <c r="A418" s="64">
        <v>5.05</v>
      </c>
      <c r="B418" s="85" t="s">
        <v>701</v>
      </c>
      <c r="C418" s="66" t="s">
        <v>901</v>
      </c>
      <c r="D418" s="80">
        <v>8</v>
      </c>
      <c r="E418" s="81" t="s">
        <v>85</v>
      </c>
      <c r="F418" s="82">
        <v>479.61</v>
      </c>
      <c r="G418" s="70"/>
      <c r="H418" s="71"/>
      <c r="I418" s="72" t="s">
        <v>34</v>
      </c>
      <c r="J418" s="73">
        <f t="shared" si="11"/>
        <v>1</v>
      </c>
      <c r="K418" s="71" t="s">
        <v>35</v>
      </c>
      <c r="L418" s="71" t="s">
        <v>4</v>
      </c>
      <c r="M418" s="48"/>
      <c r="N418" s="47"/>
      <c r="O418" s="47"/>
      <c r="P418" s="49"/>
      <c r="Q418" s="47"/>
      <c r="R418" s="47"/>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50"/>
      <c r="BA418" s="51">
        <f t="shared" si="14"/>
        <v>3837</v>
      </c>
      <c r="BB418" s="52">
        <f t="shared" si="12"/>
        <v>3837</v>
      </c>
      <c r="BC418" s="53" t="str">
        <f t="shared" si="13"/>
        <v>INR  Three Thousand Eight Hundred &amp; Thirty Seven  Only</v>
      </c>
      <c r="HZ418" s="18"/>
      <c r="IA418" s="18">
        <v>5.05</v>
      </c>
      <c r="IB418" s="24" t="s">
        <v>701</v>
      </c>
      <c r="IC418" s="18" t="s">
        <v>901</v>
      </c>
      <c r="ID418" s="18">
        <v>8</v>
      </c>
      <c r="IE418" s="17" t="s">
        <v>85</v>
      </c>
    </row>
    <row r="419" spans="1:238" s="17" customFormat="1" ht="39" customHeight="1">
      <c r="A419" s="64">
        <v>5.06</v>
      </c>
      <c r="B419" s="85" t="s">
        <v>702</v>
      </c>
      <c r="C419" s="66" t="s">
        <v>902</v>
      </c>
      <c r="D419" s="98"/>
      <c r="E419" s="99"/>
      <c r="F419" s="99"/>
      <c r="G419" s="99"/>
      <c r="H419" s="99"/>
      <c r="I419" s="99"/>
      <c r="J419" s="99"/>
      <c r="K419" s="99"/>
      <c r="L419" s="99"/>
      <c r="M419" s="99"/>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c r="AN419" s="100"/>
      <c r="AO419" s="100"/>
      <c r="AP419" s="100"/>
      <c r="AQ419" s="100"/>
      <c r="AR419" s="100"/>
      <c r="AS419" s="100"/>
      <c r="AT419" s="100"/>
      <c r="AU419" s="100"/>
      <c r="AV419" s="100"/>
      <c r="AW419" s="100"/>
      <c r="AX419" s="100"/>
      <c r="AY419" s="100"/>
      <c r="AZ419" s="100"/>
      <c r="BA419" s="100"/>
      <c r="BB419" s="100"/>
      <c r="BC419" s="101"/>
      <c r="HZ419" s="18"/>
      <c r="IA419" s="18">
        <v>5.06</v>
      </c>
      <c r="IB419" s="24" t="s">
        <v>702</v>
      </c>
      <c r="IC419" s="18" t="s">
        <v>902</v>
      </c>
      <c r="ID419" s="18"/>
    </row>
    <row r="420" spans="1:239" s="17" customFormat="1" ht="31.5">
      <c r="A420" s="64">
        <v>5.07</v>
      </c>
      <c r="B420" s="85" t="s">
        <v>703</v>
      </c>
      <c r="C420" s="66" t="s">
        <v>903</v>
      </c>
      <c r="D420" s="80">
        <v>30</v>
      </c>
      <c r="E420" s="81" t="s">
        <v>85</v>
      </c>
      <c r="F420" s="82">
        <v>116.61</v>
      </c>
      <c r="G420" s="70"/>
      <c r="H420" s="71"/>
      <c r="I420" s="72" t="s">
        <v>34</v>
      </c>
      <c r="J420" s="73">
        <f t="shared" si="11"/>
        <v>1</v>
      </c>
      <c r="K420" s="71" t="s">
        <v>35</v>
      </c>
      <c r="L420" s="71" t="s">
        <v>4</v>
      </c>
      <c r="M420" s="48"/>
      <c r="N420" s="47"/>
      <c r="O420" s="47"/>
      <c r="P420" s="49"/>
      <c r="Q420" s="47"/>
      <c r="R420" s="47"/>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50"/>
      <c r="BA420" s="51">
        <f aca="true" t="shared" si="15" ref="BA420:BA425">ROUND(total_amount_ba($B$2,$D$2,D420,F420,J420,K420,M420),0)</f>
        <v>3498</v>
      </c>
      <c r="BB420" s="52">
        <f t="shared" si="12"/>
        <v>3498</v>
      </c>
      <c r="BC420" s="53" t="str">
        <f t="shared" si="13"/>
        <v>INR  Three Thousand Four Hundred &amp; Ninety Eight  Only</v>
      </c>
      <c r="HZ420" s="18"/>
      <c r="IA420" s="18">
        <v>5.07</v>
      </c>
      <c r="IB420" s="24" t="s">
        <v>703</v>
      </c>
      <c r="IC420" s="18" t="s">
        <v>903</v>
      </c>
      <c r="ID420" s="18">
        <v>30</v>
      </c>
      <c r="IE420" s="17" t="s">
        <v>85</v>
      </c>
    </row>
    <row r="421" spans="1:239" s="17" customFormat="1" ht="28.5">
      <c r="A421" s="64">
        <v>5.08</v>
      </c>
      <c r="B421" s="85" t="s">
        <v>704</v>
      </c>
      <c r="C421" s="66" t="s">
        <v>904</v>
      </c>
      <c r="D421" s="80">
        <v>5</v>
      </c>
      <c r="E421" s="81" t="s">
        <v>85</v>
      </c>
      <c r="F421" s="82">
        <v>132.4</v>
      </c>
      <c r="G421" s="70"/>
      <c r="H421" s="71"/>
      <c r="I421" s="72" t="s">
        <v>34</v>
      </c>
      <c r="J421" s="73">
        <f t="shared" si="11"/>
        <v>1</v>
      </c>
      <c r="K421" s="71" t="s">
        <v>35</v>
      </c>
      <c r="L421" s="71" t="s">
        <v>4</v>
      </c>
      <c r="M421" s="48"/>
      <c r="N421" s="47"/>
      <c r="O421" s="47"/>
      <c r="P421" s="49"/>
      <c r="Q421" s="47"/>
      <c r="R421" s="47"/>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50"/>
      <c r="BA421" s="51">
        <f t="shared" si="15"/>
        <v>662</v>
      </c>
      <c r="BB421" s="52">
        <f t="shared" si="12"/>
        <v>662</v>
      </c>
      <c r="BC421" s="53" t="str">
        <f t="shared" si="13"/>
        <v>INR  Six Hundred &amp; Sixty Two  Only</v>
      </c>
      <c r="HZ421" s="18"/>
      <c r="IA421" s="18">
        <v>5.08</v>
      </c>
      <c r="IB421" s="24" t="s">
        <v>704</v>
      </c>
      <c r="IC421" s="18" t="s">
        <v>904</v>
      </c>
      <c r="ID421" s="18">
        <v>5</v>
      </c>
      <c r="IE421" s="17" t="s">
        <v>85</v>
      </c>
    </row>
    <row r="422" spans="1:239" s="17" customFormat="1" ht="28.5">
      <c r="A422" s="64">
        <v>5.09</v>
      </c>
      <c r="B422" s="85" t="s">
        <v>705</v>
      </c>
      <c r="C422" s="66" t="s">
        <v>905</v>
      </c>
      <c r="D422" s="80">
        <v>2</v>
      </c>
      <c r="E422" s="81" t="s">
        <v>85</v>
      </c>
      <c r="F422" s="82">
        <v>138.54</v>
      </c>
      <c r="G422" s="70"/>
      <c r="H422" s="71"/>
      <c r="I422" s="72" t="s">
        <v>34</v>
      </c>
      <c r="J422" s="73">
        <f t="shared" si="11"/>
        <v>1</v>
      </c>
      <c r="K422" s="71" t="s">
        <v>35</v>
      </c>
      <c r="L422" s="71" t="s">
        <v>4</v>
      </c>
      <c r="M422" s="48"/>
      <c r="N422" s="47"/>
      <c r="O422" s="47"/>
      <c r="P422" s="49"/>
      <c r="Q422" s="47"/>
      <c r="R422" s="47"/>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50"/>
      <c r="BA422" s="51">
        <f t="shared" si="15"/>
        <v>277</v>
      </c>
      <c r="BB422" s="52">
        <f t="shared" si="12"/>
        <v>277</v>
      </c>
      <c r="BC422" s="53" t="str">
        <f t="shared" si="13"/>
        <v>INR  Two Hundred &amp; Seventy Seven  Only</v>
      </c>
      <c r="HZ422" s="18"/>
      <c r="IA422" s="18">
        <v>5.09</v>
      </c>
      <c r="IB422" s="24" t="s">
        <v>705</v>
      </c>
      <c r="IC422" s="18" t="s">
        <v>905</v>
      </c>
      <c r="ID422" s="18">
        <v>2</v>
      </c>
      <c r="IE422" s="17" t="s">
        <v>85</v>
      </c>
    </row>
    <row r="423" spans="1:239" s="17" customFormat="1" ht="31.5">
      <c r="A423" s="64">
        <v>5.1</v>
      </c>
      <c r="B423" s="85" t="s">
        <v>706</v>
      </c>
      <c r="C423" s="66" t="s">
        <v>906</v>
      </c>
      <c r="D423" s="80">
        <v>15</v>
      </c>
      <c r="E423" s="81" t="s">
        <v>85</v>
      </c>
      <c r="F423" s="82">
        <v>159.58</v>
      </c>
      <c r="G423" s="70"/>
      <c r="H423" s="71"/>
      <c r="I423" s="72" t="s">
        <v>34</v>
      </c>
      <c r="J423" s="73">
        <f t="shared" si="11"/>
        <v>1</v>
      </c>
      <c r="K423" s="71" t="s">
        <v>35</v>
      </c>
      <c r="L423" s="71" t="s">
        <v>4</v>
      </c>
      <c r="M423" s="48"/>
      <c r="N423" s="47"/>
      <c r="O423" s="47"/>
      <c r="P423" s="49"/>
      <c r="Q423" s="47"/>
      <c r="R423" s="47"/>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50"/>
      <c r="BA423" s="51">
        <f t="shared" si="15"/>
        <v>2394</v>
      </c>
      <c r="BB423" s="52">
        <f t="shared" si="12"/>
        <v>2394</v>
      </c>
      <c r="BC423" s="53" t="str">
        <f t="shared" si="13"/>
        <v>INR  Two Thousand Three Hundred &amp; Ninety Four  Only</v>
      </c>
      <c r="HZ423" s="18"/>
      <c r="IA423" s="18">
        <v>5.1</v>
      </c>
      <c r="IB423" s="24" t="s">
        <v>706</v>
      </c>
      <c r="IC423" s="18" t="s">
        <v>906</v>
      </c>
      <c r="ID423" s="18">
        <v>15</v>
      </c>
      <c r="IE423" s="17" t="s">
        <v>85</v>
      </c>
    </row>
    <row r="424" spans="1:239" s="17" customFormat="1" ht="28.5">
      <c r="A424" s="64">
        <v>5.11</v>
      </c>
      <c r="B424" s="85" t="s">
        <v>707</v>
      </c>
      <c r="C424" s="66" t="s">
        <v>907</v>
      </c>
      <c r="D424" s="80">
        <v>8</v>
      </c>
      <c r="E424" s="81" t="s">
        <v>85</v>
      </c>
      <c r="F424" s="82">
        <v>185.01</v>
      </c>
      <c r="G424" s="70"/>
      <c r="H424" s="71"/>
      <c r="I424" s="72" t="s">
        <v>34</v>
      </c>
      <c r="J424" s="73">
        <f t="shared" si="11"/>
        <v>1</v>
      </c>
      <c r="K424" s="71" t="s">
        <v>35</v>
      </c>
      <c r="L424" s="71" t="s">
        <v>4</v>
      </c>
      <c r="M424" s="48"/>
      <c r="N424" s="47"/>
      <c r="O424" s="47"/>
      <c r="P424" s="49"/>
      <c r="Q424" s="47"/>
      <c r="R424" s="47"/>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50"/>
      <c r="BA424" s="51">
        <f t="shared" si="15"/>
        <v>1480</v>
      </c>
      <c r="BB424" s="52">
        <f t="shared" si="12"/>
        <v>1480</v>
      </c>
      <c r="BC424" s="53" t="str">
        <f t="shared" si="13"/>
        <v>INR  One Thousand Four Hundred &amp; Eighty  Only</v>
      </c>
      <c r="HZ424" s="18"/>
      <c r="IA424" s="18">
        <v>5.11</v>
      </c>
      <c r="IB424" s="24" t="s">
        <v>707</v>
      </c>
      <c r="IC424" s="18" t="s">
        <v>907</v>
      </c>
      <c r="ID424" s="18">
        <v>8</v>
      </c>
      <c r="IE424" s="17" t="s">
        <v>85</v>
      </c>
    </row>
    <row r="425" spans="1:239" s="17" customFormat="1" ht="28.5">
      <c r="A425" s="64">
        <v>5.12</v>
      </c>
      <c r="B425" s="85" t="s">
        <v>708</v>
      </c>
      <c r="C425" s="66" t="s">
        <v>908</v>
      </c>
      <c r="D425" s="80">
        <v>4</v>
      </c>
      <c r="E425" s="81" t="s">
        <v>85</v>
      </c>
      <c r="F425" s="82">
        <v>238.49</v>
      </c>
      <c r="G425" s="70"/>
      <c r="H425" s="71"/>
      <c r="I425" s="72" t="s">
        <v>34</v>
      </c>
      <c r="J425" s="73">
        <f t="shared" si="11"/>
        <v>1</v>
      </c>
      <c r="K425" s="71" t="s">
        <v>35</v>
      </c>
      <c r="L425" s="71" t="s">
        <v>4</v>
      </c>
      <c r="M425" s="48"/>
      <c r="N425" s="47"/>
      <c r="O425" s="47"/>
      <c r="P425" s="49"/>
      <c r="Q425" s="47"/>
      <c r="R425" s="47"/>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50"/>
      <c r="BA425" s="51">
        <f t="shared" si="15"/>
        <v>954</v>
      </c>
      <c r="BB425" s="52">
        <f t="shared" si="12"/>
        <v>954</v>
      </c>
      <c r="BC425" s="53" t="str">
        <f t="shared" si="13"/>
        <v>INR  Nine Hundred &amp; Fifty Four  Only</v>
      </c>
      <c r="HZ425" s="18"/>
      <c r="IA425" s="18">
        <v>5.12</v>
      </c>
      <c r="IB425" s="24" t="s">
        <v>708</v>
      </c>
      <c r="IC425" s="18" t="s">
        <v>908</v>
      </c>
      <c r="ID425" s="18">
        <v>4</v>
      </c>
      <c r="IE425" s="17" t="s">
        <v>85</v>
      </c>
    </row>
    <row r="426" spans="1:238" s="17" customFormat="1" ht="50.25" customHeight="1">
      <c r="A426" s="64">
        <v>5.13</v>
      </c>
      <c r="B426" s="86" t="s">
        <v>709</v>
      </c>
      <c r="C426" s="66" t="s">
        <v>909</v>
      </c>
      <c r="D426" s="98"/>
      <c r="E426" s="99"/>
      <c r="F426" s="99"/>
      <c r="G426" s="99"/>
      <c r="H426" s="99"/>
      <c r="I426" s="99"/>
      <c r="J426" s="99"/>
      <c r="K426" s="99"/>
      <c r="L426" s="99"/>
      <c r="M426" s="99"/>
      <c r="N426" s="100"/>
      <c r="O426" s="100"/>
      <c r="P426" s="100"/>
      <c r="Q426" s="100"/>
      <c r="R426" s="100"/>
      <c r="S426" s="100"/>
      <c r="T426" s="100"/>
      <c r="U426" s="100"/>
      <c r="V426" s="100"/>
      <c r="W426" s="100"/>
      <c r="X426" s="100"/>
      <c r="Y426" s="100"/>
      <c r="Z426" s="100"/>
      <c r="AA426" s="100"/>
      <c r="AB426" s="100"/>
      <c r="AC426" s="100"/>
      <c r="AD426" s="100"/>
      <c r="AE426" s="100"/>
      <c r="AF426" s="100"/>
      <c r="AG426" s="100"/>
      <c r="AH426" s="100"/>
      <c r="AI426" s="100"/>
      <c r="AJ426" s="100"/>
      <c r="AK426" s="100"/>
      <c r="AL426" s="100"/>
      <c r="AM426" s="100"/>
      <c r="AN426" s="100"/>
      <c r="AO426" s="100"/>
      <c r="AP426" s="100"/>
      <c r="AQ426" s="100"/>
      <c r="AR426" s="100"/>
      <c r="AS426" s="100"/>
      <c r="AT426" s="100"/>
      <c r="AU426" s="100"/>
      <c r="AV426" s="100"/>
      <c r="AW426" s="100"/>
      <c r="AX426" s="100"/>
      <c r="AY426" s="100"/>
      <c r="AZ426" s="100"/>
      <c r="BA426" s="100"/>
      <c r="BB426" s="100"/>
      <c r="BC426" s="101"/>
      <c r="HZ426" s="18"/>
      <c r="IA426" s="18">
        <v>5.13</v>
      </c>
      <c r="IB426" s="24" t="s">
        <v>709</v>
      </c>
      <c r="IC426" s="18" t="s">
        <v>909</v>
      </c>
      <c r="ID426" s="18"/>
    </row>
    <row r="427" spans="1:239" s="17" customFormat="1" ht="31.5">
      <c r="A427" s="64">
        <v>5.14</v>
      </c>
      <c r="B427" s="86" t="s">
        <v>710</v>
      </c>
      <c r="C427" s="66" t="s">
        <v>910</v>
      </c>
      <c r="D427" s="82">
        <v>124</v>
      </c>
      <c r="E427" s="81" t="s">
        <v>85</v>
      </c>
      <c r="F427" s="82">
        <v>90.31</v>
      </c>
      <c r="G427" s="70"/>
      <c r="H427" s="71"/>
      <c r="I427" s="72" t="s">
        <v>34</v>
      </c>
      <c r="J427" s="73">
        <f t="shared" si="11"/>
        <v>1</v>
      </c>
      <c r="K427" s="71" t="s">
        <v>35</v>
      </c>
      <c r="L427" s="71" t="s">
        <v>4</v>
      </c>
      <c r="M427" s="48"/>
      <c r="N427" s="47"/>
      <c r="O427" s="47"/>
      <c r="P427" s="49"/>
      <c r="Q427" s="47"/>
      <c r="R427" s="47"/>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50"/>
      <c r="BA427" s="51">
        <f aca="true" t="shared" si="16" ref="BA427:BA438">ROUND(total_amount_ba($B$2,$D$2,D427,F427,J427,K427,M427),0)</f>
        <v>11198</v>
      </c>
      <c r="BB427" s="52">
        <f t="shared" si="12"/>
        <v>11198</v>
      </c>
      <c r="BC427" s="53" t="str">
        <f t="shared" si="13"/>
        <v>INR  Eleven Thousand One Hundred &amp; Ninety Eight  Only</v>
      </c>
      <c r="HZ427" s="18"/>
      <c r="IA427" s="18">
        <v>5.14</v>
      </c>
      <c r="IB427" s="24" t="s">
        <v>710</v>
      </c>
      <c r="IC427" s="18" t="s">
        <v>910</v>
      </c>
      <c r="ID427" s="18">
        <v>124</v>
      </c>
      <c r="IE427" s="17" t="s">
        <v>85</v>
      </c>
    </row>
    <row r="428" spans="1:239" s="17" customFormat="1" ht="35.25" customHeight="1">
      <c r="A428" s="64">
        <v>5.15</v>
      </c>
      <c r="B428" s="86" t="s">
        <v>711</v>
      </c>
      <c r="C428" s="66" t="s">
        <v>911</v>
      </c>
      <c r="D428" s="82">
        <v>10</v>
      </c>
      <c r="E428" s="81" t="s">
        <v>85</v>
      </c>
      <c r="F428" s="82">
        <v>129.77</v>
      </c>
      <c r="G428" s="70"/>
      <c r="H428" s="71"/>
      <c r="I428" s="72" t="s">
        <v>34</v>
      </c>
      <c r="J428" s="73">
        <f t="shared" si="11"/>
        <v>1</v>
      </c>
      <c r="K428" s="71" t="s">
        <v>35</v>
      </c>
      <c r="L428" s="71" t="s">
        <v>4</v>
      </c>
      <c r="M428" s="48"/>
      <c r="N428" s="47"/>
      <c r="O428" s="47"/>
      <c r="P428" s="49"/>
      <c r="Q428" s="47"/>
      <c r="R428" s="47"/>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50"/>
      <c r="BA428" s="51">
        <f t="shared" si="16"/>
        <v>1298</v>
      </c>
      <c r="BB428" s="52">
        <f t="shared" si="12"/>
        <v>1298</v>
      </c>
      <c r="BC428" s="53" t="str">
        <f t="shared" si="13"/>
        <v>INR  One Thousand Two Hundred &amp; Ninety Eight  Only</v>
      </c>
      <c r="HZ428" s="18"/>
      <c r="IA428" s="18">
        <v>5.15</v>
      </c>
      <c r="IB428" s="24" t="s">
        <v>711</v>
      </c>
      <c r="IC428" s="18" t="s">
        <v>911</v>
      </c>
      <c r="ID428" s="18">
        <v>10</v>
      </c>
      <c r="IE428" s="17" t="s">
        <v>85</v>
      </c>
    </row>
    <row r="429" spans="1:239" s="17" customFormat="1" ht="30" customHeight="1">
      <c r="A429" s="64">
        <v>5.16</v>
      </c>
      <c r="B429" s="86" t="s">
        <v>712</v>
      </c>
      <c r="C429" s="66" t="s">
        <v>912</v>
      </c>
      <c r="D429" s="82">
        <v>20</v>
      </c>
      <c r="E429" s="81" t="s">
        <v>85</v>
      </c>
      <c r="F429" s="82">
        <v>136.78</v>
      </c>
      <c r="G429" s="70"/>
      <c r="H429" s="71"/>
      <c r="I429" s="72" t="s">
        <v>34</v>
      </c>
      <c r="J429" s="73">
        <f t="shared" si="11"/>
        <v>1</v>
      </c>
      <c r="K429" s="71" t="s">
        <v>35</v>
      </c>
      <c r="L429" s="71" t="s">
        <v>4</v>
      </c>
      <c r="M429" s="48"/>
      <c r="N429" s="47"/>
      <c r="O429" s="47"/>
      <c r="P429" s="49"/>
      <c r="Q429" s="47"/>
      <c r="R429" s="47"/>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50"/>
      <c r="BA429" s="51">
        <f t="shared" si="16"/>
        <v>2736</v>
      </c>
      <c r="BB429" s="52">
        <f t="shared" si="12"/>
        <v>2736</v>
      </c>
      <c r="BC429" s="53" t="str">
        <f t="shared" si="13"/>
        <v>INR  Two Thousand Seven Hundred &amp; Thirty Six  Only</v>
      </c>
      <c r="HZ429" s="18"/>
      <c r="IA429" s="18">
        <v>5.16</v>
      </c>
      <c r="IB429" s="24" t="s">
        <v>712</v>
      </c>
      <c r="IC429" s="18" t="s">
        <v>912</v>
      </c>
      <c r="ID429" s="18">
        <v>20</v>
      </c>
      <c r="IE429" s="17" t="s">
        <v>85</v>
      </c>
    </row>
    <row r="430" spans="1:239" s="17" customFormat="1" ht="31.5" customHeight="1">
      <c r="A430" s="64">
        <v>5.17</v>
      </c>
      <c r="B430" s="86" t="s">
        <v>713</v>
      </c>
      <c r="C430" s="66" t="s">
        <v>913</v>
      </c>
      <c r="D430" s="82">
        <v>48</v>
      </c>
      <c r="E430" s="81" t="s">
        <v>85</v>
      </c>
      <c r="F430" s="82">
        <v>106.97</v>
      </c>
      <c r="G430" s="70"/>
      <c r="H430" s="71"/>
      <c r="I430" s="72" t="s">
        <v>34</v>
      </c>
      <c r="J430" s="73">
        <f t="shared" si="11"/>
        <v>1</v>
      </c>
      <c r="K430" s="71" t="s">
        <v>35</v>
      </c>
      <c r="L430" s="71" t="s">
        <v>4</v>
      </c>
      <c r="M430" s="48"/>
      <c r="N430" s="47"/>
      <c r="O430" s="47"/>
      <c r="P430" s="49"/>
      <c r="Q430" s="47"/>
      <c r="R430" s="47"/>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50"/>
      <c r="BA430" s="51">
        <f t="shared" si="16"/>
        <v>5135</v>
      </c>
      <c r="BB430" s="52">
        <f t="shared" si="12"/>
        <v>5135</v>
      </c>
      <c r="BC430" s="53" t="str">
        <f t="shared" si="13"/>
        <v>INR  Five Thousand One Hundred &amp; Thirty Five  Only</v>
      </c>
      <c r="HZ430" s="18"/>
      <c r="IA430" s="18">
        <v>5.17</v>
      </c>
      <c r="IB430" s="24" t="s">
        <v>713</v>
      </c>
      <c r="IC430" s="18" t="s">
        <v>913</v>
      </c>
      <c r="ID430" s="18">
        <v>48</v>
      </c>
      <c r="IE430" s="17" t="s">
        <v>85</v>
      </c>
    </row>
    <row r="431" spans="1:239" s="17" customFormat="1" ht="39" customHeight="1">
      <c r="A431" s="64">
        <v>5.18</v>
      </c>
      <c r="B431" s="86" t="s">
        <v>714</v>
      </c>
      <c r="C431" s="66" t="s">
        <v>914</v>
      </c>
      <c r="D431" s="82">
        <v>20</v>
      </c>
      <c r="E431" s="81" t="s">
        <v>85</v>
      </c>
      <c r="F431" s="82">
        <v>172.73</v>
      </c>
      <c r="G431" s="70"/>
      <c r="H431" s="71"/>
      <c r="I431" s="72" t="s">
        <v>34</v>
      </c>
      <c r="J431" s="73">
        <f t="shared" si="11"/>
        <v>1</v>
      </c>
      <c r="K431" s="71" t="s">
        <v>35</v>
      </c>
      <c r="L431" s="71" t="s">
        <v>4</v>
      </c>
      <c r="M431" s="48"/>
      <c r="N431" s="47"/>
      <c r="O431" s="47"/>
      <c r="P431" s="49"/>
      <c r="Q431" s="47"/>
      <c r="R431" s="47"/>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50"/>
      <c r="BA431" s="51">
        <f t="shared" si="16"/>
        <v>3455</v>
      </c>
      <c r="BB431" s="52">
        <f t="shared" si="12"/>
        <v>3455</v>
      </c>
      <c r="BC431" s="53" t="str">
        <f t="shared" si="13"/>
        <v>INR  Three Thousand Four Hundred &amp; Fifty Five  Only</v>
      </c>
      <c r="HZ431" s="18"/>
      <c r="IA431" s="18">
        <v>5.18</v>
      </c>
      <c r="IB431" s="24" t="s">
        <v>714</v>
      </c>
      <c r="IC431" s="18" t="s">
        <v>914</v>
      </c>
      <c r="ID431" s="18">
        <v>20</v>
      </c>
      <c r="IE431" s="17" t="s">
        <v>85</v>
      </c>
    </row>
    <row r="432" spans="1:239" s="17" customFormat="1" ht="30.75" customHeight="1">
      <c r="A432" s="64">
        <v>5.19</v>
      </c>
      <c r="B432" s="86" t="s">
        <v>715</v>
      </c>
      <c r="C432" s="66" t="s">
        <v>915</v>
      </c>
      <c r="D432" s="82">
        <v>4</v>
      </c>
      <c r="E432" s="81" t="s">
        <v>85</v>
      </c>
      <c r="F432" s="82">
        <v>129.77</v>
      </c>
      <c r="G432" s="70"/>
      <c r="H432" s="71"/>
      <c r="I432" s="72" t="s">
        <v>34</v>
      </c>
      <c r="J432" s="73">
        <f t="shared" si="11"/>
        <v>1</v>
      </c>
      <c r="K432" s="71" t="s">
        <v>35</v>
      </c>
      <c r="L432" s="71" t="s">
        <v>4</v>
      </c>
      <c r="M432" s="48"/>
      <c r="N432" s="47"/>
      <c r="O432" s="47"/>
      <c r="P432" s="49"/>
      <c r="Q432" s="47"/>
      <c r="R432" s="47"/>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50"/>
      <c r="BA432" s="51">
        <f t="shared" si="16"/>
        <v>519</v>
      </c>
      <c r="BB432" s="52">
        <f t="shared" si="12"/>
        <v>519</v>
      </c>
      <c r="BC432" s="53" t="str">
        <f t="shared" si="13"/>
        <v>INR  Five Hundred &amp; Nineteen  Only</v>
      </c>
      <c r="HZ432" s="18"/>
      <c r="IA432" s="18">
        <v>5.19</v>
      </c>
      <c r="IB432" s="24" t="s">
        <v>715</v>
      </c>
      <c r="IC432" s="18" t="s">
        <v>915</v>
      </c>
      <c r="ID432" s="18">
        <v>4</v>
      </c>
      <c r="IE432" s="17" t="s">
        <v>85</v>
      </c>
    </row>
    <row r="433" spans="1:239" s="17" customFormat="1" ht="28.5">
      <c r="A433" s="64">
        <v>5.2</v>
      </c>
      <c r="B433" s="86" t="s">
        <v>716</v>
      </c>
      <c r="C433" s="66" t="s">
        <v>916</v>
      </c>
      <c r="D433" s="82">
        <v>2</v>
      </c>
      <c r="E433" s="81" t="s">
        <v>85</v>
      </c>
      <c r="F433" s="82">
        <v>122.75</v>
      </c>
      <c r="G433" s="70"/>
      <c r="H433" s="71"/>
      <c r="I433" s="72" t="s">
        <v>34</v>
      </c>
      <c r="J433" s="73">
        <f t="shared" si="11"/>
        <v>1</v>
      </c>
      <c r="K433" s="71" t="s">
        <v>35</v>
      </c>
      <c r="L433" s="71" t="s">
        <v>4</v>
      </c>
      <c r="M433" s="48"/>
      <c r="N433" s="47"/>
      <c r="O433" s="47"/>
      <c r="P433" s="49"/>
      <c r="Q433" s="47"/>
      <c r="R433" s="47"/>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50"/>
      <c r="BA433" s="51">
        <f t="shared" si="16"/>
        <v>246</v>
      </c>
      <c r="BB433" s="52">
        <f t="shared" si="12"/>
        <v>246</v>
      </c>
      <c r="BC433" s="53" t="str">
        <f t="shared" si="13"/>
        <v>INR  Two Hundred &amp; Forty Six  Only</v>
      </c>
      <c r="HZ433" s="18"/>
      <c r="IA433" s="18">
        <v>5.2</v>
      </c>
      <c r="IB433" s="24" t="s">
        <v>716</v>
      </c>
      <c r="IC433" s="18" t="s">
        <v>916</v>
      </c>
      <c r="ID433" s="18">
        <v>2</v>
      </c>
      <c r="IE433" s="17" t="s">
        <v>85</v>
      </c>
    </row>
    <row r="434" spans="1:239" s="17" customFormat="1" ht="27.75" customHeight="1">
      <c r="A434" s="64">
        <v>5.21</v>
      </c>
      <c r="B434" s="86" t="s">
        <v>717</v>
      </c>
      <c r="C434" s="66" t="s">
        <v>917</v>
      </c>
      <c r="D434" s="82">
        <v>12</v>
      </c>
      <c r="E434" s="81" t="s">
        <v>85</v>
      </c>
      <c r="F434" s="82">
        <v>323.54</v>
      </c>
      <c r="G434" s="70"/>
      <c r="H434" s="71"/>
      <c r="I434" s="72" t="s">
        <v>34</v>
      </c>
      <c r="J434" s="73">
        <f t="shared" si="11"/>
        <v>1</v>
      </c>
      <c r="K434" s="71" t="s">
        <v>35</v>
      </c>
      <c r="L434" s="71" t="s">
        <v>4</v>
      </c>
      <c r="M434" s="48"/>
      <c r="N434" s="47"/>
      <c r="O434" s="47"/>
      <c r="P434" s="49"/>
      <c r="Q434" s="47"/>
      <c r="R434" s="47"/>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50"/>
      <c r="BA434" s="51">
        <f t="shared" si="16"/>
        <v>3882</v>
      </c>
      <c r="BB434" s="52">
        <f t="shared" si="12"/>
        <v>3882</v>
      </c>
      <c r="BC434" s="53" t="str">
        <f t="shared" si="13"/>
        <v>INR  Three Thousand Eight Hundred &amp; Eighty Two  Only</v>
      </c>
      <c r="HZ434" s="18"/>
      <c r="IA434" s="18">
        <v>5.21</v>
      </c>
      <c r="IB434" s="24" t="s">
        <v>717</v>
      </c>
      <c r="IC434" s="18" t="s">
        <v>917</v>
      </c>
      <c r="ID434" s="18">
        <v>12</v>
      </c>
      <c r="IE434" s="17" t="s">
        <v>85</v>
      </c>
    </row>
    <row r="435" spans="1:239" s="17" customFormat="1" ht="28.5">
      <c r="A435" s="64">
        <v>5.22</v>
      </c>
      <c r="B435" s="86" t="s">
        <v>718</v>
      </c>
      <c r="C435" s="66" t="s">
        <v>918</v>
      </c>
      <c r="D435" s="82">
        <v>10</v>
      </c>
      <c r="E435" s="81" t="s">
        <v>85</v>
      </c>
      <c r="F435" s="82">
        <v>35.07</v>
      </c>
      <c r="G435" s="70"/>
      <c r="H435" s="71"/>
      <c r="I435" s="72" t="s">
        <v>34</v>
      </c>
      <c r="J435" s="73">
        <f t="shared" si="11"/>
        <v>1</v>
      </c>
      <c r="K435" s="71" t="s">
        <v>35</v>
      </c>
      <c r="L435" s="71" t="s">
        <v>4</v>
      </c>
      <c r="M435" s="48"/>
      <c r="N435" s="47"/>
      <c r="O435" s="47"/>
      <c r="P435" s="49"/>
      <c r="Q435" s="47"/>
      <c r="R435" s="47"/>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50"/>
      <c r="BA435" s="51">
        <f t="shared" si="16"/>
        <v>351</v>
      </c>
      <c r="BB435" s="52">
        <f t="shared" si="12"/>
        <v>351</v>
      </c>
      <c r="BC435" s="53" t="str">
        <f t="shared" si="13"/>
        <v>INR  Three Hundred &amp; Fifty One  Only</v>
      </c>
      <c r="HZ435" s="18"/>
      <c r="IA435" s="18">
        <v>5.22</v>
      </c>
      <c r="IB435" s="24" t="s">
        <v>718</v>
      </c>
      <c r="IC435" s="18" t="s">
        <v>918</v>
      </c>
      <c r="ID435" s="18">
        <v>10</v>
      </c>
      <c r="IE435" s="17" t="s">
        <v>85</v>
      </c>
    </row>
    <row r="436" spans="1:239" s="17" customFormat="1" ht="39.75" customHeight="1">
      <c r="A436" s="64">
        <v>5.23</v>
      </c>
      <c r="B436" s="84" t="s">
        <v>719</v>
      </c>
      <c r="C436" s="66" t="s">
        <v>919</v>
      </c>
      <c r="D436" s="80">
        <v>48</v>
      </c>
      <c r="E436" s="81" t="s">
        <v>85</v>
      </c>
      <c r="F436" s="82">
        <v>76.28</v>
      </c>
      <c r="G436" s="70"/>
      <c r="H436" s="71"/>
      <c r="I436" s="72" t="s">
        <v>34</v>
      </c>
      <c r="J436" s="73">
        <f t="shared" si="11"/>
        <v>1</v>
      </c>
      <c r="K436" s="71" t="s">
        <v>35</v>
      </c>
      <c r="L436" s="71" t="s">
        <v>4</v>
      </c>
      <c r="M436" s="48"/>
      <c r="N436" s="47"/>
      <c r="O436" s="47"/>
      <c r="P436" s="49"/>
      <c r="Q436" s="47"/>
      <c r="R436" s="47"/>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50"/>
      <c r="BA436" s="51">
        <f t="shared" si="16"/>
        <v>3661</v>
      </c>
      <c r="BB436" s="52">
        <f t="shared" si="12"/>
        <v>3661</v>
      </c>
      <c r="BC436" s="53" t="str">
        <f t="shared" si="13"/>
        <v>INR  Three Thousand Six Hundred &amp; Sixty One  Only</v>
      </c>
      <c r="HZ436" s="18"/>
      <c r="IA436" s="18">
        <v>5.23</v>
      </c>
      <c r="IB436" s="24" t="s">
        <v>719</v>
      </c>
      <c r="IC436" s="18" t="s">
        <v>919</v>
      </c>
      <c r="ID436" s="18">
        <v>48</v>
      </c>
      <c r="IE436" s="17" t="s">
        <v>85</v>
      </c>
    </row>
    <row r="437" spans="1:239" s="17" customFormat="1" ht="37.5" customHeight="1">
      <c r="A437" s="64">
        <v>5.24</v>
      </c>
      <c r="B437" s="84" t="s">
        <v>720</v>
      </c>
      <c r="C437" s="66" t="s">
        <v>920</v>
      </c>
      <c r="D437" s="80">
        <v>24</v>
      </c>
      <c r="E437" s="81" t="s">
        <v>752</v>
      </c>
      <c r="F437" s="82">
        <v>114.86</v>
      </c>
      <c r="G437" s="70"/>
      <c r="H437" s="71"/>
      <c r="I437" s="72" t="s">
        <v>34</v>
      </c>
      <c r="J437" s="73">
        <f t="shared" si="11"/>
        <v>1</v>
      </c>
      <c r="K437" s="71" t="s">
        <v>35</v>
      </c>
      <c r="L437" s="71" t="s">
        <v>4</v>
      </c>
      <c r="M437" s="48"/>
      <c r="N437" s="47"/>
      <c r="O437" s="47"/>
      <c r="P437" s="49"/>
      <c r="Q437" s="47"/>
      <c r="R437" s="47"/>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50"/>
      <c r="BA437" s="51">
        <f t="shared" si="16"/>
        <v>2757</v>
      </c>
      <c r="BB437" s="52">
        <f t="shared" si="12"/>
        <v>2757</v>
      </c>
      <c r="BC437" s="53" t="str">
        <f t="shared" si="13"/>
        <v>INR  Two Thousand Seven Hundred &amp; Fifty Seven  Only</v>
      </c>
      <c r="HZ437" s="18"/>
      <c r="IA437" s="18">
        <v>5.24</v>
      </c>
      <c r="IB437" s="24" t="s">
        <v>720</v>
      </c>
      <c r="IC437" s="18" t="s">
        <v>920</v>
      </c>
      <c r="ID437" s="18">
        <v>24</v>
      </c>
      <c r="IE437" s="17" t="s">
        <v>752</v>
      </c>
    </row>
    <row r="438" spans="1:239" s="17" customFormat="1" ht="46.5" customHeight="1">
      <c r="A438" s="64">
        <v>5.25</v>
      </c>
      <c r="B438" s="87" t="s">
        <v>721</v>
      </c>
      <c r="C438" s="66" t="s">
        <v>921</v>
      </c>
      <c r="D438" s="80">
        <v>2</v>
      </c>
      <c r="E438" s="81" t="s">
        <v>752</v>
      </c>
      <c r="F438" s="82">
        <v>86.8</v>
      </c>
      <c r="G438" s="70"/>
      <c r="H438" s="71"/>
      <c r="I438" s="72" t="s">
        <v>34</v>
      </c>
      <c r="J438" s="73">
        <f t="shared" si="11"/>
        <v>1</v>
      </c>
      <c r="K438" s="71" t="s">
        <v>35</v>
      </c>
      <c r="L438" s="71" t="s">
        <v>4</v>
      </c>
      <c r="M438" s="48"/>
      <c r="N438" s="47"/>
      <c r="O438" s="47"/>
      <c r="P438" s="49"/>
      <c r="Q438" s="47"/>
      <c r="R438" s="47"/>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50"/>
      <c r="BA438" s="51">
        <f t="shared" si="16"/>
        <v>174</v>
      </c>
      <c r="BB438" s="52">
        <f t="shared" si="12"/>
        <v>174</v>
      </c>
      <c r="BC438" s="53" t="str">
        <f t="shared" si="13"/>
        <v>INR  One Hundred &amp; Seventy Four  Only</v>
      </c>
      <c r="HZ438" s="18"/>
      <c r="IA438" s="18">
        <v>5.25</v>
      </c>
      <c r="IB438" s="24" t="s">
        <v>721</v>
      </c>
      <c r="IC438" s="18" t="s">
        <v>921</v>
      </c>
      <c r="ID438" s="18">
        <v>2</v>
      </c>
      <c r="IE438" s="17" t="s">
        <v>752</v>
      </c>
    </row>
    <row r="439" spans="1:238" s="17" customFormat="1" ht="82.5" customHeight="1">
      <c r="A439" s="64">
        <v>5.26</v>
      </c>
      <c r="B439" s="74" t="s">
        <v>722</v>
      </c>
      <c r="C439" s="66" t="s">
        <v>922</v>
      </c>
      <c r="D439" s="98"/>
      <c r="E439" s="99"/>
      <c r="F439" s="99"/>
      <c r="G439" s="99"/>
      <c r="H439" s="99"/>
      <c r="I439" s="99"/>
      <c r="J439" s="99"/>
      <c r="K439" s="99"/>
      <c r="L439" s="99"/>
      <c r="M439" s="99"/>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00"/>
      <c r="AN439" s="100"/>
      <c r="AO439" s="100"/>
      <c r="AP439" s="100"/>
      <c r="AQ439" s="100"/>
      <c r="AR439" s="100"/>
      <c r="AS439" s="100"/>
      <c r="AT439" s="100"/>
      <c r="AU439" s="100"/>
      <c r="AV439" s="100"/>
      <c r="AW439" s="100"/>
      <c r="AX439" s="100"/>
      <c r="AY439" s="100"/>
      <c r="AZ439" s="100"/>
      <c r="BA439" s="100"/>
      <c r="BB439" s="100"/>
      <c r="BC439" s="101"/>
      <c r="HZ439" s="18"/>
      <c r="IA439" s="18">
        <v>5.26</v>
      </c>
      <c r="IB439" s="24" t="s">
        <v>722</v>
      </c>
      <c r="IC439" s="18" t="s">
        <v>922</v>
      </c>
      <c r="ID439" s="18"/>
    </row>
    <row r="440" spans="1:239" s="17" customFormat="1" ht="30" customHeight="1">
      <c r="A440" s="64">
        <v>5.27</v>
      </c>
      <c r="B440" s="74" t="s">
        <v>723</v>
      </c>
      <c r="C440" s="66" t="s">
        <v>923</v>
      </c>
      <c r="D440" s="83">
        <v>2</v>
      </c>
      <c r="E440" s="88" t="s">
        <v>753</v>
      </c>
      <c r="F440" s="82">
        <v>2754.06</v>
      </c>
      <c r="G440" s="70"/>
      <c r="H440" s="71"/>
      <c r="I440" s="72" t="s">
        <v>34</v>
      </c>
      <c r="J440" s="73">
        <f t="shared" si="11"/>
        <v>1</v>
      </c>
      <c r="K440" s="71" t="s">
        <v>35</v>
      </c>
      <c r="L440" s="71" t="s">
        <v>4</v>
      </c>
      <c r="M440" s="48"/>
      <c r="N440" s="47"/>
      <c r="O440" s="47"/>
      <c r="P440" s="49"/>
      <c r="Q440" s="47"/>
      <c r="R440" s="47"/>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50"/>
      <c r="BA440" s="51">
        <f>ROUND(total_amount_ba($B$2,$D$2,D440,F440,J440,K440,M440),0)</f>
        <v>5508</v>
      </c>
      <c r="BB440" s="52">
        <f t="shared" si="12"/>
        <v>5508</v>
      </c>
      <c r="BC440" s="53" t="str">
        <f t="shared" si="13"/>
        <v>INR  Five Thousand Five Hundred &amp; Eight  Only</v>
      </c>
      <c r="HZ440" s="18"/>
      <c r="IA440" s="18">
        <v>5.27</v>
      </c>
      <c r="IB440" s="24" t="s">
        <v>723</v>
      </c>
      <c r="IC440" s="18" t="s">
        <v>923</v>
      </c>
      <c r="ID440" s="18">
        <v>2</v>
      </c>
      <c r="IE440" s="17" t="s">
        <v>753</v>
      </c>
    </row>
    <row r="441" spans="1:238" s="17" customFormat="1" ht="57.75" customHeight="1">
      <c r="A441" s="64">
        <v>5.28</v>
      </c>
      <c r="B441" s="84" t="s">
        <v>724</v>
      </c>
      <c r="C441" s="66" t="s">
        <v>924</v>
      </c>
      <c r="D441" s="98"/>
      <c r="E441" s="99"/>
      <c r="F441" s="99"/>
      <c r="G441" s="99"/>
      <c r="H441" s="99"/>
      <c r="I441" s="99"/>
      <c r="J441" s="99"/>
      <c r="K441" s="99"/>
      <c r="L441" s="99"/>
      <c r="M441" s="99"/>
      <c r="N441" s="100"/>
      <c r="O441" s="100"/>
      <c r="P441" s="100"/>
      <c r="Q441" s="100"/>
      <c r="R441" s="100"/>
      <c r="S441" s="100"/>
      <c r="T441" s="100"/>
      <c r="U441" s="100"/>
      <c r="V441" s="100"/>
      <c r="W441" s="100"/>
      <c r="X441" s="100"/>
      <c r="Y441" s="100"/>
      <c r="Z441" s="100"/>
      <c r="AA441" s="100"/>
      <c r="AB441" s="100"/>
      <c r="AC441" s="100"/>
      <c r="AD441" s="100"/>
      <c r="AE441" s="100"/>
      <c r="AF441" s="100"/>
      <c r="AG441" s="100"/>
      <c r="AH441" s="100"/>
      <c r="AI441" s="100"/>
      <c r="AJ441" s="100"/>
      <c r="AK441" s="100"/>
      <c r="AL441" s="100"/>
      <c r="AM441" s="100"/>
      <c r="AN441" s="100"/>
      <c r="AO441" s="100"/>
      <c r="AP441" s="100"/>
      <c r="AQ441" s="100"/>
      <c r="AR441" s="100"/>
      <c r="AS441" s="100"/>
      <c r="AT441" s="100"/>
      <c r="AU441" s="100"/>
      <c r="AV441" s="100"/>
      <c r="AW441" s="100"/>
      <c r="AX441" s="100"/>
      <c r="AY441" s="100"/>
      <c r="AZ441" s="100"/>
      <c r="BA441" s="100"/>
      <c r="BB441" s="100"/>
      <c r="BC441" s="101"/>
      <c r="HZ441" s="18"/>
      <c r="IA441" s="18">
        <v>5.28</v>
      </c>
      <c r="IB441" s="24" t="s">
        <v>724</v>
      </c>
      <c r="IC441" s="18" t="s">
        <v>924</v>
      </c>
      <c r="ID441" s="18"/>
    </row>
    <row r="442" spans="1:239" s="17" customFormat="1" ht="31.5">
      <c r="A442" s="64">
        <v>5.29</v>
      </c>
      <c r="B442" s="84" t="s">
        <v>725</v>
      </c>
      <c r="C442" s="66" t="s">
        <v>925</v>
      </c>
      <c r="D442" s="80">
        <v>32</v>
      </c>
      <c r="E442" s="81" t="s">
        <v>85</v>
      </c>
      <c r="F442" s="82">
        <v>224.46</v>
      </c>
      <c r="G442" s="70"/>
      <c r="H442" s="71"/>
      <c r="I442" s="72" t="s">
        <v>34</v>
      </c>
      <c r="J442" s="73">
        <f t="shared" si="11"/>
        <v>1</v>
      </c>
      <c r="K442" s="71" t="s">
        <v>35</v>
      </c>
      <c r="L442" s="71" t="s">
        <v>4</v>
      </c>
      <c r="M442" s="48"/>
      <c r="N442" s="47"/>
      <c r="O442" s="47"/>
      <c r="P442" s="49"/>
      <c r="Q442" s="47"/>
      <c r="R442" s="47"/>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50"/>
      <c r="BA442" s="51">
        <f>ROUND(total_amount_ba($B$2,$D$2,D442,F442,J442,K442,M442),0)</f>
        <v>7183</v>
      </c>
      <c r="BB442" s="52">
        <f t="shared" si="12"/>
        <v>7183</v>
      </c>
      <c r="BC442" s="53" t="str">
        <f t="shared" si="13"/>
        <v>INR  Seven Thousand One Hundred &amp; Eighty Three  Only</v>
      </c>
      <c r="HZ442" s="18"/>
      <c r="IA442" s="18">
        <v>5.29</v>
      </c>
      <c r="IB442" s="24" t="s">
        <v>725</v>
      </c>
      <c r="IC442" s="18" t="s">
        <v>925</v>
      </c>
      <c r="ID442" s="18">
        <v>32</v>
      </c>
      <c r="IE442" s="17" t="s">
        <v>85</v>
      </c>
    </row>
    <row r="443" spans="1:238" s="17" customFormat="1" ht="64.5" customHeight="1">
      <c r="A443" s="64">
        <v>5.3</v>
      </c>
      <c r="B443" s="84" t="s">
        <v>726</v>
      </c>
      <c r="C443" s="66" t="s">
        <v>926</v>
      </c>
      <c r="D443" s="98"/>
      <c r="E443" s="99"/>
      <c r="F443" s="99"/>
      <c r="G443" s="99"/>
      <c r="H443" s="99"/>
      <c r="I443" s="99"/>
      <c r="J443" s="99"/>
      <c r="K443" s="99"/>
      <c r="L443" s="99"/>
      <c r="M443" s="99"/>
      <c r="N443" s="100"/>
      <c r="O443" s="100"/>
      <c r="P443" s="100"/>
      <c r="Q443" s="100"/>
      <c r="R443" s="100"/>
      <c r="S443" s="100"/>
      <c r="T443" s="100"/>
      <c r="U443" s="100"/>
      <c r="V443" s="100"/>
      <c r="W443" s="100"/>
      <c r="X443" s="100"/>
      <c r="Y443" s="100"/>
      <c r="Z443" s="100"/>
      <c r="AA443" s="100"/>
      <c r="AB443" s="100"/>
      <c r="AC443" s="100"/>
      <c r="AD443" s="100"/>
      <c r="AE443" s="100"/>
      <c r="AF443" s="100"/>
      <c r="AG443" s="100"/>
      <c r="AH443" s="100"/>
      <c r="AI443" s="100"/>
      <c r="AJ443" s="100"/>
      <c r="AK443" s="100"/>
      <c r="AL443" s="100"/>
      <c r="AM443" s="100"/>
      <c r="AN443" s="100"/>
      <c r="AO443" s="100"/>
      <c r="AP443" s="100"/>
      <c r="AQ443" s="100"/>
      <c r="AR443" s="100"/>
      <c r="AS443" s="100"/>
      <c r="AT443" s="100"/>
      <c r="AU443" s="100"/>
      <c r="AV443" s="100"/>
      <c r="AW443" s="100"/>
      <c r="AX443" s="100"/>
      <c r="AY443" s="100"/>
      <c r="AZ443" s="100"/>
      <c r="BA443" s="100"/>
      <c r="BB443" s="100"/>
      <c r="BC443" s="101"/>
      <c r="HZ443" s="18"/>
      <c r="IA443" s="18">
        <v>5.3</v>
      </c>
      <c r="IB443" s="24" t="s">
        <v>726</v>
      </c>
      <c r="IC443" s="18" t="s">
        <v>926</v>
      </c>
      <c r="ID443" s="18"/>
    </row>
    <row r="444" spans="1:239" s="17" customFormat="1" ht="31.5">
      <c r="A444" s="64">
        <v>5.31</v>
      </c>
      <c r="B444" s="84" t="s">
        <v>727</v>
      </c>
      <c r="C444" s="66" t="s">
        <v>927</v>
      </c>
      <c r="D444" s="80">
        <v>2</v>
      </c>
      <c r="E444" s="81" t="s">
        <v>752</v>
      </c>
      <c r="F444" s="82">
        <v>2386.67</v>
      </c>
      <c r="G444" s="70"/>
      <c r="H444" s="71"/>
      <c r="I444" s="72" t="s">
        <v>34</v>
      </c>
      <c r="J444" s="73">
        <f t="shared" si="11"/>
        <v>1</v>
      </c>
      <c r="K444" s="71" t="s">
        <v>35</v>
      </c>
      <c r="L444" s="71" t="s">
        <v>4</v>
      </c>
      <c r="M444" s="48"/>
      <c r="N444" s="47"/>
      <c r="O444" s="47"/>
      <c r="P444" s="49"/>
      <c r="Q444" s="47"/>
      <c r="R444" s="47"/>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50"/>
      <c r="BA444" s="51">
        <f>ROUND(total_amount_ba($B$2,$D$2,D444,F444,J444,K444,M444),0)</f>
        <v>4773</v>
      </c>
      <c r="BB444" s="52">
        <f t="shared" si="12"/>
        <v>4773</v>
      </c>
      <c r="BC444" s="53" t="str">
        <f t="shared" si="13"/>
        <v>INR  Four Thousand Seven Hundred &amp; Seventy Three  Only</v>
      </c>
      <c r="HZ444" s="18"/>
      <c r="IA444" s="18">
        <v>5.31</v>
      </c>
      <c r="IB444" s="24" t="s">
        <v>727</v>
      </c>
      <c r="IC444" s="18" t="s">
        <v>927</v>
      </c>
      <c r="ID444" s="18">
        <v>2</v>
      </c>
      <c r="IE444" s="17" t="s">
        <v>752</v>
      </c>
    </row>
    <row r="445" spans="1:239" s="17" customFormat="1" ht="167.25" customHeight="1">
      <c r="A445" s="64">
        <v>5.32</v>
      </c>
      <c r="B445" s="85" t="s">
        <v>728</v>
      </c>
      <c r="C445" s="66" t="s">
        <v>928</v>
      </c>
      <c r="D445" s="80">
        <v>6</v>
      </c>
      <c r="E445" s="81" t="s">
        <v>375</v>
      </c>
      <c r="F445" s="82">
        <v>2393.69</v>
      </c>
      <c r="G445" s="70"/>
      <c r="H445" s="71"/>
      <c r="I445" s="72" t="s">
        <v>34</v>
      </c>
      <c r="J445" s="73">
        <f t="shared" si="11"/>
        <v>1</v>
      </c>
      <c r="K445" s="71" t="s">
        <v>35</v>
      </c>
      <c r="L445" s="71" t="s">
        <v>4</v>
      </c>
      <c r="M445" s="48"/>
      <c r="N445" s="47"/>
      <c r="O445" s="47"/>
      <c r="P445" s="49"/>
      <c r="Q445" s="47"/>
      <c r="R445" s="47"/>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50"/>
      <c r="BA445" s="51">
        <f>ROUND(total_amount_ba($B$2,$D$2,D445,F445,J445,K445,M445),0)</f>
        <v>14362</v>
      </c>
      <c r="BB445" s="52">
        <f t="shared" si="12"/>
        <v>14362</v>
      </c>
      <c r="BC445" s="53" t="str">
        <f t="shared" si="13"/>
        <v>INR  Fourteen Thousand Three Hundred &amp; Sixty Two  Only</v>
      </c>
      <c r="HZ445" s="18"/>
      <c r="IA445" s="18">
        <v>5.32</v>
      </c>
      <c r="IB445" s="24" t="s">
        <v>728</v>
      </c>
      <c r="IC445" s="18" t="s">
        <v>928</v>
      </c>
      <c r="ID445" s="18">
        <v>6</v>
      </c>
      <c r="IE445" s="17" t="s">
        <v>375</v>
      </c>
    </row>
    <row r="446" spans="1:238" s="17" customFormat="1" ht="50.25" customHeight="1">
      <c r="A446" s="64">
        <v>5.33</v>
      </c>
      <c r="B446" s="84" t="s">
        <v>729</v>
      </c>
      <c r="C446" s="66" t="s">
        <v>929</v>
      </c>
      <c r="D446" s="98"/>
      <c r="E446" s="99"/>
      <c r="F446" s="99"/>
      <c r="G446" s="99"/>
      <c r="H446" s="99"/>
      <c r="I446" s="99"/>
      <c r="J446" s="99"/>
      <c r="K446" s="99"/>
      <c r="L446" s="99"/>
      <c r="M446" s="99"/>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00"/>
      <c r="AN446" s="100"/>
      <c r="AO446" s="100"/>
      <c r="AP446" s="100"/>
      <c r="AQ446" s="100"/>
      <c r="AR446" s="100"/>
      <c r="AS446" s="100"/>
      <c r="AT446" s="100"/>
      <c r="AU446" s="100"/>
      <c r="AV446" s="100"/>
      <c r="AW446" s="100"/>
      <c r="AX446" s="100"/>
      <c r="AY446" s="100"/>
      <c r="AZ446" s="100"/>
      <c r="BA446" s="100"/>
      <c r="BB446" s="100"/>
      <c r="BC446" s="101"/>
      <c r="HZ446" s="18"/>
      <c r="IA446" s="18">
        <v>5.33</v>
      </c>
      <c r="IB446" s="24" t="s">
        <v>729</v>
      </c>
      <c r="IC446" s="18" t="s">
        <v>929</v>
      </c>
      <c r="ID446" s="18"/>
    </row>
    <row r="447" spans="1:239" s="17" customFormat="1" ht="28.5">
      <c r="A447" s="64">
        <v>5.34</v>
      </c>
      <c r="B447" s="84" t="s">
        <v>730</v>
      </c>
      <c r="C447" s="66" t="s">
        <v>930</v>
      </c>
      <c r="D447" s="80">
        <v>120</v>
      </c>
      <c r="E447" s="81" t="s">
        <v>84</v>
      </c>
      <c r="F447" s="82">
        <v>80.67</v>
      </c>
      <c r="G447" s="70"/>
      <c r="H447" s="71"/>
      <c r="I447" s="72" t="s">
        <v>34</v>
      </c>
      <c r="J447" s="73">
        <f t="shared" si="11"/>
        <v>1</v>
      </c>
      <c r="K447" s="71" t="s">
        <v>35</v>
      </c>
      <c r="L447" s="71" t="s">
        <v>4</v>
      </c>
      <c r="M447" s="48"/>
      <c r="N447" s="47"/>
      <c r="O447" s="47"/>
      <c r="P447" s="49"/>
      <c r="Q447" s="47"/>
      <c r="R447" s="47"/>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50"/>
      <c r="BA447" s="51">
        <f>ROUND(total_amount_ba($B$2,$D$2,D447,F447,J447,K447,M447),0)</f>
        <v>9680</v>
      </c>
      <c r="BB447" s="52">
        <f t="shared" si="12"/>
        <v>9680</v>
      </c>
      <c r="BC447" s="53" t="str">
        <f t="shared" si="13"/>
        <v>INR  Nine Thousand Six Hundred &amp; Eighty  Only</v>
      </c>
      <c r="HZ447" s="18"/>
      <c r="IA447" s="18">
        <v>5.34</v>
      </c>
      <c r="IB447" s="24" t="s">
        <v>730</v>
      </c>
      <c r="IC447" s="18" t="s">
        <v>930</v>
      </c>
      <c r="ID447" s="18">
        <v>120</v>
      </c>
      <c r="IE447" s="17" t="s">
        <v>84</v>
      </c>
    </row>
    <row r="448" spans="1:239" s="17" customFormat="1" ht="28.5">
      <c r="A448" s="64">
        <v>5.35</v>
      </c>
      <c r="B448" s="84" t="s">
        <v>731</v>
      </c>
      <c r="C448" s="66" t="s">
        <v>931</v>
      </c>
      <c r="D448" s="80">
        <v>100</v>
      </c>
      <c r="E448" s="81" t="s">
        <v>84</v>
      </c>
      <c r="F448" s="82">
        <v>88.56</v>
      </c>
      <c r="G448" s="70"/>
      <c r="H448" s="71"/>
      <c r="I448" s="72" t="s">
        <v>34</v>
      </c>
      <c r="J448" s="73">
        <f t="shared" si="11"/>
        <v>1</v>
      </c>
      <c r="K448" s="71" t="s">
        <v>35</v>
      </c>
      <c r="L448" s="71" t="s">
        <v>4</v>
      </c>
      <c r="M448" s="48"/>
      <c r="N448" s="47"/>
      <c r="O448" s="47"/>
      <c r="P448" s="49"/>
      <c r="Q448" s="47"/>
      <c r="R448" s="47"/>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50"/>
      <c r="BA448" s="51">
        <f>ROUND(total_amount_ba($B$2,$D$2,D448,F448,J448,K448,M448),0)</f>
        <v>8856</v>
      </c>
      <c r="BB448" s="52">
        <f t="shared" si="12"/>
        <v>8856</v>
      </c>
      <c r="BC448" s="53" t="str">
        <f t="shared" si="13"/>
        <v>INR  Eight Thousand Eight Hundred &amp; Fifty Six  Only</v>
      </c>
      <c r="HZ448" s="18"/>
      <c r="IA448" s="18">
        <v>5.35</v>
      </c>
      <c r="IB448" s="24" t="s">
        <v>731</v>
      </c>
      <c r="IC448" s="18" t="s">
        <v>931</v>
      </c>
      <c r="ID448" s="18">
        <v>100</v>
      </c>
      <c r="IE448" s="17" t="s">
        <v>84</v>
      </c>
    </row>
    <row r="449" spans="1:239" s="17" customFormat="1" ht="31.5">
      <c r="A449" s="64">
        <v>5.36</v>
      </c>
      <c r="B449" s="84" t="s">
        <v>732</v>
      </c>
      <c r="C449" s="66" t="s">
        <v>932</v>
      </c>
      <c r="D449" s="80">
        <v>50</v>
      </c>
      <c r="E449" s="81" t="s">
        <v>84</v>
      </c>
      <c r="F449" s="82">
        <v>94.7</v>
      </c>
      <c r="G449" s="70"/>
      <c r="H449" s="71"/>
      <c r="I449" s="72" t="s">
        <v>34</v>
      </c>
      <c r="J449" s="73">
        <f t="shared" si="11"/>
        <v>1</v>
      </c>
      <c r="K449" s="71" t="s">
        <v>35</v>
      </c>
      <c r="L449" s="71" t="s">
        <v>4</v>
      </c>
      <c r="M449" s="48"/>
      <c r="N449" s="47"/>
      <c r="O449" s="47"/>
      <c r="P449" s="49"/>
      <c r="Q449" s="47"/>
      <c r="R449" s="47"/>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50"/>
      <c r="BA449" s="51">
        <f>ROUND(total_amount_ba($B$2,$D$2,D449,F449,J449,K449,M449),0)</f>
        <v>4735</v>
      </c>
      <c r="BB449" s="52">
        <f t="shared" si="12"/>
        <v>4735</v>
      </c>
      <c r="BC449" s="53" t="str">
        <f t="shared" si="13"/>
        <v>INR  Four Thousand Seven Hundred &amp; Thirty Five  Only</v>
      </c>
      <c r="HZ449" s="18"/>
      <c r="IA449" s="18">
        <v>5.36</v>
      </c>
      <c r="IB449" s="24" t="s">
        <v>732</v>
      </c>
      <c r="IC449" s="18" t="s">
        <v>932</v>
      </c>
      <c r="ID449" s="18">
        <v>50</v>
      </c>
      <c r="IE449" s="17" t="s">
        <v>84</v>
      </c>
    </row>
    <row r="450" spans="1:239" s="17" customFormat="1" ht="31.5">
      <c r="A450" s="64">
        <v>5.37</v>
      </c>
      <c r="B450" s="84" t="s">
        <v>733</v>
      </c>
      <c r="C450" s="66" t="s">
        <v>933</v>
      </c>
      <c r="D450" s="80">
        <v>30</v>
      </c>
      <c r="E450" s="81" t="s">
        <v>754</v>
      </c>
      <c r="F450" s="82">
        <v>122.75</v>
      </c>
      <c r="G450" s="70"/>
      <c r="H450" s="71"/>
      <c r="I450" s="72" t="s">
        <v>34</v>
      </c>
      <c r="J450" s="73">
        <f t="shared" si="11"/>
        <v>1</v>
      </c>
      <c r="K450" s="71" t="s">
        <v>35</v>
      </c>
      <c r="L450" s="71" t="s">
        <v>4</v>
      </c>
      <c r="M450" s="48"/>
      <c r="N450" s="47"/>
      <c r="O450" s="47"/>
      <c r="P450" s="49"/>
      <c r="Q450" s="47"/>
      <c r="R450" s="47"/>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50"/>
      <c r="BA450" s="51">
        <f>ROUND(total_amount_ba($B$2,$D$2,D450,F450,J450,K450,M450),0)</f>
        <v>3683</v>
      </c>
      <c r="BB450" s="52">
        <f t="shared" si="12"/>
        <v>3683</v>
      </c>
      <c r="BC450" s="53" t="str">
        <f t="shared" si="13"/>
        <v>INR  Three Thousand Six Hundred &amp; Eighty Three  Only</v>
      </c>
      <c r="HZ450" s="18"/>
      <c r="IA450" s="18">
        <v>5.37</v>
      </c>
      <c r="IB450" s="24" t="s">
        <v>733</v>
      </c>
      <c r="IC450" s="18" t="s">
        <v>933</v>
      </c>
      <c r="ID450" s="18">
        <v>30</v>
      </c>
      <c r="IE450" s="17" t="s">
        <v>754</v>
      </c>
    </row>
    <row r="451" spans="1:238" s="17" customFormat="1" ht="66.75" customHeight="1">
      <c r="A451" s="64">
        <v>5.38</v>
      </c>
      <c r="B451" s="74" t="s">
        <v>734</v>
      </c>
      <c r="C451" s="66" t="s">
        <v>934</v>
      </c>
      <c r="D451" s="98"/>
      <c r="E451" s="99"/>
      <c r="F451" s="99"/>
      <c r="G451" s="99"/>
      <c r="H451" s="99"/>
      <c r="I451" s="99"/>
      <c r="J451" s="99"/>
      <c r="K451" s="99"/>
      <c r="L451" s="99"/>
      <c r="M451" s="99"/>
      <c r="N451" s="100"/>
      <c r="O451" s="100"/>
      <c r="P451" s="100"/>
      <c r="Q451" s="100"/>
      <c r="R451" s="100"/>
      <c r="S451" s="100"/>
      <c r="T451" s="100"/>
      <c r="U451" s="100"/>
      <c r="V451" s="100"/>
      <c r="W451" s="100"/>
      <c r="X451" s="100"/>
      <c r="Y451" s="100"/>
      <c r="Z451" s="100"/>
      <c r="AA451" s="100"/>
      <c r="AB451" s="100"/>
      <c r="AC451" s="100"/>
      <c r="AD451" s="100"/>
      <c r="AE451" s="100"/>
      <c r="AF451" s="100"/>
      <c r="AG451" s="100"/>
      <c r="AH451" s="100"/>
      <c r="AI451" s="100"/>
      <c r="AJ451" s="100"/>
      <c r="AK451" s="100"/>
      <c r="AL451" s="100"/>
      <c r="AM451" s="100"/>
      <c r="AN451" s="100"/>
      <c r="AO451" s="100"/>
      <c r="AP451" s="100"/>
      <c r="AQ451" s="100"/>
      <c r="AR451" s="100"/>
      <c r="AS451" s="100"/>
      <c r="AT451" s="100"/>
      <c r="AU451" s="100"/>
      <c r="AV451" s="100"/>
      <c r="AW451" s="100"/>
      <c r="AX451" s="100"/>
      <c r="AY451" s="100"/>
      <c r="AZ451" s="100"/>
      <c r="BA451" s="100"/>
      <c r="BB451" s="100"/>
      <c r="BC451" s="101"/>
      <c r="HZ451" s="18"/>
      <c r="IA451" s="18">
        <v>5.38</v>
      </c>
      <c r="IB451" s="24" t="s">
        <v>734</v>
      </c>
      <c r="IC451" s="18" t="s">
        <v>934</v>
      </c>
      <c r="ID451" s="18"/>
    </row>
    <row r="452" spans="1:239" s="17" customFormat="1" ht="28.5">
      <c r="A452" s="64">
        <v>5.39</v>
      </c>
      <c r="B452" s="74" t="s">
        <v>735</v>
      </c>
      <c r="C452" s="66" t="s">
        <v>935</v>
      </c>
      <c r="D452" s="80">
        <v>4</v>
      </c>
      <c r="E452" s="81" t="s">
        <v>85</v>
      </c>
      <c r="F452" s="82">
        <v>2455.06</v>
      </c>
      <c r="G452" s="70"/>
      <c r="H452" s="71"/>
      <c r="I452" s="72" t="s">
        <v>34</v>
      </c>
      <c r="J452" s="73">
        <f aca="true" t="shared" si="17" ref="J452:J469">IF(I452="Less(-)",-1,1)</f>
        <v>1</v>
      </c>
      <c r="K452" s="71" t="s">
        <v>35</v>
      </c>
      <c r="L452" s="71" t="s">
        <v>4</v>
      </c>
      <c r="M452" s="48"/>
      <c r="N452" s="47"/>
      <c r="O452" s="47"/>
      <c r="P452" s="49"/>
      <c r="Q452" s="47"/>
      <c r="R452" s="47"/>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50"/>
      <c r="BA452" s="51">
        <f>ROUND(total_amount_ba($B$2,$D$2,D452,F452,J452,K452,M452),0)</f>
        <v>9820</v>
      </c>
      <c r="BB452" s="52">
        <f aca="true" t="shared" si="18" ref="BB452:BB469">BA452+SUM(N452:AZ452)</f>
        <v>9820</v>
      </c>
      <c r="BC452" s="53" t="str">
        <f aca="true" t="shared" si="19" ref="BC452:BC469">SpellNumber(L452,BB452)</f>
        <v>INR  Nine Thousand Eight Hundred &amp; Twenty  Only</v>
      </c>
      <c r="HZ452" s="18"/>
      <c r="IA452" s="18">
        <v>5.39</v>
      </c>
      <c r="IB452" s="24" t="s">
        <v>735</v>
      </c>
      <c r="IC452" s="18" t="s">
        <v>935</v>
      </c>
      <c r="ID452" s="18">
        <v>4</v>
      </c>
      <c r="IE452" s="17" t="s">
        <v>85</v>
      </c>
    </row>
    <row r="453" spans="1:238" s="17" customFormat="1" ht="54" customHeight="1">
      <c r="A453" s="64">
        <v>5.4</v>
      </c>
      <c r="B453" s="74" t="s">
        <v>736</v>
      </c>
      <c r="C453" s="66" t="s">
        <v>936</v>
      </c>
      <c r="D453" s="98"/>
      <c r="E453" s="99"/>
      <c r="F453" s="99"/>
      <c r="G453" s="99"/>
      <c r="H453" s="99"/>
      <c r="I453" s="99"/>
      <c r="J453" s="99"/>
      <c r="K453" s="99"/>
      <c r="L453" s="99"/>
      <c r="M453" s="99"/>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00"/>
      <c r="AN453" s="100"/>
      <c r="AO453" s="100"/>
      <c r="AP453" s="100"/>
      <c r="AQ453" s="100"/>
      <c r="AR453" s="100"/>
      <c r="AS453" s="100"/>
      <c r="AT453" s="100"/>
      <c r="AU453" s="100"/>
      <c r="AV453" s="100"/>
      <c r="AW453" s="100"/>
      <c r="AX453" s="100"/>
      <c r="AY453" s="100"/>
      <c r="AZ453" s="100"/>
      <c r="BA453" s="100"/>
      <c r="BB453" s="100"/>
      <c r="BC453" s="101"/>
      <c r="HZ453" s="18"/>
      <c r="IA453" s="18">
        <v>5.4</v>
      </c>
      <c r="IB453" s="24" t="s">
        <v>736</v>
      </c>
      <c r="IC453" s="18" t="s">
        <v>936</v>
      </c>
      <c r="ID453" s="18"/>
    </row>
    <row r="454" spans="1:239" s="17" customFormat="1" ht="33.75" customHeight="1">
      <c r="A454" s="64">
        <v>5.41</v>
      </c>
      <c r="B454" s="74" t="s">
        <v>737</v>
      </c>
      <c r="C454" s="66" t="s">
        <v>937</v>
      </c>
      <c r="D454" s="80">
        <v>4</v>
      </c>
      <c r="E454" s="83" t="s">
        <v>85</v>
      </c>
      <c r="F454" s="82">
        <v>938.19</v>
      </c>
      <c r="G454" s="70"/>
      <c r="H454" s="71"/>
      <c r="I454" s="72" t="s">
        <v>34</v>
      </c>
      <c r="J454" s="73">
        <f t="shared" si="17"/>
        <v>1</v>
      </c>
      <c r="K454" s="71" t="s">
        <v>35</v>
      </c>
      <c r="L454" s="71" t="s">
        <v>4</v>
      </c>
      <c r="M454" s="48"/>
      <c r="N454" s="47"/>
      <c r="O454" s="47"/>
      <c r="P454" s="49"/>
      <c r="Q454" s="47"/>
      <c r="R454" s="47"/>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50"/>
      <c r="BA454" s="51">
        <f>ROUND(total_amount_ba($B$2,$D$2,D454,F454,J454,K454,M454),0)</f>
        <v>3753</v>
      </c>
      <c r="BB454" s="52">
        <f t="shared" si="18"/>
        <v>3753</v>
      </c>
      <c r="BC454" s="53" t="str">
        <f t="shared" si="19"/>
        <v>INR  Three Thousand Seven Hundred &amp; Fifty Three  Only</v>
      </c>
      <c r="HZ454" s="18"/>
      <c r="IA454" s="18">
        <v>5.41</v>
      </c>
      <c r="IB454" s="24" t="s">
        <v>737</v>
      </c>
      <c r="IC454" s="18" t="s">
        <v>937</v>
      </c>
      <c r="ID454" s="18">
        <v>4</v>
      </c>
      <c r="IE454" s="17" t="s">
        <v>85</v>
      </c>
    </row>
    <row r="455" spans="1:239" s="17" customFormat="1" ht="32.25" customHeight="1">
      <c r="A455" s="64">
        <v>5.42</v>
      </c>
      <c r="B455" s="74" t="s">
        <v>738</v>
      </c>
      <c r="C455" s="66" t="s">
        <v>938</v>
      </c>
      <c r="D455" s="80">
        <v>8</v>
      </c>
      <c r="E455" s="83" t="s">
        <v>85</v>
      </c>
      <c r="F455" s="82">
        <v>738.27</v>
      </c>
      <c r="G455" s="70"/>
      <c r="H455" s="71"/>
      <c r="I455" s="72" t="s">
        <v>34</v>
      </c>
      <c r="J455" s="73">
        <f t="shared" si="17"/>
        <v>1</v>
      </c>
      <c r="K455" s="71" t="s">
        <v>35</v>
      </c>
      <c r="L455" s="71" t="s">
        <v>4</v>
      </c>
      <c r="M455" s="48"/>
      <c r="N455" s="47"/>
      <c r="O455" s="47"/>
      <c r="P455" s="49"/>
      <c r="Q455" s="47"/>
      <c r="R455" s="47"/>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50"/>
      <c r="BA455" s="51">
        <f>ROUND(total_amount_ba($B$2,$D$2,D455,F455,J455,K455,M455),0)</f>
        <v>5906</v>
      </c>
      <c r="BB455" s="52">
        <f t="shared" si="18"/>
        <v>5906</v>
      </c>
      <c r="BC455" s="53" t="str">
        <f t="shared" si="19"/>
        <v>INR  Five Thousand Nine Hundred &amp; Six  Only</v>
      </c>
      <c r="HZ455" s="18"/>
      <c r="IA455" s="18">
        <v>5.42</v>
      </c>
      <c r="IB455" s="24" t="s">
        <v>738</v>
      </c>
      <c r="IC455" s="18" t="s">
        <v>938</v>
      </c>
      <c r="ID455" s="18">
        <v>8</v>
      </c>
      <c r="IE455" s="17" t="s">
        <v>85</v>
      </c>
    </row>
    <row r="456" spans="1:239" s="17" customFormat="1" ht="35.25" customHeight="1">
      <c r="A456" s="64">
        <v>5.43</v>
      </c>
      <c r="B456" s="74" t="s">
        <v>739</v>
      </c>
      <c r="C456" s="66" t="s">
        <v>939</v>
      </c>
      <c r="D456" s="80">
        <v>10</v>
      </c>
      <c r="E456" s="83" t="s">
        <v>85</v>
      </c>
      <c r="F456" s="82">
        <v>800.53</v>
      </c>
      <c r="G456" s="70"/>
      <c r="H456" s="71"/>
      <c r="I456" s="72" t="s">
        <v>34</v>
      </c>
      <c r="J456" s="73">
        <f t="shared" si="17"/>
        <v>1</v>
      </c>
      <c r="K456" s="71" t="s">
        <v>35</v>
      </c>
      <c r="L456" s="71" t="s">
        <v>4</v>
      </c>
      <c r="M456" s="48"/>
      <c r="N456" s="47"/>
      <c r="O456" s="47"/>
      <c r="P456" s="49"/>
      <c r="Q456" s="47"/>
      <c r="R456" s="47"/>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50"/>
      <c r="BA456" s="51">
        <f>ROUND(total_amount_ba($B$2,$D$2,D456,F456,J456,K456,M456),0)</f>
        <v>8005</v>
      </c>
      <c r="BB456" s="52">
        <f t="shared" si="18"/>
        <v>8005</v>
      </c>
      <c r="BC456" s="53" t="str">
        <f t="shared" si="19"/>
        <v>INR  Eight Thousand  &amp;Five  Only</v>
      </c>
      <c r="HZ456" s="18"/>
      <c r="IA456" s="18">
        <v>5.43</v>
      </c>
      <c r="IB456" s="24" t="s">
        <v>739</v>
      </c>
      <c r="IC456" s="18" t="s">
        <v>939</v>
      </c>
      <c r="ID456" s="18">
        <v>10</v>
      </c>
      <c r="IE456" s="17" t="s">
        <v>85</v>
      </c>
    </row>
    <row r="457" spans="1:238" s="17" customFormat="1" ht="51" customHeight="1">
      <c r="A457" s="64">
        <v>5.44</v>
      </c>
      <c r="B457" s="85" t="s">
        <v>740</v>
      </c>
      <c r="C457" s="66" t="s">
        <v>940</v>
      </c>
      <c r="D457" s="98"/>
      <c r="E457" s="99"/>
      <c r="F457" s="99"/>
      <c r="G457" s="99"/>
      <c r="H457" s="99"/>
      <c r="I457" s="99"/>
      <c r="J457" s="99"/>
      <c r="K457" s="99"/>
      <c r="L457" s="99"/>
      <c r="M457" s="99"/>
      <c r="N457" s="100"/>
      <c r="O457" s="100"/>
      <c r="P457" s="100"/>
      <c r="Q457" s="100"/>
      <c r="R457" s="100"/>
      <c r="S457" s="100"/>
      <c r="T457" s="100"/>
      <c r="U457" s="100"/>
      <c r="V457" s="100"/>
      <c r="W457" s="100"/>
      <c r="X457" s="100"/>
      <c r="Y457" s="100"/>
      <c r="Z457" s="100"/>
      <c r="AA457" s="100"/>
      <c r="AB457" s="100"/>
      <c r="AC457" s="100"/>
      <c r="AD457" s="100"/>
      <c r="AE457" s="100"/>
      <c r="AF457" s="100"/>
      <c r="AG457" s="100"/>
      <c r="AH457" s="100"/>
      <c r="AI457" s="100"/>
      <c r="AJ457" s="100"/>
      <c r="AK457" s="100"/>
      <c r="AL457" s="100"/>
      <c r="AM457" s="100"/>
      <c r="AN457" s="100"/>
      <c r="AO457" s="100"/>
      <c r="AP457" s="100"/>
      <c r="AQ457" s="100"/>
      <c r="AR457" s="100"/>
      <c r="AS457" s="100"/>
      <c r="AT457" s="100"/>
      <c r="AU457" s="100"/>
      <c r="AV457" s="100"/>
      <c r="AW457" s="100"/>
      <c r="AX457" s="100"/>
      <c r="AY457" s="100"/>
      <c r="AZ457" s="100"/>
      <c r="BA457" s="100"/>
      <c r="BB457" s="100"/>
      <c r="BC457" s="101"/>
      <c r="HZ457" s="18"/>
      <c r="IA457" s="18">
        <v>5.44</v>
      </c>
      <c r="IB457" s="24" t="s">
        <v>740</v>
      </c>
      <c r="IC457" s="18" t="s">
        <v>940</v>
      </c>
      <c r="ID457" s="18"/>
    </row>
    <row r="458" spans="1:239" s="17" customFormat="1" ht="30" customHeight="1">
      <c r="A458" s="64">
        <v>5.45</v>
      </c>
      <c r="B458" s="85" t="s">
        <v>741</v>
      </c>
      <c r="C458" s="66" t="s">
        <v>941</v>
      </c>
      <c r="D458" s="80">
        <v>40</v>
      </c>
      <c r="E458" s="83" t="s">
        <v>85</v>
      </c>
      <c r="F458" s="82">
        <v>165.72</v>
      </c>
      <c r="G458" s="70"/>
      <c r="H458" s="71"/>
      <c r="I458" s="72" t="s">
        <v>34</v>
      </c>
      <c r="J458" s="73">
        <f t="shared" si="17"/>
        <v>1</v>
      </c>
      <c r="K458" s="71" t="s">
        <v>35</v>
      </c>
      <c r="L458" s="71" t="s">
        <v>4</v>
      </c>
      <c r="M458" s="48"/>
      <c r="N458" s="47"/>
      <c r="O458" s="47"/>
      <c r="P458" s="49"/>
      <c r="Q458" s="47"/>
      <c r="R458" s="47"/>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50"/>
      <c r="BA458" s="51">
        <f aca="true" t="shared" si="20" ref="BA458:BA464">ROUND(total_amount_ba($B$2,$D$2,D458,F458,J458,K458,M458),0)</f>
        <v>6629</v>
      </c>
      <c r="BB458" s="52">
        <f t="shared" si="18"/>
        <v>6629</v>
      </c>
      <c r="BC458" s="53" t="str">
        <f t="shared" si="19"/>
        <v>INR  Six Thousand Six Hundred &amp; Twenty Nine  Only</v>
      </c>
      <c r="HZ458" s="18"/>
      <c r="IA458" s="18">
        <v>5.45</v>
      </c>
      <c r="IB458" s="24" t="s">
        <v>741</v>
      </c>
      <c r="IC458" s="18" t="s">
        <v>941</v>
      </c>
      <c r="ID458" s="18">
        <v>40</v>
      </c>
      <c r="IE458" s="17" t="s">
        <v>85</v>
      </c>
    </row>
    <row r="459" spans="1:239" s="17" customFormat="1" ht="36" customHeight="1">
      <c r="A459" s="64">
        <v>5.46</v>
      </c>
      <c r="B459" s="84" t="s">
        <v>833</v>
      </c>
      <c r="C459" s="66" t="s">
        <v>942</v>
      </c>
      <c r="D459" s="80">
        <v>150</v>
      </c>
      <c r="E459" s="81" t="s">
        <v>755</v>
      </c>
      <c r="F459" s="82">
        <v>0.7</v>
      </c>
      <c r="G459" s="70"/>
      <c r="H459" s="71"/>
      <c r="I459" s="72" t="s">
        <v>34</v>
      </c>
      <c r="J459" s="73">
        <f t="shared" si="17"/>
        <v>1</v>
      </c>
      <c r="K459" s="71" t="s">
        <v>35</v>
      </c>
      <c r="L459" s="71" t="s">
        <v>4</v>
      </c>
      <c r="M459" s="48"/>
      <c r="N459" s="47"/>
      <c r="O459" s="47"/>
      <c r="P459" s="49"/>
      <c r="Q459" s="47"/>
      <c r="R459" s="47"/>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50"/>
      <c r="BA459" s="51">
        <f t="shared" si="20"/>
        <v>105</v>
      </c>
      <c r="BB459" s="52">
        <f t="shared" si="18"/>
        <v>105</v>
      </c>
      <c r="BC459" s="53" t="str">
        <f t="shared" si="19"/>
        <v>INR  One Hundred &amp; Five  Only</v>
      </c>
      <c r="HZ459" s="18"/>
      <c r="IA459" s="18">
        <v>5.46</v>
      </c>
      <c r="IB459" s="24" t="s">
        <v>831</v>
      </c>
      <c r="IC459" s="18" t="s">
        <v>942</v>
      </c>
      <c r="ID459" s="18">
        <v>150</v>
      </c>
      <c r="IE459" s="17" t="s">
        <v>755</v>
      </c>
    </row>
    <row r="460" spans="1:239" s="17" customFormat="1" ht="36" customHeight="1">
      <c r="A460" s="64">
        <v>5.47</v>
      </c>
      <c r="B460" s="84" t="s">
        <v>742</v>
      </c>
      <c r="C460" s="66" t="s">
        <v>943</v>
      </c>
      <c r="D460" s="80">
        <v>135</v>
      </c>
      <c r="E460" s="81" t="s">
        <v>85</v>
      </c>
      <c r="F460" s="82">
        <v>14.02</v>
      </c>
      <c r="G460" s="70"/>
      <c r="H460" s="71"/>
      <c r="I460" s="72" t="s">
        <v>34</v>
      </c>
      <c r="J460" s="73">
        <f t="shared" si="17"/>
        <v>1</v>
      </c>
      <c r="K460" s="71" t="s">
        <v>35</v>
      </c>
      <c r="L460" s="71" t="s">
        <v>4</v>
      </c>
      <c r="M460" s="48"/>
      <c r="N460" s="47"/>
      <c r="O460" s="47"/>
      <c r="P460" s="49"/>
      <c r="Q460" s="47"/>
      <c r="R460" s="47"/>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50"/>
      <c r="BA460" s="51">
        <f t="shared" si="20"/>
        <v>1893</v>
      </c>
      <c r="BB460" s="52">
        <f t="shared" si="18"/>
        <v>1893</v>
      </c>
      <c r="BC460" s="53" t="str">
        <f t="shared" si="19"/>
        <v>INR  One Thousand Eight Hundred &amp; Ninety Three  Only</v>
      </c>
      <c r="HZ460" s="18"/>
      <c r="IA460" s="18">
        <v>5.47</v>
      </c>
      <c r="IB460" s="24" t="s">
        <v>742</v>
      </c>
      <c r="IC460" s="18" t="s">
        <v>943</v>
      </c>
      <c r="ID460" s="18">
        <v>135</v>
      </c>
      <c r="IE460" s="17" t="s">
        <v>85</v>
      </c>
    </row>
    <row r="461" spans="1:239" s="17" customFormat="1" ht="51.75" customHeight="1">
      <c r="A461" s="64">
        <v>5.48</v>
      </c>
      <c r="B461" s="84" t="s">
        <v>834</v>
      </c>
      <c r="C461" s="66" t="s">
        <v>944</v>
      </c>
      <c r="D461" s="80">
        <v>4</v>
      </c>
      <c r="E461" s="81" t="s">
        <v>85</v>
      </c>
      <c r="F461" s="82">
        <v>77.16</v>
      </c>
      <c r="G461" s="70"/>
      <c r="H461" s="71"/>
      <c r="I461" s="72" t="s">
        <v>34</v>
      </c>
      <c r="J461" s="73">
        <f t="shared" si="17"/>
        <v>1</v>
      </c>
      <c r="K461" s="71" t="s">
        <v>35</v>
      </c>
      <c r="L461" s="71" t="s">
        <v>4</v>
      </c>
      <c r="M461" s="48"/>
      <c r="N461" s="47"/>
      <c r="O461" s="47"/>
      <c r="P461" s="49"/>
      <c r="Q461" s="47"/>
      <c r="R461" s="47"/>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50"/>
      <c r="BA461" s="51">
        <f t="shared" si="20"/>
        <v>309</v>
      </c>
      <c r="BB461" s="52">
        <f t="shared" si="18"/>
        <v>309</v>
      </c>
      <c r="BC461" s="53" t="str">
        <f t="shared" si="19"/>
        <v>INR  Three Hundred &amp; Nine  Only</v>
      </c>
      <c r="HZ461" s="18"/>
      <c r="IA461" s="18">
        <v>5.48</v>
      </c>
      <c r="IB461" s="24" t="s">
        <v>832</v>
      </c>
      <c r="IC461" s="18" t="s">
        <v>944</v>
      </c>
      <c r="ID461" s="18">
        <v>4</v>
      </c>
      <c r="IE461" s="17" t="s">
        <v>85</v>
      </c>
    </row>
    <row r="462" spans="1:239" s="17" customFormat="1" ht="40.5" customHeight="1">
      <c r="A462" s="64">
        <v>5.49</v>
      </c>
      <c r="B462" s="85" t="s">
        <v>743</v>
      </c>
      <c r="C462" s="66" t="s">
        <v>945</v>
      </c>
      <c r="D462" s="80">
        <v>56</v>
      </c>
      <c r="E462" s="83" t="s">
        <v>85</v>
      </c>
      <c r="F462" s="82">
        <v>28.06</v>
      </c>
      <c r="G462" s="70"/>
      <c r="H462" s="71"/>
      <c r="I462" s="72" t="s">
        <v>34</v>
      </c>
      <c r="J462" s="73">
        <f t="shared" si="17"/>
        <v>1</v>
      </c>
      <c r="K462" s="71" t="s">
        <v>35</v>
      </c>
      <c r="L462" s="71" t="s">
        <v>4</v>
      </c>
      <c r="M462" s="48"/>
      <c r="N462" s="47"/>
      <c r="O462" s="47"/>
      <c r="P462" s="49"/>
      <c r="Q462" s="47"/>
      <c r="R462" s="47"/>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50"/>
      <c r="BA462" s="51">
        <f t="shared" si="20"/>
        <v>1571</v>
      </c>
      <c r="BB462" s="52">
        <f t="shared" si="18"/>
        <v>1571</v>
      </c>
      <c r="BC462" s="53" t="str">
        <f t="shared" si="19"/>
        <v>INR  One Thousand Five Hundred &amp; Seventy One  Only</v>
      </c>
      <c r="HZ462" s="18"/>
      <c r="IA462" s="18">
        <v>5.49</v>
      </c>
      <c r="IB462" s="24" t="s">
        <v>743</v>
      </c>
      <c r="IC462" s="18" t="s">
        <v>945</v>
      </c>
      <c r="ID462" s="18">
        <v>56</v>
      </c>
      <c r="IE462" s="17" t="s">
        <v>85</v>
      </c>
    </row>
    <row r="463" spans="1:239" s="17" customFormat="1" ht="38.25" customHeight="1">
      <c r="A463" s="64">
        <v>5.5</v>
      </c>
      <c r="B463" s="85" t="s">
        <v>744</v>
      </c>
      <c r="C463" s="66" t="s">
        <v>946</v>
      </c>
      <c r="D463" s="80">
        <v>2</v>
      </c>
      <c r="E463" s="83" t="s">
        <v>85</v>
      </c>
      <c r="F463" s="82">
        <v>241.12</v>
      </c>
      <c r="G463" s="70"/>
      <c r="H463" s="71"/>
      <c r="I463" s="72" t="s">
        <v>34</v>
      </c>
      <c r="J463" s="73">
        <f t="shared" si="17"/>
        <v>1</v>
      </c>
      <c r="K463" s="71" t="s">
        <v>35</v>
      </c>
      <c r="L463" s="71" t="s">
        <v>4</v>
      </c>
      <c r="M463" s="48"/>
      <c r="N463" s="47"/>
      <c r="O463" s="47"/>
      <c r="P463" s="49"/>
      <c r="Q463" s="47"/>
      <c r="R463" s="47"/>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50"/>
      <c r="BA463" s="51">
        <f t="shared" si="20"/>
        <v>482</v>
      </c>
      <c r="BB463" s="52">
        <f t="shared" si="18"/>
        <v>482</v>
      </c>
      <c r="BC463" s="53" t="str">
        <f t="shared" si="19"/>
        <v>INR  Four Hundred &amp; Eighty Two  Only</v>
      </c>
      <c r="HZ463" s="18"/>
      <c r="IA463" s="18">
        <v>5.5</v>
      </c>
      <c r="IB463" s="24" t="s">
        <v>744</v>
      </c>
      <c r="IC463" s="18" t="s">
        <v>946</v>
      </c>
      <c r="ID463" s="18">
        <v>2</v>
      </c>
      <c r="IE463" s="17" t="s">
        <v>85</v>
      </c>
    </row>
    <row r="464" spans="1:239" s="17" customFormat="1" ht="69.75" customHeight="1">
      <c r="A464" s="64">
        <v>5.51</v>
      </c>
      <c r="B464" s="84" t="s">
        <v>745</v>
      </c>
      <c r="C464" s="66" t="s">
        <v>947</v>
      </c>
      <c r="D464" s="80">
        <v>100</v>
      </c>
      <c r="E464" s="89" t="s">
        <v>84</v>
      </c>
      <c r="F464" s="82">
        <v>18.41</v>
      </c>
      <c r="G464" s="70"/>
      <c r="H464" s="71"/>
      <c r="I464" s="72" t="s">
        <v>34</v>
      </c>
      <c r="J464" s="73">
        <f t="shared" si="17"/>
        <v>1</v>
      </c>
      <c r="K464" s="71" t="s">
        <v>35</v>
      </c>
      <c r="L464" s="71" t="s">
        <v>4</v>
      </c>
      <c r="M464" s="48"/>
      <c r="N464" s="47"/>
      <c r="O464" s="47"/>
      <c r="P464" s="49"/>
      <c r="Q464" s="47"/>
      <c r="R464" s="47"/>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50"/>
      <c r="BA464" s="51">
        <f t="shared" si="20"/>
        <v>1841</v>
      </c>
      <c r="BB464" s="52">
        <f t="shared" si="18"/>
        <v>1841</v>
      </c>
      <c r="BC464" s="53" t="str">
        <f t="shared" si="19"/>
        <v>INR  One Thousand Eight Hundred &amp; Forty One  Only</v>
      </c>
      <c r="HZ464" s="18"/>
      <c r="IA464" s="18">
        <v>5.51</v>
      </c>
      <c r="IB464" s="24" t="s">
        <v>745</v>
      </c>
      <c r="IC464" s="18" t="s">
        <v>947</v>
      </c>
      <c r="ID464" s="18">
        <v>100</v>
      </c>
      <c r="IE464" s="17" t="s">
        <v>84</v>
      </c>
    </row>
    <row r="465" spans="1:238" s="17" customFormat="1" ht="34.5" customHeight="1">
      <c r="A465" s="64">
        <v>5.52</v>
      </c>
      <c r="B465" s="85" t="s">
        <v>746</v>
      </c>
      <c r="C465" s="66" t="s">
        <v>948</v>
      </c>
      <c r="D465" s="98"/>
      <c r="E465" s="99"/>
      <c r="F465" s="99"/>
      <c r="G465" s="99"/>
      <c r="H465" s="99"/>
      <c r="I465" s="99"/>
      <c r="J465" s="99"/>
      <c r="K465" s="99"/>
      <c r="L465" s="99"/>
      <c r="M465" s="99"/>
      <c r="N465" s="100"/>
      <c r="O465" s="100"/>
      <c r="P465" s="100"/>
      <c r="Q465" s="100"/>
      <c r="R465" s="100"/>
      <c r="S465" s="100"/>
      <c r="T465" s="100"/>
      <c r="U465" s="100"/>
      <c r="V465" s="100"/>
      <c r="W465" s="100"/>
      <c r="X465" s="100"/>
      <c r="Y465" s="100"/>
      <c r="Z465" s="100"/>
      <c r="AA465" s="100"/>
      <c r="AB465" s="100"/>
      <c r="AC465" s="100"/>
      <c r="AD465" s="100"/>
      <c r="AE465" s="100"/>
      <c r="AF465" s="100"/>
      <c r="AG465" s="100"/>
      <c r="AH465" s="100"/>
      <c r="AI465" s="100"/>
      <c r="AJ465" s="100"/>
      <c r="AK465" s="100"/>
      <c r="AL465" s="100"/>
      <c r="AM465" s="100"/>
      <c r="AN465" s="100"/>
      <c r="AO465" s="100"/>
      <c r="AP465" s="100"/>
      <c r="AQ465" s="100"/>
      <c r="AR465" s="100"/>
      <c r="AS465" s="100"/>
      <c r="AT465" s="100"/>
      <c r="AU465" s="100"/>
      <c r="AV465" s="100"/>
      <c r="AW465" s="100"/>
      <c r="AX465" s="100"/>
      <c r="AY465" s="100"/>
      <c r="AZ465" s="100"/>
      <c r="BA465" s="100"/>
      <c r="BB465" s="100"/>
      <c r="BC465" s="101"/>
      <c r="HZ465" s="18"/>
      <c r="IA465" s="18">
        <v>5.52</v>
      </c>
      <c r="IB465" s="24" t="s">
        <v>746</v>
      </c>
      <c r="IC465" s="18" t="s">
        <v>948</v>
      </c>
      <c r="ID465" s="18"/>
    </row>
    <row r="466" spans="1:239" s="17" customFormat="1" ht="35.25" customHeight="1">
      <c r="A466" s="64">
        <v>5.53</v>
      </c>
      <c r="B466" s="85" t="s">
        <v>747</v>
      </c>
      <c r="C466" s="66" t="s">
        <v>949</v>
      </c>
      <c r="D466" s="80">
        <v>45</v>
      </c>
      <c r="E466" s="81" t="s">
        <v>84</v>
      </c>
      <c r="F466" s="82">
        <v>421.74</v>
      </c>
      <c r="G466" s="70"/>
      <c r="H466" s="71"/>
      <c r="I466" s="72" t="s">
        <v>34</v>
      </c>
      <c r="J466" s="73">
        <f t="shared" si="17"/>
        <v>1</v>
      </c>
      <c r="K466" s="71" t="s">
        <v>35</v>
      </c>
      <c r="L466" s="71" t="s">
        <v>4</v>
      </c>
      <c r="M466" s="48"/>
      <c r="N466" s="47"/>
      <c r="O466" s="47"/>
      <c r="P466" s="49"/>
      <c r="Q466" s="47"/>
      <c r="R466" s="47"/>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50"/>
      <c r="BA466" s="51">
        <f>ROUND(total_amount_ba($B$2,$D$2,D466,F466,J466,K466,M466),0)</f>
        <v>18978</v>
      </c>
      <c r="BB466" s="52">
        <f t="shared" si="18"/>
        <v>18978</v>
      </c>
      <c r="BC466" s="53" t="str">
        <f t="shared" si="19"/>
        <v>INR  Eighteen Thousand Nine Hundred &amp; Seventy Eight  Only</v>
      </c>
      <c r="HZ466" s="18"/>
      <c r="IA466" s="18">
        <v>5.53</v>
      </c>
      <c r="IB466" s="24" t="s">
        <v>747</v>
      </c>
      <c r="IC466" s="18" t="s">
        <v>949</v>
      </c>
      <c r="ID466" s="18">
        <v>45</v>
      </c>
      <c r="IE466" s="17" t="s">
        <v>84</v>
      </c>
    </row>
    <row r="467" spans="1:239" s="17" customFormat="1" ht="24.75" customHeight="1">
      <c r="A467" s="64">
        <v>5.54</v>
      </c>
      <c r="B467" s="85" t="s">
        <v>748</v>
      </c>
      <c r="C467" s="66" t="s">
        <v>950</v>
      </c>
      <c r="D467" s="80">
        <v>9</v>
      </c>
      <c r="E467" s="81" t="s">
        <v>84</v>
      </c>
      <c r="F467" s="82">
        <v>97.33</v>
      </c>
      <c r="G467" s="70"/>
      <c r="H467" s="71"/>
      <c r="I467" s="72" t="s">
        <v>34</v>
      </c>
      <c r="J467" s="73">
        <f t="shared" si="17"/>
        <v>1</v>
      </c>
      <c r="K467" s="71" t="s">
        <v>35</v>
      </c>
      <c r="L467" s="71" t="s">
        <v>4</v>
      </c>
      <c r="M467" s="48"/>
      <c r="N467" s="47"/>
      <c r="O467" s="47"/>
      <c r="P467" s="49"/>
      <c r="Q467" s="47"/>
      <c r="R467" s="47"/>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50"/>
      <c r="BA467" s="51">
        <f>ROUND(total_amount_ba($B$2,$D$2,D467,F467,J467,K467,M467),0)</f>
        <v>876</v>
      </c>
      <c r="BB467" s="52">
        <f t="shared" si="18"/>
        <v>876</v>
      </c>
      <c r="BC467" s="53" t="str">
        <f t="shared" si="19"/>
        <v>INR  Eight Hundred &amp; Seventy Six  Only</v>
      </c>
      <c r="HZ467" s="18"/>
      <c r="IA467" s="18">
        <v>5.54</v>
      </c>
      <c r="IB467" s="24" t="s">
        <v>748</v>
      </c>
      <c r="IC467" s="18" t="s">
        <v>950</v>
      </c>
      <c r="ID467" s="18">
        <v>9</v>
      </c>
      <c r="IE467" s="17" t="s">
        <v>84</v>
      </c>
    </row>
    <row r="468" spans="1:239" s="17" customFormat="1" ht="28.5">
      <c r="A468" s="64">
        <v>5.55</v>
      </c>
      <c r="B468" s="85" t="s">
        <v>749</v>
      </c>
      <c r="C468" s="66" t="s">
        <v>951</v>
      </c>
      <c r="D468" s="80">
        <v>9</v>
      </c>
      <c r="E468" s="81" t="s">
        <v>84</v>
      </c>
      <c r="F468" s="82">
        <v>112.23</v>
      </c>
      <c r="G468" s="70"/>
      <c r="H468" s="71"/>
      <c r="I468" s="72" t="s">
        <v>34</v>
      </c>
      <c r="J468" s="73">
        <f t="shared" si="17"/>
        <v>1</v>
      </c>
      <c r="K468" s="71" t="s">
        <v>35</v>
      </c>
      <c r="L468" s="71" t="s">
        <v>4</v>
      </c>
      <c r="M468" s="48"/>
      <c r="N468" s="47"/>
      <c r="O468" s="47"/>
      <c r="P468" s="49"/>
      <c r="Q468" s="47"/>
      <c r="R468" s="47"/>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50"/>
      <c r="BA468" s="51">
        <f>ROUND(total_amount_ba($B$2,$D$2,D468,F468,J468,K468,M468),0)</f>
        <v>1010</v>
      </c>
      <c r="BB468" s="52">
        <f t="shared" si="18"/>
        <v>1010</v>
      </c>
      <c r="BC468" s="53" t="str">
        <f t="shared" si="19"/>
        <v>INR  One Thousand  &amp;Ten  Only</v>
      </c>
      <c r="HZ468" s="18"/>
      <c r="IA468" s="18">
        <v>5.55</v>
      </c>
      <c r="IB468" s="24" t="s">
        <v>749</v>
      </c>
      <c r="IC468" s="18" t="s">
        <v>951</v>
      </c>
      <c r="ID468" s="18">
        <v>9</v>
      </c>
      <c r="IE468" s="17" t="s">
        <v>84</v>
      </c>
    </row>
    <row r="469" spans="1:239" s="17" customFormat="1" ht="57">
      <c r="A469" s="64">
        <v>5.56</v>
      </c>
      <c r="B469" s="85" t="s">
        <v>750</v>
      </c>
      <c r="C469" s="66" t="s">
        <v>952</v>
      </c>
      <c r="D469" s="80">
        <v>4</v>
      </c>
      <c r="E469" s="81" t="s">
        <v>84</v>
      </c>
      <c r="F469" s="82">
        <v>88.56</v>
      </c>
      <c r="G469" s="70"/>
      <c r="H469" s="71"/>
      <c r="I469" s="72" t="s">
        <v>34</v>
      </c>
      <c r="J469" s="73">
        <f t="shared" si="17"/>
        <v>1</v>
      </c>
      <c r="K469" s="71" t="s">
        <v>35</v>
      </c>
      <c r="L469" s="71" t="s">
        <v>4</v>
      </c>
      <c r="M469" s="48"/>
      <c r="N469" s="47"/>
      <c r="O469" s="47"/>
      <c r="P469" s="49"/>
      <c r="Q469" s="47"/>
      <c r="R469" s="47"/>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50"/>
      <c r="BA469" s="51">
        <f>ROUND(total_amount_ba($B$2,$D$2,D469,F469,J469,K469,M469),0)</f>
        <v>354</v>
      </c>
      <c r="BB469" s="52">
        <f t="shared" si="18"/>
        <v>354</v>
      </c>
      <c r="BC469" s="53" t="str">
        <f t="shared" si="19"/>
        <v>INR  Three Hundred &amp; Fifty Four  Only</v>
      </c>
      <c r="HZ469" s="18"/>
      <c r="IA469" s="18">
        <v>5.56</v>
      </c>
      <c r="IB469" s="24" t="s">
        <v>750</v>
      </c>
      <c r="IC469" s="18" t="s">
        <v>952</v>
      </c>
      <c r="ID469" s="18">
        <v>4</v>
      </c>
      <c r="IE469" s="17" t="s">
        <v>84</v>
      </c>
    </row>
    <row r="470" spans="1:238" s="17" customFormat="1" ht="42.75" customHeight="1">
      <c r="A470" s="64">
        <v>5.57</v>
      </c>
      <c r="B470" s="90" t="s">
        <v>835</v>
      </c>
      <c r="C470" s="66" t="s">
        <v>953</v>
      </c>
      <c r="D470" s="98"/>
      <c r="E470" s="99"/>
      <c r="F470" s="99"/>
      <c r="G470" s="99"/>
      <c r="H470" s="99"/>
      <c r="I470" s="99"/>
      <c r="J470" s="99"/>
      <c r="K470" s="99"/>
      <c r="L470" s="99"/>
      <c r="M470" s="99"/>
      <c r="N470" s="100"/>
      <c r="O470" s="100"/>
      <c r="P470" s="100"/>
      <c r="Q470" s="100"/>
      <c r="R470" s="100"/>
      <c r="S470" s="100"/>
      <c r="T470" s="100"/>
      <c r="U470" s="100"/>
      <c r="V470" s="100"/>
      <c r="W470" s="100"/>
      <c r="X470" s="100"/>
      <c r="Y470" s="100"/>
      <c r="Z470" s="100"/>
      <c r="AA470" s="100"/>
      <c r="AB470" s="100"/>
      <c r="AC470" s="100"/>
      <c r="AD470" s="100"/>
      <c r="AE470" s="100"/>
      <c r="AF470" s="100"/>
      <c r="AG470" s="100"/>
      <c r="AH470" s="100"/>
      <c r="AI470" s="100"/>
      <c r="AJ470" s="100"/>
      <c r="AK470" s="100"/>
      <c r="AL470" s="100"/>
      <c r="AM470" s="100"/>
      <c r="AN470" s="100"/>
      <c r="AO470" s="100"/>
      <c r="AP470" s="100"/>
      <c r="AQ470" s="100"/>
      <c r="AR470" s="100"/>
      <c r="AS470" s="100"/>
      <c r="AT470" s="100"/>
      <c r="AU470" s="100"/>
      <c r="AV470" s="100"/>
      <c r="AW470" s="100"/>
      <c r="AX470" s="100"/>
      <c r="AY470" s="100"/>
      <c r="AZ470" s="100"/>
      <c r="BA470" s="100"/>
      <c r="BB470" s="100"/>
      <c r="BC470" s="101"/>
      <c r="HZ470" s="18"/>
      <c r="IA470" s="18">
        <v>5.57</v>
      </c>
      <c r="IB470" s="24" t="s">
        <v>835</v>
      </c>
      <c r="IC470" s="18" t="s">
        <v>953</v>
      </c>
      <c r="ID470" s="18"/>
    </row>
    <row r="471" spans="1:239" s="17" customFormat="1" ht="28.5">
      <c r="A471" s="64">
        <v>5.58</v>
      </c>
      <c r="B471" s="91" t="s">
        <v>730</v>
      </c>
      <c r="C471" s="66" t="s">
        <v>954</v>
      </c>
      <c r="D471" s="92">
        <v>40</v>
      </c>
      <c r="E471" s="81" t="s">
        <v>84</v>
      </c>
      <c r="F471" s="82">
        <v>72.78</v>
      </c>
      <c r="G471" s="70"/>
      <c r="H471" s="71"/>
      <c r="I471" s="72" t="s">
        <v>34</v>
      </c>
      <c r="J471" s="73">
        <f>IF(I471="Less(-)",-1,1)</f>
        <v>1</v>
      </c>
      <c r="K471" s="71" t="s">
        <v>35</v>
      </c>
      <c r="L471" s="71" t="s">
        <v>4</v>
      </c>
      <c r="M471" s="48"/>
      <c r="N471" s="47"/>
      <c r="O471" s="47"/>
      <c r="P471" s="49"/>
      <c r="Q471" s="47"/>
      <c r="R471" s="47"/>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50"/>
      <c r="BA471" s="51">
        <f>ROUND(total_amount_ba($B$2,$D$2,D471,F471,J471,K471,M471),0)</f>
        <v>2911</v>
      </c>
      <c r="BB471" s="52">
        <f>BA471+SUM(N471:AZ471)</f>
        <v>2911</v>
      </c>
      <c r="BC471" s="53" t="str">
        <f>SpellNumber(L471,BB471)</f>
        <v>INR  Two Thousand Nine Hundred &amp; Eleven  Only</v>
      </c>
      <c r="HZ471" s="18"/>
      <c r="IA471" s="18">
        <v>5.58</v>
      </c>
      <c r="IB471" s="24" t="s">
        <v>730</v>
      </c>
      <c r="IC471" s="18" t="s">
        <v>954</v>
      </c>
      <c r="ID471" s="18">
        <v>40</v>
      </c>
      <c r="IE471" s="17" t="s">
        <v>84</v>
      </c>
    </row>
    <row r="472" spans="1:239" s="17" customFormat="1" ht="28.5">
      <c r="A472" s="64">
        <v>5.59</v>
      </c>
      <c r="B472" s="91" t="s">
        <v>731</v>
      </c>
      <c r="C472" s="66" t="s">
        <v>955</v>
      </c>
      <c r="D472" s="92">
        <v>50</v>
      </c>
      <c r="E472" s="81" t="s">
        <v>84</v>
      </c>
      <c r="F472" s="82">
        <v>80.67</v>
      </c>
      <c r="G472" s="70"/>
      <c r="H472" s="71"/>
      <c r="I472" s="72" t="s">
        <v>34</v>
      </c>
      <c r="J472" s="73">
        <f>IF(I472="Less(-)",-1,1)</f>
        <v>1</v>
      </c>
      <c r="K472" s="71" t="s">
        <v>35</v>
      </c>
      <c r="L472" s="71" t="s">
        <v>4</v>
      </c>
      <c r="M472" s="48"/>
      <c r="N472" s="47"/>
      <c r="O472" s="47"/>
      <c r="P472" s="49"/>
      <c r="Q472" s="47"/>
      <c r="R472" s="47"/>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50"/>
      <c r="BA472" s="51">
        <f>ROUND(total_amount_ba($B$2,$D$2,D472,F472,J472,K472,M472),0)</f>
        <v>4034</v>
      </c>
      <c r="BB472" s="52">
        <f>BA472+SUM(N472:AZ472)</f>
        <v>4034</v>
      </c>
      <c r="BC472" s="53" t="str">
        <f>SpellNumber(L472,BB472)</f>
        <v>INR  Four Thousand  &amp;Thirty Four  Only</v>
      </c>
      <c r="HZ472" s="18"/>
      <c r="IA472" s="18">
        <v>5.59</v>
      </c>
      <c r="IB472" s="24" t="s">
        <v>731</v>
      </c>
      <c r="IC472" s="18" t="s">
        <v>955</v>
      </c>
      <c r="ID472" s="18">
        <v>50</v>
      </c>
      <c r="IE472" s="17" t="s">
        <v>84</v>
      </c>
    </row>
    <row r="473" spans="1:239" s="17" customFormat="1" ht="28.5">
      <c r="A473" s="64">
        <v>5.6</v>
      </c>
      <c r="B473" s="91" t="s">
        <v>732</v>
      </c>
      <c r="C473" s="66" t="s">
        <v>956</v>
      </c>
      <c r="D473" s="92">
        <v>30</v>
      </c>
      <c r="E473" s="81" t="s">
        <v>84</v>
      </c>
      <c r="F473" s="82">
        <v>86.8</v>
      </c>
      <c r="G473" s="70"/>
      <c r="H473" s="71"/>
      <c r="I473" s="72" t="s">
        <v>34</v>
      </c>
      <c r="J473" s="73">
        <f>IF(I473="Less(-)",-1,1)</f>
        <v>1</v>
      </c>
      <c r="K473" s="71" t="s">
        <v>35</v>
      </c>
      <c r="L473" s="71" t="s">
        <v>4</v>
      </c>
      <c r="M473" s="48"/>
      <c r="N473" s="47"/>
      <c r="O473" s="47"/>
      <c r="P473" s="49"/>
      <c r="Q473" s="47"/>
      <c r="R473" s="47"/>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50"/>
      <c r="BA473" s="51">
        <f>ROUND(total_amount_ba($B$2,$D$2,D473,F473,J473,K473,M473),0)</f>
        <v>2604</v>
      </c>
      <c r="BB473" s="52">
        <f>BA473+SUM(N473:AZ473)</f>
        <v>2604</v>
      </c>
      <c r="BC473" s="53" t="str">
        <f>SpellNumber(L473,BB473)</f>
        <v>INR  Two Thousand Six Hundred &amp; Four  Only</v>
      </c>
      <c r="HZ473" s="18"/>
      <c r="IA473" s="18">
        <v>5.6</v>
      </c>
      <c r="IB473" s="24" t="s">
        <v>732</v>
      </c>
      <c r="IC473" s="18" t="s">
        <v>956</v>
      </c>
      <c r="ID473" s="18">
        <v>30</v>
      </c>
      <c r="IE473" s="17" t="s">
        <v>84</v>
      </c>
    </row>
    <row r="474" spans="1:237" ht="37.5">
      <c r="A474" s="26" t="s">
        <v>36</v>
      </c>
      <c r="B474" s="28"/>
      <c r="C474" s="29"/>
      <c r="D474" s="33"/>
      <c r="E474" s="33"/>
      <c r="F474" s="33"/>
      <c r="G474" s="33"/>
      <c r="H474" s="34"/>
      <c r="I474" s="34"/>
      <c r="J474" s="34"/>
      <c r="K474" s="34"/>
      <c r="L474" s="35"/>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97">
        <f>SUM(BA14:BA473)</f>
        <v>3905051</v>
      </c>
      <c r="BB474" s="37">
        <f>SUM(BB16:BB157)</f>
        <v>1554354</v>
      </c>
      <c r="BC474" s="38" t="str">
        <f>SpellNumber(L474,BA474)</f>
        <v>  Thirty Nine Lakh Five Thousand  &amp;Fifty One  Only</v>
      </c>
      <c r="IA474" s="3" t="s">
        <v>36</v>
      </c>
      <c r="IC474" s="3">
        <v>29911889</v>
      </c>
    </row>
    <row r="475" spans="1:237" ht="36.75" customHeight="1">
      <c r="A475" s="25" t="s">
        <v>37</v>
      </c>
      <c r="B475" s="30"/>
      <c r="C475" s="31"/>
      <c r="D475" s="95"/>
      <c r="E475" s="40" t="s">
        <v>42</v>
      </c>
      <c r="F475" s="32"/>
      <c r="G475" s="41"/>
      <c r="H475" s="42"/>
      <c r="I475" s="42"/>
      <c r="J475" s="42"/>
      <c r="K475" s="39"/>
      <c r="L475" s="43"/>
      <c r="M475" s="44"/>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96">
        <f>IF(ISBLANK(F475),0,IF(E475="Excess (+)",ROUND(BA474+(BA474*F475),2),IF(E475="Less (-)",ROUND(BA474+(BA474*F475*(-1)),2),IF(E475="At Par",BA474,0))))</f>
        <v>0</v>
      </c>
      <c r="BB475" s="45">
        <f>ROUND(BA475,0)</f>
        <v>0</v>
      </c>
      <c r="BC475" s="46" t="str">
        <f>SpellNumber($E$2,BB475)</f>
        <v>INR Zero Only</v>
      </c>
      <c r="IA475" s="3" t="s">
        <v>37</v>
      </c>
      <c r="IC475" s="3" t="s">
        <v>130</v>
      </c>
    </row>
    <row r="476" spans="1:237" ht="33.75" customHeight="1">
      <c r="A476" s="19" t="s">
        <v>38</v>
      </c>
      <c r="B476" s="19"/>
      <c r="C476" s="102" t="str">
        <f>BC475</f>
        <v>INR Zero Only</v>
      </c>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3"/>
      <c r="AL476" s="103"/>
      <c r="AM476" s="103"/>
      <c r="AN476" s="103"/>
      <c r="AO476" s="103"/>
      <c r="AP476" s="103"/>
      <c r="AQ476" s="103"/>
      <c r="AR476" s="103"/>
      <c r="AS476" s="103"/>
      <c r="AT476" s="103"/>
      <c r="AU476" s="103"/>
      <c r="AV476" s="103"/>
      <c r="AW476" s="103"/>
      <c r="AX476" s="103"/>
      <c r="AY476" s="103"/>
      <c r="AZ476" s="103"/>
      <c r="BA476" s="103"/>
      <c r="BB476" s="103"/>
      <c r="BC476" s="104"/>
      <c r="IA476" s="3" t="s">
        <v>38</v>
      </c>
      <c r="IC476" s="3" t="s">
        <v>129</v>
      </c>
    </row>
  </sheetData>
  <sheetProtection password="D850" sheet="1"/>
  <autoFilter ref="A11:BC476"/>
  <mergeCells count="189">
    <mergeCell ref="D358:BC358"/>
    <mergeCell ref="D362:BC362"/>
    <mergeCell ref="D369:BC369"/>
    <mergeCell ref="D320:BC320"/>
    <mergeCell ref="D322:BC322"/>
    <mergeCell ref="D326:BC326"/>
    <mergeCell ref="D318:BC318"/>
    <mergeCell ref="D223:BC223"/>
    <mergeCell ref="D224:BC224"/>
    <mergeCell ref="D229:BC229"/>
    <mergeCell ref="D268:BC268"/>
    <mergeCell ref="D344:BC344"/>
    <mergeCell ref="D343:BC343"/>
    <mergeCell ref="D257:BC257"/>
    <mergeCell ref="D313:BC313"/>
    <mergeCell ref="D28:BC28"/>
    <mergeCell ref="D38:BC38"/>
    <mergeCell ref="D111:BC111"/>
    <mergeCell ref="D127:BC127"/>
    <mergeCell ref="D172:BC172"/>
    <mergeCell ref="D210:BC210"/>
    <mergeCell ref="D183:BC183"/>
    <mergeCell ref="D230:BC230"/>
    <mergeCell ref="D233:BC233"/>
    <mergeCell ref="D234:BC234"/>
    <mergeCell ref="D236:BC236"/>
    <mergeCell ref="D218:BC218"/>
    <mergeCell ref="D58:BC58"/>
    <mergeCell ref="D60:BC60"/>
    <mergeCell ref="D62:BC62"/>
    <mergeCell ref="D174:BC174"/>
    <mergeCell ref="D176:BC176"/>
    <mergeCell ref="D178:BC178"/>
    <mergeCell ref="D165:BC165"/>
    <mergeCell ref="D168:BC168"/>
    <mergeCell ref="D170:BC170"/>
    <mergeCell ref="D192:BC192"/>
    <mergeCell ref="D137:BC137"/>
    <mergeCell ref="D140:BC140"/>
    <mergeCell ref="D142:BC142"/>
    <mergeCell ref="D143:BC143"/>
    <mergeCell ref="D73:BC73"/>
    <mergeCell ref="D74:BC74"/>
    <mergeCell ref="D188:BC188"/>
    <mergeCell ref="D180:BC180"/>
    <mergeCell ref="D181:BC181"/>
    <mergeCell ref="D157:BC157"/>
    <mergeCell ref="D159:BC159"/>
    <mergeCell ref="D162:BC162"/>
    <mergeCell ref="D115:BC115"/>
    <mergeCell ref="D105:BC105"/>
    <mergeCell ref="D107:BC107"/>
    <mergeCell ref="D109:BC109"/>
    <mergeCell ref="D114:BC114"/>
    <mergeCell ref="D145:BC145"/>
    <mergeCell ref="D147:BC147"/>
    <mergeCell ref="D149:BC149"/>
    <mergeCell ref="D151:BC151"/>
    <mergeCell ref="D153:BC153"/>
    <mergeCell ref="D155:BC155"/>
    <mergeCell ref="D91:BC91"/>
    <mergeCell ref="D22:BC22"/>
    <mergeCell ref="D23:BC23"/>
    <mergeCell ref="D65:BC65"/>
    <mergeCell ref="D66:BC66"/>
    <mergeCell ref="D67:BC67"/>
    <mergeCell ref="D69:BC69"/>
    <mergeCell ref="D50:BC50"/>
    <mergeCell ref="D53:BC53"/>
    <mergeCell ref="D57:BC57"/>
    <mergeCell ref="D75:BC75"/>
    <mergeCell ref="D77:BC77"/>
    <mergeCell ref="D80:BC80"/>
    <mergeCell ref="D82:BC82"/>
    <mergeCell ref="D86:BC86"/>
    <mergeCell ref="D89:BC89"/>
    <mergeCell ref="D95:BC95"/>
    <mergeCell ref="D98:BC98"/>
    <mergeCell ref="D101:BC101"/>
    <mergeCell ref="D103:BC103"/>
    <mergeCell ref="A9:BC9"/>
    <mergeCell ref="D14:BC14"/>
    <mergeCell ref="D33:BC33"/>
    <mergeCell ref="D40:BC40"/>
    <mergeCell ref="D41:BC41"/>
    <mergeCell ref="D44:BC44"/>
    <mergeCell ref="D204:BC204"/>
    <mergeCell ref="D206:BC206"/>
    <mergeCell ref="D214:BC214"/>
    <mergeCell ref="D215:BC215"/>
    <mergeCell ref="D15:BC15"/>
    <mergeCell ref="D17:BC17"/>
    <mergeCell ref="D18:BC18"/>
    <mergeCell ref="D20:BC20"/>
    <mergeCell ref="D26:BC26"/>
    <mergeCell ref="D31:BC31"/>
    <mergeCell ref="D117:BC117"/>
    <mergeCell ref="D119:BC119"/>
    <mergeCell ref="D121:BC121"/>
    <mergeCell ref="D124:BC124"/>
    <mergeCell ref="D125:BC125"/>
    <mergeCell ref="D198:BC198"/>
    <mergeCell ref="D129:BC129"/>
    <mergeCell ref="D133:BC133"/>
    <mergeCell ref="D134:BC134"/>
    <mergeCell ref="D193:BC193"/>
    <mergeCell ref="D200:BC200"/>
    <mergeCell ref="D202:BC202"/>
    <mergeCell ref="D219:BC219"/>
    <mergeCell ref="D221:BC221"/>
    <mergeCell ref="D338:BC338"/>
    <mergeCell ref="D249:BC249"/>
    <mergeCell ref="D252:BC252"/>
    <mergeCell ref="D282:BC282"/>
    <mergeCell ref="D238:BC238"/>
    <mergeCell ref="D239:BC239"/>
    <mergeCell ref="C476:BC476"/>
    <mergeCell ref="A1:L1"/>
    <mergeCell ref="A4:BC4"/>
    <mergeCell ref="A5:BC5"/>
    <mergeCell ref="A6:BC6"/>
    <mergeCell ref="A7:BC7"/>
    <mergeCell ref="D13:BC13"/>
    <mergeCell ref="B8:BC8"/>
    <mergeCell ref="D277:BC277"/>
    <mergeCell ref="D279:BC279"/>
    <mergeCell ref="D295:BC295"/>
    <mergeCell ref="D299:BC299"/>
    <mergeCell ref="D304:BC304"/>
    <mergeCell ref="D306:BC306"/>
    <mergeCell ref="D241:BC241"/>
    <mergeCell ref="D242:BC242"/>
    <mergeCell ref="D244:BC244"/>
    <mergeCell ref="D245:BC245"/>
    <mergeCell ref="D247:BC247"/>
    <mergeCell ref="D253:BC253"/>
    <mergeCell ref="D286:BC286"/>
    <mergeCell ref="D287:BC287"/>
    <mergeCell ref="D289:BC289"/>
    <mergeCell ref="D291:BC291"/>
    <mergeCell ref="D255:BC255"/>
    <mergeCell ref="D267:BC267"/>
    <mergeCell ref="D259:BC259"/>
    <mergeCell ref="D262:BC262"/>
    <mergeCell ref="D263:BC263"/>
    <mergeCell ref="D265:BC265"/>
    <mergeCell ref="D328:BC328"/>
    <mergeCell ref="D330:BC330"/>
    <mergeCell ref="D372:BC372"/>
    <mergeCell ref="D30:BC30"/>
    <mergeCell ref="D350:BC350"/>
    <mergeCell ref="D352:BC352"/>
    <mergeCell ref="D354:BC354"/>
    <mergeCell ref="D356:BC356"/>
    <mergeCell ref="D315:BC315"/>
    <mergeCell ref="D333:BC333"/>
    <mergeCell ref="D341:BC341"/>
    <mergeCell ref="D346:BC346"/>
    <mergeCell ref="D347:BC347"/>
    <mergeCell ref="D348:BC348"/>
    <mergeCell ref="D334:BC334"/>
    <mergeCell ref="D336:BC336"/>
    <mergeCell ref="D365:BC365"/>
    <mergeCell ref="D367:BC367"/>
    <mergeCell ref="D271:BC271"/>
    <mergeCell ref="D273:BC273"/>
    <mergeCell ref="D339:BC339"/>
    <mergeCell ref="D284:BC284"/>
    <mergeCell ref="D360:BC360"/>
    <mergeCell ref="D364:BC364"/>
    <mergeCell ref="D308:BC308"/>
    <mergeCell ref="D310:BC310"/>
    <mergeCell ref="D470:BC470"/>
    <mergeCell ref="D465:BC465"/>
    <mergeCell ref="D395:BC395"/>
    <mergeCell ref="D397:BC397"/>
    <mergeCell ref="D403:BC403"/>
    <mergeCell ref="D406:BC406"/>
    <mergeCell ref="D410:BC410"/>
    <mergeCell ref="D412:BC412"/>
    <mergeCell ref="D419:BC419"/>
    <mergeCell ref="D426:BC426"/>
    <mergeCell ref="D457:BC457"/>
    <mergeCell ref="D439:BC439"/>
    <mergeCell ref="D441:BC441"/>
    <mergeCell ref="D443:BC443"/>
    <mergeCell ref="D446:BC446"/>
    <mergeCell ref="D451:BC451"/>
    <mergeCell ref="D453:BC453"/>
  </mergeCells>
  <dataValidations count="34">
    <dataValidation type="list" allowBlank="1" showErrorMessage="1" sqref="E475">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5">
      <formula1>0</formula1>
      <formula2>99.9</formula2>
    </dataValidation>
    <dataValidation type="list" allowBlank="1" showErrorMessage="1" sqref="D13:D15 K16 D17:D18 K19 D20 K21 D22:D23 K24:K25 D26 D372 D30:D31 K32 D33 D358 D40:D41 K42:K43 D44 K45:K49 D50 K51:K52 D53 D28 D57:D58 K59 D60 K61 D62 K63:K64 D65:D67 K68 D69 K70:K72 D73:D75 K76 D77 K78:K79 D80 K81 D82 K54:K56 D86 K83:K85 D89 K90 D91 K92:K94 D95 K96:K97 D98 K99:K100 D101 K102 D103 K104 D105 K106 D107 K108 D109 K87:K88 D111 K116 D117 K118 D119 K120 D121 K122:K123 D124:D125 D38 D129 D369 D133:D134 K135:K136 D137 K138:K139 D140 K141 D142:D143 K144 D145 K146 D147 K148 D149 K150 D151 K152 D153 K154 D155 K156 D157 K158 D159 K160:K161 D162 K163:K164 D165 K166:K167">
      <formula1>"Partial Conversion,Full Conversion"</formula1>
    </dataValidation>
    <dataValidation type="list" allowBlank="1" showErrorMessage="1" sqref="D168 K169 D170 D114:D115 D180:D181 K182 D183 D127 D192:D193 K194:K197 D198 K199 D200 K201 D202 K203 D204 K205 D206 D178 D214:D215 K216:K217 D218:D219 K220 D221 K222 D223:D224 K225:K228 D229:D230 K231:K232 D233:D234 K235 D236 K237 D238:D239 K240 D241:D242 K243 D244:D245 K246 D247 K248 D249 K250:K251 D252:D253 K254 D255 D188 D267:D268 K269:K270 D271 K272 D273 K274:K276 D277 K278 D279 D210 D282 K283 D284 K285 D286:D287 K288 D289 K290 D291 K292:K294 D295 K296:K298 D299 K300:K303 D304 K305 D306 K307 D308 K309 D310 K311:K312 D313 K314 D315 K280:K281 D333:D334 K335 D336 K337 D338:D339 K340 D341 D265 D346:D348 K349 D350 K351 D352 K353 D354 K355">
      <formula1>"Partial Conversion,Full Conversion"</formula1>
    </dataValidation>
    <dataValidation type="list" allowBlank="1" showErrorMessage="1" sqref="D356 D330 D360 D362 D364:D365 K366 D367 K130:K132 K466:K469 D395 K396 D397 K398:K402 D403 K404:K405 D406 K407:K409 D410 K411 D412 K413:K418 D419 K420:K425 D426 K427:K438 D439 K440 D441 K442 D443 K444:K445 D446 K447:K450 D451 K452 D453 K454:K456 D457 K458:K464 D465 K471:K473 D470 D262:D263 K27 K29 K34:K37 K39 K110 K112:K113 K126 K128 K171 D172 K173 D174 K175 D176 K177 K179 K184:K187 K189:K191 K207:K209 K211:K213 K342 D259 K260:K261 D257 K264 K266 K316:K317 D318 K319 D320 K321 D322 K323:K325 D326 K327 D328 K329 K331:K332 D343:D344 K345 K256 K258 K357 K359 K361 K363 K368 K370:K371 K373:K394">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6:H16 G19:H19 G21:H21 G24:H25 G466:H469 G32:H32 G359:H359 G42:H43 G45:H49 G51:H52 G29:H29 G59:H59 G61:H61 G63:H64 G68:H68 G70:H72 G76:H76 G78:H79 G81:H81 G54:H56 G83:H85 G90:H90 G92:H94 G96:H97 G99:H100 G102:H102 G104:H104 G106:H106 G108:H108 G87:H88 G116:H116 G118:H118 G120:H120 G122:H123 G39:H39 G370:H371 G135:H136 G138:H139 G141:H141 G144:H144 G146:H146 G148:H148 G150:H150 G152:H152 G154:H154 G156:H156 G158:H158 G160:H161 G163:H164 G166:H167 G169:H169 G112:H113 G182:H182 G128:H128 G194:H197 G199:H199 G201:H201 G203:H203 G205:H205 G179:H179 G216:H217 G220:H220 G222:H222 G225:H228 G231:H232 G235:H235 G237:H237 G240:H240 G243:H243 G246:H246 G248:H248 G250:H251 G254:H254 G189:H191 G269:H270 G272:H272 G274:H276 G278:H278 G211:H213 G283:H283 G285:H285 G288:H288 G290:H290 G292:H294 G296:H298 G300:H303 G305:H305 G307:H307 G309:H309 G311:H312 G314:H314 G280:H281 G335:H335 G337:H337 G340:H340 G266:H266 G349:H349 G351:H351 G353:H353 G355:H35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1:H332 G363:H363 G366:H366 G130:H132 G396:H396 G398:H402 G404:H405 G407:H409 G411:H411 G413:H418 G420:H425 G427:H438 G440:H440 G442:H442 G444:H445 G447:H450 G452:H452 G454:H456 G458:H464 G471:H473 G258:H258 G27:H27 G34:H37 G110:H110 G126:H126 G171:H171 G173:H173 G175:H175 G177:H177 G184:H187 G207:H209 G342:H342 G260:H261 G264:H264 G316:H317 G319:H319 G321:H321 G323:H325 G327:H327 G329:H329 G345:H345 G256:H256 G357:H357 G361:H361 G368:H368 G373:H394">
      <formula1>0</formula1>
      <formula2>999999999999999</formula2>
    </dataValidation>
    <dataValidation allowBlank="1" showInputMessage="1" showErrorMessage="1" promptTitle="Addition / Deduction" prompt="Please Choose the correct One" sqref="J16 J19 J21 J24:J25 J466:J469 J32 J359 J42:J43 J45:J49 J51:J52 J29 J59 J61 J63:J64 J68 J70:J72 J76 J78:J79 J81 J54:J56 J83:J85 J90 J92:J94 J96:J97 J99:J100 J102 J104 J106 J108 J87:J88 J116 J118 J120 J122:J123 J39 J370:J371 J135:J136 J138:J139 J141 J144 J146 J148 J150 J152 J154 J156 J158 J160:J161 J163:J164 J166:J167 J169 J112:J113 J182 J128 J194:J197 J199 J201 J203 J205 J179 J216:J217 J220 J222 J225:J228 J231:J232 J235 J237 J240 J243 J246 J248 J250:J251 J254 J189:J191 J269:J270 J272 J274:J276 J278 J211:J213 J283 J285 J288 J290 J292:J294 J296:J298 J300:J303 J305 J307 J309 J311:J312 J314 J280:J281 J335 J337 J340 J266 J349 J351 J353 J355"/>
    <dataValidation allowBlank="1" showInputMessage="1" showErrorMessage="1" promptTitle="Addition / Deduction" prompt="Please Choose the correct One" sqref="J331:J332 J363 J366 J130:J132 J396 J398:J402 J404:J405 J407:J409 J411 J413:J418 J420:J425 J427:J438 J440 J442 J444:J445 J447:J450 J452 J454:J456 J458:J464 J471:J473 J258 J27 J34:J37 J110 J126 J171 J173 J175 J177 J184:J187 J207:J209 J342 J260:J261 J264 J316:J317 J319 J321 J323:J325 J327 J329 J345 J256 J357 J361 J368 J373:J394"/>
    <dataValidation type="list" showErrorMessage="1" sqref="I16 I19 I21 I24:I25 I466:I469 I32 I359 I42:I43 I45:I49 I51:I52 I29 I59 I61 I63:I64 I68 I70:I72 I76 I78:I79 I81 I54:I56 I83:I85 I90 I92:I94 I96:I97 I99:I100 I102 I104 I106 I108 I87:I88 I116 I118 I120 I122:I123 I39 I370:I371 I135:I136 I138:I139 I141 I144 I146 I148 I150 I152 I154 I156 I158 I160:I161 I163:I164 I166:I167 I169 I112:I113 I182 I128 I194:I197 I199 I201 I203 I205 I179 I216:I217 I220 I222 I225:I228 I231:I232 I235 I237 I240 I243 I246 I248 I250:I251 I254 I189:I191 I269:I270 I272 I274:I276 I278 I211:I213 I283 I285 I288 I290 I292:I294 I296:I298 I300:I303 I305 I307 I309 I311:I312 I314 I280:I281 I335 I337 I340 I266 I349 I351 I353 I355">
      <formula1>"Excess(+),Less(-)"</formula1>
    </dataValidation>
    <dataValidation type="list" showErrorMessage="1" sqref="I331:I332 I363 I366 I130:I132 I396 I398:I402 I404:I405 I407:I409 I411 I413:I418 I420:I425 I427:I438 I440 I442 I444:I445 I447:I450 I452 I454:I456 I458:I464 I471:I473 I258 I27 I34:I37 I110 I126 I171 I173 I175 I177 I184:I187 I207:I209 I342 I260:I261 I264 I316:I317 I319 I321 I323:I325 I327 I329 I345 I256 I357 I361 I368 I373:I394">
      <formula1>"Excess(+),Less(-)"</formula1>
    </dataValidation>
    <dataValidation type="decimal" allowBlank="1" showInputMessage="1" showErrorMessage="1" promptTitle="Rate Entry" prompt="Please enter the Other Taxes2 in Rupees for this item. " errorTitle="Invaid Entry" error="Only Numeric Values are allowed. " sqref="N16:O16 N19:O19 N21:O21 N24:O25 N466:O469 N32:O32 N359:O359 N42:O43 N45:O49 N51:O52 N29:O29 N59:O59 N61:O61 N63:O64 N68:O68 N70:O72 N76:O76 N78:O79 N81:O81 N54:O56 N83:O85 N90:O90 N92:O94 N96:O97 N99:O100 N102:O102 N104:O104 N106:O106 N108:O108 N87:O88 N116:O116 N118:O118 N120:O120 N122:O123 N39:O39 N370:O371 N135:O136 N138:O139 N141:O141 N144:O144 N146:O146 N148:O148 N150:O150 N152:O152 N154:O154 N156:O156 N158:O158 N160:O161 N163:O164 N166:O167 N169:O169 N112:O113 N182:O182 N128:O128 N194:O197 N199:O199 N201:O201 N203:O203 N205:O205 N179:O179 N216:O217 N220:O220 N222:O222 N225:O228 N231:O232 N235:O235 N237:O237 N240:O240 N243:O243 N246:O246 N248:O248 N250:O251 N254:O254 N189:O191 N269:O270 N272:O272 N274:O276 N278:O278 N211:O213 N283:O283 N285:O285 N288:O288 N290:O290 N292:O294 N296:O298 N300:O303 N305:O305 N307:O307 N309:O309 N311:O312 N314:O314 N280:O281 N335:O335 N337:O337 N340:O340 N266:O266 N349:O349 N351:O351 N353:O353 N355:O35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31:O332 N363:O363 N366:O366 N130:O132 N396:O396 N398:O402 N404:O405 N407:O409 N411:O411 N413:O418 N420:O425 N427:O438 N440:O440 N442:O442 N444:O445 N447:O450 N452:O452 N454:O456 N458:O464 N471:O473 N258:O258 N27:O27 N34:O37 N110:O110 N126:O126 N171:O171 N173:O173 N175:O175 N177:O177 N184:O187 N207:O209 N342:O342 N260:O261 N264:O264 N316:O317 N319:O319 N321:O321 N323:O325 N327:O327 N329:O329 N345:O345 N256:O256 N357:O357 N361:O361 N368:O368 N373:O3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1 R24:R25 R466:R469 R32 R359 R42:R43 R45:R49 R51:R52 R29 R59 R61 R63:R64 R68 R70:R72 R76 R78:R79 R81 R54:R56 R83:R85 R90 R92:R94 R96:R97 R99:R100 R102 R104 R106 R108 R87:R88 R116 R118 R120 R122:R123 R39 R370:R371 R135:R136 R138:R139 R141 R144 R146 R148 R150 R152 R154 R156 R158 R160:R161 R163:R164 R166:R167 R169 R112:R113 R182 R128 R194:R197 R199 R201 R203 R205 R179 R216:R217 R220 R222 R225:R228 R231:R232 R235 R237 R240 R243 R246 R248 R250:R251 R254 R189:R191 R269:R270 R272 R274:R276 R278 R211:R213 R283 R285 R288 R290 R292:R294 R296:R298 R300:R303 R305 R307 R309 R311:R312 R314 R280:R281 R335 R337 R340 R266 R349 R351 R353 R3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1:R332 R363 R366 R130:R132 R396 R398:R402 R404:R405 R407:R409 R411 R413:R418 R420:R425 R427:R438 R440 R442 R444:R445 R447:R450 R452 R454:R456 R458:R464 R471:R473 R258 R27 R34:R37 R110 R126 R171 R173 R175 R177 R184:R187 R207:R209 R342 R260:R261 R264 R316:R317 R319 R321 R323:R325 R327 R329 R345 R256 R357 R361 R368 R373:R3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1 Q24:Q25 Q466:Q469 Q32 Q359 Q42:Q43 Q45:Q49 Q51:Q52 Q29 Q59 Q61 Q63:Q64 Q68 Q70:Q72 Q76 Q78:Q79 Q81 Q54:Q56 Q83:Q85 Q90 Q92:Q94 Q96:Q97 Q99:Q100 Q102 Q104 Q106 Q108 Q87:Q88 Q116 Q118 Q120 Q122:Q123 Q39 Q370:Q371 Q135:Q136 Q138:Q139 Q141 Q144 Q146 Q148 Q150 Q152 Q154 Q156 Q158 Q160:Q161 Q163:Q164 Q166:Q167 Q169 Q112:Q113 Q182 Q128 Q194:Q197 Q199 Q201 Q203 Q205 Q179 Q216:Q217 Q220 Q222 Q225:Q228 Q231:Q232 Q235 Q237 Q240 Q243 Q246 Q248 Q250:Q251 Q254 Q189:Q191 Q269:Q270 Q272 Q274:Q276 Q278 Q211:Q213 Q283 Q285 Q288 Q290 Q292:Q294 Q296:Q298 Q300:Q303 Q305 Q307 Q309 Q311:Q312 Q314 Q280:Q281 Q335 Q337 Q340 Q266 Q349 Q351 Q353 Q35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1:Q332 Q363 Q366 Q130:Q132 Q396 Q398:Q402 Q404:Q405 Q407:Q409 Q411 Q413:Q418 Q420:Q425 Q427:Q438 Q440 Q442 Q444:Q445 Q447:Q450 Q452 Q454:Q456 Q458:Q464 Q471:Q473 Q258 Q27 Q34:Q37 Q110 Q126 Q171 Q173 Q175 Q177 Q184:Q187 Q207:Q209 Q342 Q260:Q261 Q264 Q316:Q317 Q319 Q321 Q323:Q325 Q327 Q329 Q345 Q256 Q357 Q361 Q368 Q373:Q3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1 M24:M25 M466:M469 M32 M359 M42:M43 M45:M49 M51:M52 M29 M59 M61 M63:M64 M68 M70:M72 M76 M78:M79 M81 M54:M56 M83:M85 M90 M92:M94 M96:M97 M99:M100 M102 M104 M106 M108 M87:M88 M116 M118 M120 M122:M123 M39 M370:M371 M135:M136 M138:M139 M141 M144 M146 M148 M150 M152 M154 M156 M158 M160:M161 M163:M164 M166:M167 M169 M112:M113 M182 M128 M194:M197 M199 M201 M203 M205 M179 M216:M217 M220 M222 M225:M228 M231:M232 M235 M237 M240 M243 M246 M248 M250:M251 M254 M189:M191 M269:M270 M272 M274:M276 M278 M211:M213 M283 M285 M288 M290 M292:M294 M296:M298 M300:M303 M305 M307 M309 M311:M312 M314 M280:M281 M335 M337 M340 M266 M349 M351 M353 M35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1:M332 M363 M366 M130:M132 M396 M398:M402 M404:M405 M407:M409 M411 M413:M418 M420:M425 M427:M438 M440 M442 M444:M445 M447:M450 M452 M454:M456 M458:M464 M471:M473 M258 M27 M34:M37 M110 M126 M171 M173 M175 M177 M184:M187 M207:M209 M342 M260:M261 M264 M316:M317 M319 M321 M323:M325 M327 M329 M345 M256 M357 M361 M368 M373:M394">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9 D21 D24:D25 D466:D469 D32 D359 D42:D43 D45:D49 D51:D52 D29 D59 D61 D63:D64 D68 D70:D72 D76 D78:D79 D81 D54:D56 D83:D85 D90 D92:D94 D96:D97 D99:D100 D102 D104 D106 D108 D87:D88 D116 D118 D120 D122:D123 D39 D130:D132 D135:D136 D138:D139 D141 D144 D146 D148 D150 D152 D154 D156 D158 D160:D161 D163:D164 D166:D167 D169 D112:D113 D182 D128 D194:D197 D199 D201 D203 D205 D179 D216:D217 D220 D222 D225:D228 D231:D232 D235 D237 D240 D243 D246 D248 D250:D251 D254 D189:D191 D269:D270 D272 D274:D276 D278 D211:D213 D283 D285 D288 D290 D292:D294 D296:D298 D300:D303 D305 D307 D309 D311:D312 D314 D280:D281 D335 D337 D340 D266 D349 D351 D353 D355">
      <formula1>0</formula1>
      <formula2>999999999999999</formula2>
    </dataValidation>
    <dataValidation type="decimal" allowBlank="1" showInputMessage="1" showErrorMessage="1" promptTitle="Quantity" prompt="Please enter the Quantity for this item. " errorTitle="Invalid Entry" error="Only Numeric Values are allowed. " sqref="D331:D332 D363 D366 D370:D371 D396 D398:D402 D404:D405 D407:D409 D411 D413:D418 D420:D425 D427:D438 D440 D442 D444:D445 D447:D450 D452 D454:D456 D458:D464 D471:D473 D258 D27 D34:D37 D110 D126 D171 D173 D175 D177 D184:D187 D207:D209 D342 D260:D261 D264 D316:D317 D319 D321 D323:D325 D327 D329 D345 D256 D357 D361 D368 D373:D39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1 F24:F25 F466:F469 F32 F359 F42:F43 F45:F49 F51:F52 F29 F59 F61 F63:F64 F68 F70:F72 F76 F78:F79 F81 F54:F56 F83:F85 F90 F92:F94 F96:F97 F99:F100 F102 F104 F106 F108 F87:F88 F116 F118 F120 F122:F123 F39 F370:F371 F135:F136 F138:F139 F141 F144 F146 F148 F150 F152 F154 F156 F158 F160:F161 F163:F164 F166:F167 F169 F112:F113 F182 F128 F194:F197 F199 F201 F203 F205 F179 F216:F217 F220 F222 F225:F228 F231:F232 F235 F237 F240 F243 F246 F248 F250:F251 F254 F189:F191 F269:F270 F272 F274:F276 F278 F211:F213 F283 F285 F288 F290 F292:F294 F296:F298 F300:F303 F305 F307 F309 F311:F312 F314 F280:F281 F335 F337 F340 F266 F349 F351 F353 F355">
      <formula1>0</formula1>
      <formula2>999999999999999</formula2>
    </dataValidation>
    <dataValidation type="decimal" allowBlank="1" showInputMessage="1" showErrorMessage="1" promptTitle="Estimated Rate" prompt="Please enter the Rate for this item. " errorTitle="Invalid Entry" error="Only Numeric Values are allowed. " sqref="F331:F332 F363 F366 F130:F132 F396 F398:F402 F404:F405 F407:F409 F411 F413:F418 F420:F425 F427:F438 F440 F442 F444:F445 F447:F450 F452 F454:F456 F458:F464 F471:F473 F258 F27 F34:F37 F110 F126 F171 F173 F175 F177 F184:F187 F207:F209 F342 F260:F261 F264 F316:F317 F319 F321 F323:F325 F327 F329 F345 F256 F357 F361 F368 F373:F394">
      <formula1>0</formula1>
      <formula2>999999999999999</formula2>
    </dataValidation>
    <dataValidation type="list" allowBlank="1" showInputMessage="1" showErrorMessage="1" sqref="L476 L460 L461 L462 L463 L464 L465 L466 L467 L468 L469 L470 L47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formula1>"INR"</formula1>
    </dataValidation>
    <dataValidation type="list" allowBlank="1" showInputMessage="1" showErrorMessage="1" sqref="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formula1>"INR"</formula1>
    </dataValidation>
    <dataValidation type="list" allowBlank="1" showInputMessage="1" showErrorMessage="1" sqref="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formula1>"INR"</formula1>
    </dataValidation>
    <dataValidation type="list" allowBlank="1" showInputMessage="1" showErrorMessage="1" sqref="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formula1>"INR"</formula1>
    </dataValidation>
    <dataValidation type="list" allowBlank="1" showInputMessage="1" showErrorMessage="1" sqref="L400 L401 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73 L472">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75">
      <formula1>IF(E475="Select",-1,IF(E475="At Par",0,0))</formula1>
      <formula2>IF(E475="Select",-1,IF(E475="At Par",0,0.99))</formula2>
    </dataValidation>
    <dataValidation allowBlank="1" showInputMessage="1" showErrorMessage="1" promptTitle="Itemcode/Make" prompt="Please enter text" sqref="C14:C473"/>
    <dataValidation type="decimal" allowBlank="1" showInputMessage="1" showErrorMessage="1" errorTitle="Invalid Entry" error="Only Numeric Values are allowed. " sqref="A14:A473">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117" t="s">
        <v>39</v>
      </c>
      <c r="F6" s="117"/>
      <c r="G6" s="117"/>
      <c r="H6" s="117"/>
      <c r="I6" s="117"/>
      <c r="J6" s="117"/>
      <c r="K6" s="117"/>
    </row>
    <row r="7" spans="5:11" ht="15">
      <c r="E7" s="118"/>
      <c r="F7" s="118"/>
      <c r="G7" s="118"/>
      <c r="H7" s="118"/>
      <c r="I7" s="118"/>
      <c r="J7" s="118"/>
      <c r="K7" s="118"/>
    </row>
    <row r="8" spans="5:11" ht="15">
      <c r="E8" s="118"/>
      <c r="F8" s="118"/>
      <c r="G8" s="118"/>
      <c r="H8" s="118"/>
      <c r="I8" s="118"/>
      <c r="J8" s="118"/>
      <c r="K8" s="118"/>
    </row>
    <row r="9" spans="5:11" ht="15">
      <c r="E9" s="118"/>
      <c r="F9" s="118"/>
      <c r="G9" s="118"/>
      <c r="H9" s="118"/>
      <c r="I9" s="118"/>
      <c r="J9" s="118"/>
      <c r="K9" s="118"/>
    </row>
    <row r="10" spans="5:11" ht="15">
      <c r="E10" s="118"/>
      <c r="F10" s="118"/>
      <c r="G10" s="118"/>
      <c r="H10" s="118"/>
      <c r="I10" s="118"/>
      <c r="J10" s="118"/>
      <c r="K10" s="118"/>
    </row>
    <row r="11" spans="5:11" ht="15">
      <c r="E11" s="118"/>
      <c r="F11" s="118"/>
      <c r="G11" s="118"/>
      <c r="H11" s="118"/>
      <c r="I11" s="118"/>
      <c r="J11" s="118"/>
      <c r="K11" s="118"/>
    </row>
    <row r="12" spans="5:11" ht="15">
      <c r="E12" s="118"/>
      <c r="F12" s="118"/>
      <c r="G12" s="118"/>
      <c r="H12" s="118"/>
      <c r="I12" s="118"/>
      <c r="J12" s="118"/>
      <c r="K12" s="118"/>
    </row>
    <row r="13" spans="5:11" ht="15">
      <c r="E13" s="118"/>
      <c r="F13" s="118"/>
      <c r="G13" s="118"/>
      <c r="H13" s="118"/>
      <c r="I13" s="118"/>
      <c r="J13" s="118"/>
      <c r="K13" s="118"/>
    </row>
    <row r="14" spans="5:11" ht="15">
      <c r="E14" s="118"/>
      <c r="F14" s="118"/>
      <c r="G14" s="118"/>
      <c r="H14" s="118"/>
      <c r="I14" s="118"/>
      <c r="J14" s="118"/>
      <c r="K14" s="11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2022-11-30T09:45:33Z</cp:lastPrinted>
  <dcterms:created xsi:type="dcterms:W3CDTF">2009-01-30T06:42:42Z</dcterms:created>
  <dcterms:modified xsi:type="dcterms:W3CDTF">2023-10-03T11:45:20Z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