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2960" windowHeight="77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'BoQ1'!$A$11:$BC$89</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<sst xmlns="http://schemas.openxmlformats.org/spreadsheetml/2006/main" count="598" uniqueCount="203">
  <si>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</si>
  <si>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</si>
  <si>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</si>
  <si>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</si>
  <si>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</si>
  <si>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</si>
  <si>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</si>
  <si>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</si>
  <si>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</si>
  <si>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</si>
  <si>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</si>
  <si>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</si>
  <si>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</si>
  <si>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</si>
  <si>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</si>
  <si>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</si>
  <si>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</si>
  <si>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</si>
  <si>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</si>
  <si>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</si>
  <si>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</si>
  <si>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</si>
  <si>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</si>
  <si>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</si>
  <si>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</si>
  <si>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</si>
  <si>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</si>
  <si>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</si>
  <si>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</si>
  <si>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</si>
  <si>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</si>
  <si>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</si>
  <si>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</si>
  <si>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</si>
  <si>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</si>
  <si>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</si>
  <si>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</si>
  <si>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</si>
  <si>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</si>
  <si>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</si>
  <si>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</si>
  <si>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</si>
  <si>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</si>
  <si>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</si>
  <si>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</si>
  <si>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</si>
  <si>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</si>
  <si>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</si>
  <si>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</si>
  <si>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</si>
  <si>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</si>
  <si>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</si>
  <si>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</si>
  <si>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</si>
  <si>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</si>
  <si>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</si>
  <si>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no.14</t>
  </si>
  <si>
    <t>item no.15</t>
  </si>
  <si>
    <t>item no.16</t>
  </si>
  <si>
    <t>item no.17</t>
  </si>
  <si>
    <t>Component</t>
  </si>
  <si>
    <t>item no.19</t>
  </si>
  <si>
    <t>item no.20</t>
  </si>
  <si>
    <t>item no.21</t>
  </si>
  <si>
    <t>item no.23</t>
  </si>
  <si>
    <t>item no.24</t>
  </si>
  <si>
    <t>item no.25</t>
  </si>
  <si>
    <t>item no.26</t>
  </si>
  <si>
    <t>item no.27</t>
  </si>
  <si>
    <t>item no.29</t>
  </si>
  <si>
    <t>item no.30</t>
  </si>
  <si>
    <t>item no.31</t>
  </si>
  <si>
    <t>item no.32</t>
  </si>
  <si>
    <t>item no.33</t>
  </si>
  <si>
    <t>item no.34</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</si>
  <si>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</si>
  <si>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</si>
  <si>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</si>
  <si>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</si>
  <si>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</si>
  <si>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</si>
  <si>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</si>
  <si>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</si>
  <si>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</si>
  <si>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</si>
  <si>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</si>
  <si>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</si>
  <si>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</si>
  <si>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</si>
  <si>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</si>
  <si>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</si>
  <si>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</si>
  <si>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</si>
  <si>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</si>
  <si>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</si>
  <si>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</si>
  <si>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no.58</t>
  </si>
  <si>
    <t>item no.59</t>
  </si>
  <si>
    <t>item no.60</t>
  </si>
  <si>
    <t>item no.61</t>
  </si>
  <si>
    <t>item no.62</t>
  </si>
  <si>
    <t>item no.63</t>
  </si>
  <si>
    <t>item no.64</t>
  </si>
  <si>
    <t>item no.65</t>
  </si>
  <si>
    <t>item no.66</t>
  </si>
  <si>
    <t>item no.67</t>
  </si>
  <si>
    <t>item no.68</t>
  </si>
  <si>
    <t>item no.69</t>
  </si>
  <si>
    <t>item no.70</t>
  </si>
  <si>
    <t>item no.71</t>
  </si>
  <si>
    <t>item no.73</t>
  </si>
  <si>
    <t>Kg</t>
  </si>
  <si>
    <t>item no.4</t>
  </si>
  <si>
    <t>item no.13</t>
  </si>
  <si>
    <t>item no.22</t>
  </si>
  <si>
    <t>item no.28</t>
  </si>
  <si>
    <t>item no.35</t>
  </si>
  <si>
    <t>Structural steel work riveted, bolted or welded in built up sections, trusses and framed work, including cutting, hoisting, fixing in position and applying a priming coat of approved steel primer all complete.</t>
  </si>
  <si>
    <t>item no.57</t>
  </si>
  <si>
    <t>item no.72</t>
  </si>
  <si>
    <t>Nos.</t>
  </si>
  <si>
    <t>Tender Inviting Authority: DOIP, IIT Kanpur</t>
  </si>
  <si>
    <t>Part (A) High Side Works (Equipment &amp; accessories)</t>
  </si>
  <si>
    <t>Variable Refrigerant Flow/Variable Refrigerant Volume System</t>
  </si>
  <si>
    <t>Outdoor Unit (IVRV/IVRF)</t>
  </si>
  <si>
    <t xml:space="preserve">Supply, installation, testing and commissioning of following modular type Variable Refrigerant Flow / Variable Refrigerant Volume air cooled Outdoor units suitable for cooling and heating, having all hermetically sealed 100% inverter all Scroll Compressor(s), minimum two compressors for above 14 HP modules, microprocessor based Controller, top discharge type condensing unit(s), with R-410A Refrigerant, vibration isolators, with suitable foundation etc. complete as required. The unit shall deliver the rated capacity at AHRI Conditions and work even at 50°C ambient temperature without tripping. The unit shall be suitable to work on 400V+/-10%, 3Phase, 50Hz AC power supply. The unit shall be filled with first charge of the refrigerant and ready for use as required. The COP at AHRI conditions shall not be less than 3.1 and IEER not less than 6.5. </t>
  </si>
  <si>
    <t xml:space="preserve">20 HP or higher capacity </t>
  </si>
  <si>
    <t xml:space="preserve">18 HP or higher capacity </t>
  </si>
  <si>
    <t>Indoor Unit (Ductable)</t>
  </si>
  <si>
    <t>Supply, installation, testing and commissioning of following minimum capacity and external static pressure VRF/VRV ceiling mounted ductable type Indoor unit equipped with washable synthetic media pre-filter, fan section with low noise fan/dynamically balanced blower, multispeed motor, coil section with DX copper coil, electronic expansion valve, corded remote control, outer cabinet, vibration isolators, drain pan, other necessary supports etc., suitable for operation on single phase AC supply 230 V ± 10%, 50 Hz complete as required. The unit shall have automatic force shut down provision in case of fire on receiveing signal from BMS System. The cooling capacity of indoor unit will be at air inlet conditions of 27 Degree C DB and 19 Degree C WB temperature.</t>
  </si>
  <si>
    <t>High Static Ductable units (min. 110 pascal external SP/Heigher)</t>
  </si>
  <si>
    <t>5.5 TR or higher capacity</t>
  </si>
  <si>
    <t>7.0 TR or higher capacity</t>
  </si>
  <si>
    <t>Indoor Unit (4-Way Cassette)</t>
  </si>
  <si>
    <t>Supply, installation, testing and commissioning of following minimum capacity    4-way flow VRV/VRF Cassette Type Indoor ceiling mounted unit equipped with synthetic washable media pre-filter, fan section with low noise fan/dynamically balanced blower, multispeed motor, coil section with DX Copper coil, electronic expansion valve,outer cabinet, drain pump, grill, necessary supports, vibration isolation, cord less remote control etc., suitable for operation on single phase 230 V ± 10%, 50Hz AC supply, complete, as required. The unit shall have automatic force shut down provision in case of fire on receiving signal from BMS System. The cooling capacity of indoor unit will be at air inlet conditions of 27 Degree C DB and 19 Degree C WB temperature</t>
  </si>
  <si>
    <t>2.0 TR or higher capacity …</t>
  </si>
  <si>
    <t>Floor Mounted DX-AHU (VRF compatible with HEPA Filter)</t>
  </si>
  <si>
    <t>Supply, installation, testing and commissioning of following Floor Mounted, Double Skin AHU with Mixing Chamber, fan-section with Forward curved centrifugal fan/blower on anti-vibration spring mounts or cushyfoot mount. Framework shall be thermal break aluminum profile, panels pre plasticized/ coated G.I. casing 0.6 mm thick outside and 0.6 mm thick inside with 46/50 mm injected PUF of density 40+2 kg/cuM. fire retardent flexible connection, Mixing box section shall be equipped with opposed action Aluminium dampers of various sizes for supply air &amp; return air. double sloping SS drain pan with 13 mm nitrile/XLPE insulation, coil section with  6/4 Rows DX copper coil, electronic expansion valve with EEV Kit, having limit Switch, LED light i/c control wiring. VFD compatible variable speed squirrel cage induction TEFC efficiency IE-03 motor with IP-54 protection. Motor shall be suitable for 415±10% volts, 50 Hz, 3 phase AC supply. Box type Filter-section with washable pre-filter (MERV-8) with fine filter (MERV-13). AHU shall be selected for maximum face velocity of 500 FPM (2.5 MPS) and Fan outlet velocity shall not exceed 2000 FPM (10.1 MPS).</t>
  </si>
  <si>
    <t xml:space="preserve">5.0 TR,  2000 cfm, 110-120 mm SP or higher capacity. </t>
  </si>
  <si>
    <t xml:space="preserve">Supply, installation, testing and commissioning of communication  Kit with corded remote control i/c control wiring for specified AHU compatible to DX type VRF unit complete as required </t>
  </si>
  <si>
    <t xml:space="preserve">Supply and fixing of low pressure loss HEPA (High Efficiency Particle Arresting) filters (MERV-17) of specified size I/c matalic frame for clean room inside/outside of as required. </t>
  </si>
  <si>
    <t>Y-Joints &amp; Headers</t>
  </si>
  <si>
    <t>Supply, installation, testing and commissioning of   following imported fittings (Refnet/Y-Joint) in Supply &amp; return refrigerant pipe line. Material of construction for fittings shall be OEM specified and similar to refrigerant piping.</t>
  </si>
  <si>
    <t>Y- joints  for  IDU - IDU refrigerant piping</t>
  </si>
  <si>
    <t>Digital central / group conntroller</t>
  </si>
  <si>
    <t>Supply, installation, testing and commissioning of following type  VRF/ VRV type Digital central/ group conntroller i/c hardware, software and  control/ communication cable compatible VRF (DX type) AHU, IDU's system by Original equipment manufature (OEM). The unit operation on single phase AC supply 230V±10%, 50Hz by which  following minimum operations/ facility can be done for min 30 units.                                                                                                                                        1) Operation display &amp; history, ON/Off, Mode, Temp, Fans-peed, Fault /Error display/ record, Operation group/ individual etc complete as required.</t>
  </si>
  <si>
    <t>Part (B) Low Side Works (Fitting items &amp; accessories)</t>
  </si>
  <si>
    <t>Refrigerant Piping</t>
  </si>
  <si>
    <t>Supply, Installation, testing and commissioning including vaccumiazation and Nitrogen testing of following nominal sizes of specified soft / hard drawn copper refrigerant piping for VRV/VRF system, complete with fittings, with suitable adjustable ring type hanger supports, jointing/brazing including accessories, insulated with XPLE Class-O tubular insulation/ with Class-O closed cell elastomeric Nitrile rubber tubular sleeves section specified thickness as given below for Suction and Liquid lines, all accessories with MS support complete as per specifications etc as required.</t>
  </si>
  <si>
    <t>6.4 mm dia (OD) tube thickness 0.8 mm with 13 mm thick insulation</t>
  </si>
  <si>
    <t>9.5 mm dia (OD) tube thickness 0.8 mm with 13 mm thick insulation</t>
  </si>
  <si>
    <t>12.7 mm dia (OD) tube thickness 0.8 mm with 19 mm thick insulation</t>
  </si>
  <si>
    <t>15.86 mm dia(OD) tube thickness 1.2 mmwith 19 mm thick insulation</t>
  </si>
  <si>
    <t>19.0 mm dia (OD)  tube thickness 1.2 mm with 19 mm thick insulation</t>
  </si>
  <si>
    <t>22.2 mm dia (OD)  tube thickness 1.2 mm with 19 mm thick insulation</t>
  </si>
  <si>
    <t>25.4 mm dia (OD)  tube thickness 1.2 mm with 19 mm thick insulation</t>
  </si>
  <si>
    <t>28.58 mmdia (OD)  tube thickness 1.2 mm with 19 mm thick insulation</t>
  </si>
  <si>
    <t>31.08 mmdia (OD)  tube thickness 1.2 mm with 19 mm thick insulation</t>
  </si>
  <si>
    <t xml:space="preserve">Top-up additional Refrigerant R-410a charging </t>
  </si>
  <si>
    <t>Supply and charging/ refilling of additional  R-410a (Du-pont/ approved make) Refrigerant Gas charging on VRF system complete as required.</t>
  </si>
  <si>
    <t>Power/Control and Communication cabling</t>
  </si>
  <si>
    <t>Supply, laying, testing, and commissioning of following size (Shielded) PVC insulated Copper Communication cable in pvc conduit of following size on surface/recessed i/c clamping complete as required.</t>
  </si>
  <si>
    <t>2 core x 1.5 or 1.0 Sq mm, armoured/ Shielded copper cable</t>
  </si>
  <si>
    <t>Providing, laying, testing, and commissioning of following size FRLSH  Un-armoured  XLPE insulated Copper power/control cable in pvc hard/flexible conduit of following size on surface/recessed  i/c Heavy duty copper lugs, Thimble , Glands termination, clamping/ties  complete as required.</t>
  </si>
  <si>
    <t>3 Core x 1.5 Sq mm Unarmoured Copper Cable</t>
  </si>
  <si>
    <t>3 Core x 2.5 Sq mm  Unarmoured Copper Cable</t>
  </si>
  <si>
    <t>4 Core x 4.0 Sq mm  Unarmoured Copper Cable</t>
  </si>
  <si>
    <t>4 Core x 16.0 Sq mm  Unarmoured Copper Cable</t>
  </si>
  <si>
    <t>Condensate Drain uPVC  Piping</t>
  </si>
  <si>
    <t>Supply, installation, testing and commissioning of  uPVC Pipe, complete with  fittings, hanging supports, U trap arrangement, Clean Plug and accessories  ect. complete as required.</t>
  </si>
  <si>
    <t>32 mm dia (with 6 mm Nitrile insulation)</t>
  </si>
  <si>
    <t>40 mm dia (with 6 mm Nitrile insulation)</t>
  </si>
  <si>
    <t>Supply, installation, balancing and commissioning of fabricated at site GSS sheet metal rectangular/ round ducting complete with neoprene rubber gaskets, elbows, splitter dampers, vanes, hangers, supports etc. as per approved drawings and specifications of following sheet thickness complete as required.</t>
  </si>
  <si>
    <t>24 Gauge</t>
  </si>
  <si>
    <t>22 Gauge</t>
  </si>
  <si>
    <t>Supplying, fixing testing commissioning of Supply air Diffusers of powder coated aluminum with aluminum volume control dampers with anti smudge ring &amp; removable core.</t>
  </si>
  <si>
    <t>Supplying, fixing testing commissioning of Return air Diffusers of powder coated aluminum without volume control dampers with anti smudge ring &amp; removable core.</t>
  </si>
  <si>
    <t>Supply &amp; fixing of fire retardant double layer cloth canvass made (up to 300 mm vide) with heavy clothes and suitable frame with G.I washer, nuts &amp; bolts in suitable size. i/c jointing both sides with suitable gaskets complete as reqd.</t>
  </si>
  <si>
    <t xml:space="preserve">Providing &amp; fixing of thermal insulation  without aluminium foil faced  XLPE Class 'O' insulation sheet of following thickness  on existing surface of pipe/duct with dentrite/adhesive etc.The joints shall be sealed with 50 mm wide and  self  adhesive  PVC/Aluminum  tape complete as required. </t>
  </si>
  <si>
    <t>19 mm</t>
  </si>
  <si>
    <t>13 mm</t>
  </si>
  <si>
    <t xml:space="preserve">Providing &amp; fixing of accoustic insulation with open cell nitrile rubber sheet (Accosound) supersilence of following thickness, on existing surface with adhesive i/c nut,bot washer as req on duct/Surface and accessories etc. complete as required. </t>
  </si>
  <si>
    <t>10 mm</t>
  </si>
  <si>
    <t>Providing &amp; fixing of three phase DOL startar Suitable for following size motor, 415 Volts, with single phase preventer, wideband coil, ammeter, ON-OFF Push button etc. complete as required.</t>
  </si>
  <si>
    <t>Upto 5 H.P</t>
  </si>
  <si>
    <t xml:space="preserve">Providing and fixing of Single Phase Plug top  ISI Marked for  AC (FCU) unit  etc i/c dismantling old plug top if any complete as required.  (Make:- Anchor or Equivalent)  </t>
  </si>
  <si>
    <t xml:space="preserve">3 pin- 6 Amp. </t>
  </si>
  <si>
    <t>Providing and fixing 6 SWG dia G.I. wire on surface or in recess for loop earthling as required.</t>
  </si>
  <si>
    <t>Supplying and Installing following size of perforated painted with powder coating M.S. cable trays with perforation not more then 17.5%, in convenient sections, joined with connectors, Suspended, from the ceiling with M.S.suspenders including bolts &amp; nuts, painting suspenders  ect. as required.</t>
  </si>
  <si>
    <t>150 mm width X 50 mm depth X 1.6 mm thickness</t>
  </si>
  <si>
    <t>300 mm width X 50 mm depth X 1.6 mm thickness</t>
  </si>
  <si>
    <t xml:space="preserve">CMC of VRF System by OEM/Auth Vendor </t>
  </si>
  <si>
    <t>Annual comprehensive maintenance contract of capacity as above annexure complete 38 hp VRF system by OEM/Auth Vendor which cover IDU,ODU, AHU, all spare parts, Compressor, PCB, Refrigerant, and consumables requirement software upgration,  to run the VRF system of capacity 38 HP after expiring of 1 year (12 Months) defect liability period.</t>
  </si>
  <si>
    <t xml:space="preserve">For 1st year (0-12 Months)                                                                                                                                                                 </t>
  </si>
  <si>
    <t>No.</t>
  </si>
  <si>
    <t>Set</t>
  </si>
  <si>
    <t>SqM</t>
  </si>
  <si>
    <t>Mtr</t>
  </si>
  <si>
    <t>No</t>
  </si>
  <si>
    <t>Nos</t>
  </si>
  <si>
    <t>Qtr</t>
  </si>
  <si>
    <t>Name of Work: SITC of 38 HP Inverter variable refrigerant flow (IVRF) type AC System and associated work at SL-212.</t>
  </si>
  <si>
    <t>NIT No:   HVAC/22/08/2023-1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</si>
</sst>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color indexed="8"/>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4" fillId="0" borderId="0" xfId="56" applyNumberFormat="1" applyFont="1" applyFill="1" applyAlignment="1" applyProtection="1">
      <alignment vertical="top"/>
      <protection/>
    </xf>
    <xf numFmtId="0" fontId="7" fillId="0" borderId="12" xfId="56" applyNumberFormat="1" applyFont="1" applyFill="1" applyBorder="1" applyAlignment="1">
      <alignment horizontal="center" vertical="top" wrapText="1"/>
      <protection/>
    </xf>
    <xf numFmtId="0" fontId="4" fillId="0" borderId="14" xfId="59" applyNumberFormat="1" applyFont="1" applyFill="1" applyBorder="1" applyAlignment="1">
      <alignment vertical="top" wrapText="1"/>
      <protection/>
    </xf>
    <xf numFmtId="0" fontId="7" fillId="0" borderId="15" xfId="56" applyNumberFormat="1" applyFont="1" applyFill="1" applyBorder="1" applyAlignment="1">
      <alignment horizontal="center" vertical="top" wrapText="1"/>
      <protection/>
    </xf>
    <xf numFmtId="0" fontId="7" fillId="0" borderId="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23" fillId="0" borderId="14" xfId="56" applyNumberFormat="1" applyFont="1" applyFill="1" applyBorder="1" applyAlignment="1">
      <alignment horizontal="center" vertical="top" wrapText="1"/>
      <protection/>
    </xf>
    <xf numFmtId="0" fontId="62" fillId="0" borderId="14" xfId="0" applyFont="1" applyFill="1" applyBorder="1" applyAlignment="1">
      <alignment horizontal="left" vertical="top"/>
    </xf>
    <xf numFmtId="0" fontId="7" fillId="0" borderId="16" xfId="59" applyNumberFormat="1" applyFont="1" applyFill="1" applyBorder="1" applyAlignment="1">
      <alignment horizontal="left" vertical="top"/>
      <protection/>
    </xf>
    <xf numFmtId="0" fontId="7" fillId="0" borderId="17" xfId="59" applyNumberFormat="1" applyFont="1" applyFill="1" applyBorder="1" applyAlignment="1">
      <alignment horizontal="left" vertical="top"/>
      <protection/>
    </xf>
    <xf numFmtId="0" fontId="15" fillId="0" borderId="18" xfId="56" applyNumberFormat="1" applyFont="1" applyFill="1" applyBorder="1" applyAlignment="1" applyProtection="1">
      <alignment vertical="top"/>
      <protection/>
    </xf>
    <xf numFmtId="0" fontId="16" fillId="0" borderId="19" xfId="59" applyNumberFormat="1" applyFont="1" applyFill="1" applyBorder="1" applyAlignment="1" applyProtection="1">
      <alignment vertical="center" wrapText="1"/>
      <protection locked="0"/>
    </xf>
    <xf numFmtId="0" fontId="17" fillId="33" borderId="19" xfId="59" applyNumberFormat="1" applyFont="1" applyFill="1" applyBorder="1" applyAlignment="1" applyProtection="1">
      <alignment vertical="center" wrapText="1"/>
      <protection locked="0"/>
    </xf>
    <xf numFmtId="10" fontId="18" fillId="33" borderId="19" xfId="66" applyNumberFormat="1" applyFont="1" applyFill="1" applyBorder="1" applyAlignment="1" applyProtection="1">
      <alignment horizontal="center" vertical="center"/>
      <protection locked="0"/>
    </xf>
    <xf numFmtId="0" fontId="15" fillId="0" borderId="19" xfId="59" applyNumberFormat="1" applyFont="1" applyFill="1" applyBorder="1" applyAlignment="1">
      <alignment vertical="top"/>
      <protection/>
    </xf>
    <xf numFmtId="0" fontId="4" fillId="0" borderId="19" xfId="56" applyNumberFormat="1" applyFont="1" applyFill="1" applyBorder="1" applyAlignment="1" applyProtection="1">
      <alignment vertical="top"/>
      <protection/>
    </xf>
    <xf numFmtId="0" fontId="12" fillId="0" borderId="19" xfId="59" applyNumberFormat="1" applyFont="1" applyFill="1" applyBorder="1" applyAlignment="1" applyProtection="1">
      <alignment vertical="center" wrapText="1"/>
      <protection locked="0"/>
    </xf>
    <xf numFmtId="0" fontId="12" fillId="0" borderId="19" xfId="66" applyNumberFormat="1" applyFont="1" applyFill="1" applyBorder="1" applyAlignment="1" applyProtection="1">
      <alignment vertical="center" wrapText="1"/>
      <protection locked="0"/>
    </xf>
    <xf numFmtId="0" fontId="16" fillId="0" borderId="19" xfId="59" applyNumberFormat="1" applyFont="1" applyFill="1" applyBorder="1" applyAlignment="1" applyProtection="1">
      <alignment vertical="center" wrapText="1"/>
      <protection/>
    </xf>
    <xf numFmtId="2" fontId="19" fillId="0" borderId="20" xfId="59" applyNumberFormat="1" applyFont="1" applyFill="1" applyBorder="1" applyAlignment="1">
      <alignment vertical="top"/>
      <protection/>
    </xf>
    <xf numFmtId="2" fontId="14" fillId="0" borderId="21" xfId="59" applyNumberFormat="1" applyFont="1" applyFill="1" applyBorder="1" applyAlignment="1">
      <alignment horizontal="right" vertical="top"/>
      <protection/>
    </xf>
    <xf numFmtId="0" fontId="4" fillId="0" borderId="20" xfId="59" applyNumberFormat="1" applyFont="1" applyFill="1" applyBorder="1" applyAlignment="1">
      <alignment vertical="top" wrapText="1"/>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6" applyNumberFormat="1" applyFont="1" applyFill="1" applyBorder="1" applyAlignment="1">
      <alignment vertical="top"/>
      <protection/>
    </xf>
    <xf numFmtId="2" fontId="14" fillId="0" borderId="14" xfId="59" applyNumberFormat="1" applyFont="1" applyFill="1" applyBorder="1" applyAlignment="1">
      <alignment vertical="top"/>
      <protection/>
    </xf>
    <xf numFmtId="0" fontId="25" fillId="0" borderId="14" xfId="0" applyFont="1" applyFill="1" applyBorder="1" applyAlignment="1">
      <alignment horizontal="justify" vertical="center" wrapText="1"/>
    </xf>
    <xf numFmtId="0" fontId="62" fillId="0" borderId="14" xfId="0" applyFont="1" applyFill="1" applyBorder="1" applyAlignment="1">
      <alignment horizontal="left" vertical="center"/>
    </xf>
    <xf numFmtId="0" fontId="62" fillId="0" borderId="14" xfId="0" applyFont="1" applyFill="1" applyBorder="1" applyAlignment="1">
      <alignment horizontal="left" vertical="center" wrapText="1"/>
    </xf>
    <xf numFmtId="171" fontId="62" fillId="0" borderId="14" xfId="42" applyFont="1" applyFill="1" applyBorder="1" applyAlignment="1">
      <alignment horizontal="left" vertical="center"/>
    </xf>
    <xf numFmtId="2" fontId="26" fillId="0" borderId="22" xfId="56" applyNumberFormat="1" applyFont="1" applyFill="1" applyBorder="1" applyAlignment="1" applyProtection="1">
      <alignment horizontal="left" vertical="center"/>
      <protection locked="0"/>
    </xf>
    <xf numFmtId="2" fontId="26" fillId="0" borderId="11" xfId="56" applyNumberFormat="1" applyFont="1" applyFill="1" applyBorder="1" applyAlignment="1" applyProtection="1">
      <alignment horizontal="left" vertical="center"/>
      <protection locked="0"/>
    </xf>
    <xf numFmtId="2" fontId="27" fillId="0" borderId="11" xfId="59" applyNumberFormat="1" applyFont="1" applyFill="1" applyBorder="1" applyAlignment="1">
      <alignment horizontal="left" vertical="center"/>
      <protection/>
    </xf>
    <xf numFmtId="2" fontId="27" fillId="0" borderId="11" xfId="56" applyNumberFormat="1" applyFont="1" applyFill="1" applyBorder="1" applyAlignment="1">
      <alignment horizontal="left" vertical="center"/>
      <protection/>
    </xf>
    <xf numFmtId="2" fontId="26" fillId="33" borderId="11" xfId="56" applyNumberFormat="1" applyFont="1" applyFill="1" applyBorder="1" applyAlignment="1" applyProtection="1">
      <alignment horizontal="left" vertical="center"/>
      <protection locked="0"/>
    </xf>
    <xf numFmtId="2" fontId="26" fillId="0" borderId="11" xfId="56" applyNumberFormat="1" applyFont="1" applyBorder="1" applyAlignment="1" applyProtection="1">
      <alignment horizontal="left" vertical="center"/>
      <protection locked="0"/>
    </xf>
    <xf numFmtId="2" fontId="26" fillId="0" borderId="11" xfId="56" applyNumberFormat="1" applyFont="1" applyBorder="1" applyAlignment="1" applyProtection="1">
      <alignment horizontal="left" vertical="center" wrapText="1"/>
      <protection locked="0"/>
    </xf>
    <xf numFmtId="2" fontId="26" fillId="0" borderId="12" xfId="56" applyNumberFormat="1" applyFont="1" applyBorder="1" applyAlignment="1" applyProtection="1">
      <alignment horizontal="left" vertical="center" wrapText="1"/>
      <protection locked="0"/>
    </xf>
    <xf numFmtId="2" fontId="27" fillId="34" borderId="14" xfId="59" applyNumberFormat="1" applyFont="1" applyFill="1" applyBorder="1" applyAlignment="1">
      <alignment horizontal="right" vertical="center"/>
      <protection/>
    </xf>
    <xf numFmtId="2" fontId="26" fillId="34" borderId="14" xfId="58" applyNumberFormat="1" applyFont="1" applyFill="1" applyBorder="1" applyAlignment="1">
      <alignment horizontal="right" vertical="center"/>
      <protection/>
    </xf>
    <xf numFmtId="0" fontId="27" fillId="34" borderId="14" xfId="59" applyFont="1" applyFill="1" applyBorder="1" applyAlignment="1">
      <alignment horizontal="justify" vertical="center" wrapText="1"/>
      <protection/>
    </xf>
    <xf numFmtId="1" fontId="14" fillId="0" borderId="14" xfId="59" applyNumberFormat="1" applyFont="1" applyFill="1" applyBorder="1" applyAlignment="1">
      <alignment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26" fillId="0" borderId="23" xfId="56" applyFont="1" applyFill="1" applyBorder="1" applyAlignment="1">
      <alignment horizontal="center" vertical="top"/>
      <protection/>
    </xf>
    <xf numFmtId="0" fontId="26" fillId="0" borderId="24" xfId="56" applyFont="1" applyFill="1" applyBorder="1" applyAlignment="1">
      <alignment horizontal="center" vertical="top"/>
      <protection/>
    </xf>
    <xf numFmtId="0" fontId="26" fillId="0" borderId="24" xfId="56" applyFont="1" applyBorder="1" applyAlignment="1">
      <alignment horizontal="center" vertical="top"/>
      <protection/>
    </xf>
    <xf numFmtId="0" fontId="26" fillId="0" borderId="25" xfId="56" applyFont="1" applyBorder="1" applyAlignment="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9"/>
  <sheetViews>
    <sheetView showGridLines="0" zoomScale="80" zoomScaleNormal="80" zoomScalePageLayoutView="0" workbookViewId="0" topLeftCell="A1">
      <selection activeCell="B17" sqref="B17"/>
    </sheetView>
  </sheetViews>
  <sheetFormatPr defaultColWidth="9.140625" defaultRowHeight="15"/>
  <cols>
    <col min="1" max="1" width="9.57421875" style="1" customWidth="1"/>
    <col min="2" max="2" width="76.7109375" style="1" bestFit="1" customWidth="1"/>
    <col min="3" max="3" width="15.140625" style="1" hidden="1" customWidth="1"/>
    <col min="4" max="4" width="10.57421875" style="1" customWidth="1"/>
    <col min="5" max="5" width="9.28125" style="1" customWidth="1"/>
    <col min="6" max="6" width="16.140625" style="1" bestFit="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121</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201</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202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40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16">
        <v>1</v>
      </c>
      <c r="B12" s="16">
        <v>2</v>
      </c>
      <c r="C12" s="24">
        <v>3</v>
      </c>
      <c r="D12" s="26">
        <v>4</v>
      </c>
      <c r="E12" s="26">
        <v>5</v>
      </c>
      <c r="F12" s="26">
        <v>6</v>
      </c>
      <c r="G12" s="26">
        <v>7</v>
      </c>
      <c r="H12" s="26">
        <v>8</v>
      </c>
      <c r="I12" s="26">
        <v>9</v>
      </c>
      <c r="J12" s="26">
        <v>10</v>
      </c>
      <c r="K12" s="26">
        <v>11</v>
      </c>
      <c r="L12" s="26">
        <v>12</v>
      </c>
      <c r="M12" s="26">
        <v>13</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8">
        <v>7</v>
      </c>
      <c r="BB12" s="28">
        <v>54</v>
      </c>
      <c r="BC12" s="28">
        <v>8</v>
      </c>
      <c r="IE12" s="18"/>
      <c r="IF12" s="18"/>
      <c r="IG12" s="18"/>
      <c r="IH12" s="18"/>
      <c r="II12" s="18"/>
    </row>
    <row r="13" spans="1:243" s="17" customFormat="1" ht="18">
      <c r="A13" s="28">
        <v>1</v>
      </c>
      <c r="B13" s="29" t="s">
        <v>60</v>
      </c>
      <c r="C13" s="27"/>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7">
        <v>1</v>
      </c>
      <c r="IB13" s="17" t="s">
        <v>60</v>
      </c>
      <c r="IE13" s="18"/>
      <c r="IF13" s="18"/>
      <c r="IG13" s="18"/>
      <c r="IH13" s="18"/>
      <c r="II13" s="18"/>
    </row>
    <row r="14" spans="1:243" s="17" customFormat="1" ht="15.75">
      <c r="A14" s="30">
        <v>1.01</v>
      </c>
      <c r="B14" s="50" t="s">
        <v>122</v>
      </c>
      <c r="C14" s="30" t="s">
        <v>43</v>
      </c>
      <c r="D14" s="75"/>
      <c r="E14" s="76"/>
      <c r="F14" s="76"/>
      <c r="G14" s="76"/>
      <c r="H14" s="76"/>
      <c r="I14" s="76"/>
      <c r="J14" s="76"/>
      <c r="K14" s="76"/>
      <c r="L14" s="76"/>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IA14" s="17">
        <v>1.01</v>
      </c>
      <c r="IB14" s="17" t="s">
        <v>122</v>
      </c>
      <c r="IC14" s="17" t="s">
        <v>43</v>
      </c>
      <c r="IE14" s="18"/>
      <c r="IF14" s="18"/>
      <c r="IG14" s="18"/>
      <c r="IH14" s="18"/>
      <c r="II14" s="18"/>
    </row>
    <row r="15" spans="1:243" s="17" customFormat="1" ht="15.75">
      <c r="A15" s="30">
        <v>1.02</v>
      </c>
      <c r="B15" s="50" t="s">
        <v>123</v>
      </c>
      <c r="C15" s="30" t="s">
        <v>44</v>
      </c>
      <c r="D15" s="75"/>
      <c r="E15" s="76"/>
      <c r="F15" s="76"/>
      <c r="G15" s="76"/>
      <c r="H15" s="76"/>
      <c r="I15" s="76"/>
      <c r="J15" s="76"/>
      <c r="K15" s="76"/>
      <c r="L15" s="76"/>
      <c r="M15" s="76"/>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8"/>
      <c r="IA15" s="17">
        <v>1.02</v>
      </c>
      <c r="IB15" s="17" t="s">
        <v>123</v>
      </c>
      <c r="IC15" s="17" t="s">
        <v>44</v>
      </c>
      <c r="IE15" s="18"/>
      <c r="IF15" s="18"/>
      <c r="IG15" s="18"/>
      <c r="IH15" s="18"/>
      <c r="II15" s="18"/>
    </row>
    <row r="16" spans="1:243" s="17" customFormat="1" ht="15.75">
      <c r="A16" s="30">
        <v>1.03</v>
      </c>
      <c r="B16" s="50" t="s">
        <v>124</v>
      </c>
      <c r="C16" s="30" t="s">
        <v>45</v>
      </c>
      <c r="D16" s="75"/>
      <c r="E16" s="76"/>
      <c r="F16" s="76"/>
      <c r="G16" s="76"/>
      <c r="H16" s="76"/>
      <c r="I16" s="76"/>
      <c r="J16" s="76"/>
      <c r="K16" s="76"/>
      <c r="L16" s="76"/>
      <c r="M16" s="76"/>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8"/>
      <c r="IA16" s="17">
        <v>1.03</v>
      </c>
      <c r="IB16" s="17" t="s">
        <v>124</v>
      </c>
      <c r="IC16" s="17" t="s">
        <v>45</v>
      </c>
      <c r="IE16" s="18"/>
      <c r="IF16" s="18"/>
      <c r="IG16" s="18"/>
      <c r="IH16" s="18"/>
      <c r="II16" s="18"/>
    </row>
    <row r="17" spans="1:243" s="17" customFormat="1" ht="189">
      <c r="A17" s="30">
        <v>1.04</v>
      </c>
      <c r="B17" s="50" t="s">
        <v>125</v>
      </c>
      <c r="C17" s="30" t="s">
        <v>112</v>
      </c>
      <c r="D17" s="75"/>
      <c r="E17" s="76"/>
      <c r="F17" s="76"/>
      <c r="G17" s="76"/>
      <c r="H17" s="76"/>
      <c r="I17" s="76"/>
      <c r="J17" s="76"/>
      <c r="K17" s="76"/>
      <c r="L17" s="76"/>
      <c r="M17" s="76"/>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IA17" s="17">
        <v>1.04</v>
      </c>
      <c r="IB17" s="17" t="s">
        <v>125</v>
      </c>
      <c r="IC17" s="17" t="s">
        <v>112</v>
      </c>
      <c r="IE17" s="18"/>
      <c r="IF17" s="18"/>
      <c r="IG17" s="18"/>
      <c r="IH17" s="18"/>
      <c r="II17" s="18"/>
    </row>
    <row r="18" spans="1:243" s="17" customFormat="1" ht="30">
      <c r="A18" s="30">
        <v>1.05</v>
      </c>
      <c r="B18" s="50" t="s">
        <v>126</v>
      </c>
      <c r="C18" s="30" t="s">
        <v>46</v>
      </c>
      <c r="D18" s="51">
        <v>1</v>
      </c>
      <c r="E18" s="52" t="s">
        <v>194</v>
      </c>
      <c r="F18" s="53">
        <v>505000</v>
      </c>
      <c r="G18" s="54"/>
      <c r="H18" s="55"/>
      <c r="I18" s="56" t="s">
        <v>34</v>
      </c>
      <c r="J18" s="57">
        <f aca="true" t="shared" si="0" ref="J18:J80">IF(I18="Less(-)",-1,1)</f>
        <v>1</v>
      </c>
      <c r="K18" s="55" t="s">
        <v>35</v>
      </c>
      <c r="L18" s="55" t="s">
        <v>4</v>
      </c>
      <c r="M18" s="58"/>
      <c r="N18" s="59"/>
      <c r="O18" s="59"/>
      <c r="P18" s="60"/>
      <c r="Q18" s="59"/>
      <c r="R18" s="59"/>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62">
        <f aca="true" t="shared" si="1" ref="BA18:BA80">D18*F18</f>
        <v>505000</v>
      </c>
      <c r="BB18" s="63">
        <f aca="true" t="shared" si="2" ref="BB18:BB80">BA18+SUM(N18:AZ18)</f>
        <v>505000</v>
      </c>
      <c r="BC18" s="64" t="str">
        <f aca="true" t="shared" si="3" ref="BC18:BC80">SpellNumber(L18,BB18)</f>
        <v>INR  Five Lakh Five Thousand    Only</v>
      </c>
      <c r="IA18" s="17">
        <v>1.05</v>
      </c>
      <c r="IB18" s="17" t="s">
        <v>126</v>
      </c>
      <c r="IC18" s="17" t="s">
        <v>46</v>
      </c>
      <c r="ID18" s="17">
        <v>1</v>
      </c>
      <c r="IE18" s="18" t="s">
        <v>194</v>
      </c>
      <c r="IF18" s="18"/>
      <c r="IG18" s="18"/>
      <c r="IH18" s="18"/>
      <c r="II18" s="18"/>
    </row>
    <row r="19" spans="1:243" s="17" customFormat="1" ht="30">
      <c r="A19" s="30">
        <v>1.06</v>
      </c>
      <c r="B19" s="50" t="s">
        <v>127</v>
      </c>
      <c r="C19" s="30" t="s">
        <v>51</v>
      </c>
      <c r="D19" s="51">
        <v>1</v>
      </c>
      <c r="E19" s="52" t="s">
        <v>194</v>
      </c>
      <c r="F19" s="53">
        <v>461000</v>
      </c>
      <c r="G19" s="54"/>
      <c r="H19" s="55"/>
      <c r="I19" s="56" t="s">
        <v>34</v>
      </c>
      <c r="J19" s="57">
        <f t="shared" si="0"/>
        <v>1</v>
      </c>
      <c r="K19" s="55" t="s">
        <v>35</v>
      </c>
      <c r="L19" s="55" t="s">
        <v>4</v>
      </c>
      <c r="M19" s="58"/>
      <c r="N19" s="59"/>
      <c r="O19" s="59"/>
      <c r="P19" s="60"/>
      <c r="Q19" s="59"/>
      <c r="R19" s="59"/>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62">
        <f t="shared" si="1"/>
        <v>461000</v>
      </c>
      <c r="BB19" s="63">
        <f t="shared" si="2"/>
        <v>461000</v>
      </c>
      <c r="BC19" s="64" t="str">
        <f t="shared" si="3"/>
        <v>INR  Four Lakh Sixty One Thousand    Only</v>
      </c>
      <c r="IA19" s="17">
        <v>1.06</v>
      </c>
      <c r="IB19" s="17" t="s">
        <v>127</v>
      </c>
      <c r="IC19" s="17" t="s">
        <v>51</v>
      </c>
      <c r="ID19" s="17">
        <v>1</v>
      </c>
      <c r="IE19" s="18" t="s">
        <v>194</v>
      </c>
      <c r="IF19" s="18"/>
      <c r="IG19" s="18"/>
      <c r="IH19" s="18"/>
      <c r="II19" s="18"/>
    </row>
    <row r="20" spans="1:243" s="17" customFormat="1" ht="15.75">
      <c r="A20" s="30">
        <v>1.07</v>
      </c>
      <c r="B20" s="50" t="s">
        <v>128</v>
      </c>
      <c r="C20" s="30" t="s">
        <v>52</v>
      </c>
      <c r="D20" s="75"/>
      <c r="E20" s="76"/>
      <c r="F20" s="76"/>
      <c r="G20" s="76"/>
      <c r="H20" s="76"/>
      <c r="I20" s="76"/>
      <c r="J20" s="76"/>
      <c r="K20" s="76"/>
      <c r="L20" s="76"/>
      <c r="M20" s="76"/>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8"/>
      <c r="IA20" s="17">
        <v>1.07</v>
      </c>
      <c r="IB20" s="17" t="s">
        <v>128</v>
      </c>
      <c r="IC20" s="17" t="s">
        <v>52</v>
      </c>
      <c r="IE20" s="18"/>
      <c r="IF20" s="18"/>
      <c r="IG20" s="18"/>
      <c r="IH20" s="18"/>
      <c r="II20" s="18"/>
    </row>
    <row r="21" spans="1:243" s="17" customFormat="1" ht="157.5">
      <c r="A21" s="30">
        <v>1.08</v>
      </c>
      <c r="B21" s="50" t="s">
        <v>129</v>
      </c>
      <c r="C21" s="30" t="s">
        <v>47</v>
      </c>
      <c r="D21" s="75"/>
      <c r="E21" s="76"/>
      <c r="F21" s="76"/>
      <c r="G21" s="76"/>
      <c r="H21" s="76"/>
      <c r="I21" s="76"/>
      <c r="J21" s="76"/>
      <c r="K21" s="76"/>
      <c r="L21" s="76"/>
      <c r="M21" s="76"/>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8"/>
      <c r="IA21" s="17">
        <v>1.08</v>
      </c>
      <c r="IB21" s="17" t="s">
        <v>129</v>
      </c>
      <c r="IC21" s="17" t="s">
        <v>47</v>
      </c>
      <c r="IE21" s="18"/>
      <c r="IF21" s="18"/>
      <c r="IG21" s="18"/>
      <c r="IH21" s="18"/>
      <c r="II21" s="18"/>
    </row>
    <row r="22" spans="1:243" s="17" customFormat="1" ht="15.75">
      <c r="A22" s="30">
        <v>1.09</v>
      </c>
      <c r="B22" s="50" t="s">
        <v>130</v>
      </c>
      <c r="C22" s="30" t="s">
        <v>53</v>
      </c>
      <c r="D22" s="75"/>
      <c r="E22" s="76"/>
      <c r="F22" s="76"/>
      <c r="G22" s="76"/>
      <c r="H22" s="76"/>
      <c r="I22" s="76"/>
      <c r="J22" s="76"/>
      <c r="K22" s="76"/>
      <c r="L22" s="76"/>
      <c r="M22" s="76"/>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8"/>
      <c r="IA22" s="17">
        <v>1.09</v>
      </c>
      <c r="IB22" s="17" t="s">
        <v>130</v>
      </c>
      <c r="IC22" s="17" t="s">
        <v>53</v>
      </c>
      <c r="IE22" s="18"/>
      <c r="IF22" s="18"/>
      <c r="IG22" s="18"/>
      <c r="IH22" s="18"/>
      <c r="II22" s="18"/>
    </row>
    <row r="23" spans="1:243" s="17" customFormat="1" ht="30">
      <c r="A23" s="30">
        <v>1.1</v>
      </c>
      <c r="B23" s="50" t="s">
        <v>131</v>
      </c>
      <c r="C23" s="30" t="s">
        <v>48</v>
      </c>
      <c r="D23" s="51">
        <v>2</v>
      </c>
      <c r="E23" s="52" t="s">
        <v>120</v>
      </c>
      <c r="F23" s="53">
        <v>78950</v>
      </c>
      <c r="G23" s="54"/>
      <c r="H23" s="55"/>
      <c r="I23" s="56" t="s">
        <v>34</v>
      </c>
      <c r="J23" s="57">
        <f t="shared" si="0"/>
        <v>1</v>
      </c>
      <c r="K23" s="55" t="s">
        <v>35</v>
      </c>
      <c r="L23" s="55" t="s">
        <v>4</v>
      </c>
      <c r="M23" s="58"/>
      <c r="N23" s="59"/>
      <c r="O23" s="59"/>
      <c r="P23" s="60"/>
      <c r="Q23" s="59"/>
      <c r="R23" s="59"/>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1"/>
      <c r="BA23" s="62">
        <f t="shared" si="1"/>
        <v>157900</v>
      </c>
      <c r="BB23" s="63">
        <f t="shared" si="2"/>
        <v>157900</v>
      </c>
      <c r="BC23" s="64" t="str">
        <f t="shared" si="3"/>
        <v>INR  One Lakh Fifty Seven Thousand Nine Hundred    Only</v>
      </c>
      <c r="IA23" s="17">
        <v>1.1</v>
      </c>
      <c r="IB23" s="17" t="s">
        <v>131</v>
      </c>
      <c r="IC23" s="17" t="s">
        <v>48</v>
      </c>
      <c r="ID23" s="17">
        <v>2</v>
      </c>
      <c r="IE23" s="18" t="s">
        <v>120</v>
      </c>
      <c r="IF23" s="18"/>
      <c r="IG23" s="18"/>
      <c r="IH23" s="18"/>
      <c r="II23" s="18"/>
    </row>
    <row r="24" spans="1:243" s="17" customFormat="1" ht="30">
      <c r="A24" s="30">
        <v>1.11</v>
      </c>
      <c r="B24" s="50" t="s">
        <v>132</v>
      </c>
      <c r="C24" s="30" t="s">
        <v>54</v>
      </c>
      <c r="D24" s="51">
        <v>1</v>
      </c>
      <c r="E24" s="52" t="s">
        <v>194</v>
      </c>
      <c r="F24" s="53">
        <v>83500</v>
      </c>
      <c r="G24" s="54"/>
      <c r="H24" s="55"/>
      <c r="I24" s="56" t="s">
        <v>34</v>
      </c>
      <c r="J24" s="57">
        <f t="shared" si="0"/>
        <v>1</v>
      </c>
      <c r="K24" s="55" t="s">
        <v>35</v>
      </c>
      <c r="L24" s="55" t="s">
        <v>4</v>
      </c>
      <c r="M24" s="58"/>
      <c r="N24" s="59"/>
      <c r="O24" s="59"/>
      <c r="P24" s="60"/>
      <c r="Q24" s="59"/>
      <c r="R24" s="59"/>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1"/>
      <c r="BA24" s="62">
        <f t="shared" si="1"/>
        <v>83500</v>
      </c>
      <c r="BB24" s="63">
        <f t="shared" si="2"/>
        <v>83500</v>
      </c>
      <c r="BC24" s="64" t="str">
        <f t="shared" si="3"/>
        <v>INR  Eighty Three Thousand Five Hundred    Only</v>
      </c>
      <c r="IA24" s="17">
        <v>1.11</v>
      </c>
      <c r="IB24" s="17" t="s">
        <v>132</v>
      </c>
      <c r="IC24" s="17" t="s">
        <v>54</v>
      </c>
      <c r="ID24" s="17">
        <v>1</v>
      </c>
      <c r="IE24" s="18" t="s">
        <v>194</v>
      </c>
      <c r="IF24" s="18"/>
      <c r="IG24" s="18"/>
      <c r="IH24" s="18"/>
      <c r="II24" s="18"/>
    </row>
    <row r="25" spans="1:243" s="17" customFormat="1" ht="15.75">
      <c r="A25" s="30">
        <v>1.12</v>
      </c>
      <c r="B25" s="50" t="s">
        <v>133</v>
      </c>
      <c r="C25" s="30" t="s">
        <v>55</v>
      </c>
      <c r="D25" s="75"/>
      <c r="E25" s="76"/>
      <c r="F25" s="76"/>
      <c r="G25" s="76"/>
      <c r="H25" s="76"/>
      <c r="I25" s="76"/>
      <c r="J25" s="76"/>
      <c r="K25" s="76"/>
      <c r="L25" s="76"/>
      <c r="M25" s="76"/>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8"/>
      <c r="IA25" s="17">
        <v>1.12</v>
      </c>
      <c r="IB25" s="17" t="s">
        <v>133</v>
      </c>
      <c r="IC25" s="17" t="s">
        <v>55</v>
      </c>
      <c r="IE25" s="18"/>
      <c r="IF25" s="18"/>
      <c r="IG25" s="18"/>
      <c r="IH25" s="18"/>
      <c r="II25" s="18"/>
    </row>
    <row r="26" spans="1:243" s="17" customFormat="1" ht="189">
      <c r="A26" s="30">
        <v>1.13</v>
      </c>
      <c r="B26" s="50" t="s">
        <v>134</v>
      </c>
      <c r="C26" s="30" t="s">
        <v>113</v>
      </c>
      <c r="D26" s="75"/>
      <c r="E26" s="76"/>
      <c r="F26" s="76"/>
      <c r="G26" s="76"/>
      <c r="H26" s="76"/>
      <c r="I26" s="76"/>
      <c r="J26" s="76"/>
      <c r="K26" s="76"/>
      <c r="L26" s="76"/>
      <c r="M26" s="76"/>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8"/>
      <c r="IA26" s="17">
        <v>1.13</v>
      </c>
      <c r="IB26" s="17" t="s">
        <v>134</v>
      </c>
      <c r="IC26" s="17" t="s">
        <v>113</v>
      </c>
      <c r="IE26" s="18"/>
      <c r="IF26" s="18"/>
      <c r="IG26" s="18"/>
      <c r="IH26" s="18"/>
      <c r="II26" s="18"/>
    </row>
    <row r="27" spans="1:243" s="17" customFormat="1" ht="30">
      <c r="A27" s="30">
        <v>1.14</v>
      </c>
      <c r="B27" s="50" t="s">
        <v>135</v>
      </c>
      <c r="C27" s="30" t="s">
        <v>56</v>
      </c>
      <c r="D27" s="51">
        <v>5</v>
      </c>
      <c r="E27" s="52" t="s">
        <v>120</v>
      </c>
      <c r="F27" s="53">
        <v>54300</v>
      </c>
      <c r="G27" s="54"/>
      <c r="H27" s="55"/>
      <c r="I27" s="56" t="s">
        <v>34</v>
      </c>
      <c r="J27" s="57">
        <f t="shared" si="0"/>
        <v>1</v>
      </c>
      <c r="K27" s="55" t="s">
        <v>35</v>
      </c>
      <c r="L27" s="55" t="s">
        <v>4</v>
      </c>
      <c r="M27" s="58"/>
      <c r="N27" s="59"/>
      <c r="O27" s="59"/>
      <c r="P27" s="60"/>
      <c r="Q27" s="59"/>
      <c r="R27" s="59"/>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1"/>
      <c r="BA27" s="62">
        <f t="shared" si="1"/>
        <v>271500</v>
      </c>
      <c r="BB27" s="63">
        <f t="shared" si="2"/>
        <v>271500</v>
      </c>
      <c r="BC27" s="64" t="str">
        <f t="shared" si="3"/>
        <v>INR  Two Lakh Seventy One Thousand Five Hundred    Only</v>
      </c>
      <c r="IA27" s="17">
        <v>1.14</v>
      </c>
      <c r="IB27" s="17" t="s">
        <v>135</v>
      </c>
      <c r="IC27" s="17" t="s">
        <v>56</v>
      </c>
      <c r="ID27" s="17">
        <v>5</v>
      </c>
      <c r="IE27" s="18" t="s">
        <v>120</v>
      </c>
      <c r="IF27" s="18"/>
      <c r="IG27" s="18"/>
      <c r="IH27" s="18"/>
      <c r="II27" s="18"/>
    </row>
    <row r="28" spans="1:243" s="17" customFormat="1" ht="15.75">
      <c r="A28" s="30">
        <v>1.15</v>
      </c>
      <c r="B28" s="50" t="s">
        <v>136</v>
      </c>
      <c r="C28" s="30" t="s">
        <v>57</v>
      </c>
      <c r="D28" s="75"/>
      <c r="E28" s="76"/>
      <c r="F28" s="76"/>
      <c r="G28" s="76"/>
      <c r="H28" s="76"/>
      <c r="I28" s="76"/>
      <c r="J28" s="76"/>
      <c r="K28" s="76"/>
      <c r="L28" s="76"/>
      <c r="M28" s="76"/>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8"/>
      <c r="IA28" s="17">
        <v>1.15</v>
      </c>
      <c r="IB28" s="17" t="s">
        <v>136</v>
      </c>
      <c r="IC28" s="17" t="s">
        <v>57</v>
      </c>
      <c r="IE28" s="18"/>
      <c r="IF28" s="18"/>
      <c r="IG28" s="18"/>
      <c r="IH28" s="18"/>
      <c r="II28" s="18"/>
    </row>
    <row r="29" spans="1:243" s="17" customFormat="1" ht="299.25">
      <c r="A29" s="30">
        <v>1.16</v>
      </c>
      <c r="B29" s="50" t="s">
        <v>137</v>
      </c>
      <c r="C29" s="30" t="s">
        <v>58</v>
      </c>
      <c r="D29" s="75"/>
      <c r="E29" s="76"/>
      <c r="F29" s="76"/>
      <c r="G29" s="76"/>
      <c r="H29" s="76"/>
      <c r="I29" s="76"/>
      <c r="J29" s="76"/>
      <c r="K29" s="76"/>
      <c r="L29" s="76"/>
      <c r="M29" s="76"/>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8"/>
      <c r="IA29" s="17">
        <v>1.16</v>
      </c>
      <c r="IB29" s="17" t="s">
        <v>137</v>
      </c>
      <c r="IC29" s="17" t="s">
        <v>58</v>
      </c>
      <c r="IE29" s="18"/>
      <c r="IF29" s="18"/>
      <c r="IG29" s="18"/>
      <c r="IH29" s="18"/>
      <c r="II29" s="18"/>
    </row>
    <row r="30" spans="1:243" s="17" customFormat="1" ht="15.75">
      <c r="A30" s="30">
        <v>1.17</v>
      </c>
      <c r="B30" s="50" t="s">
        <v>138</v>
      </c>
      <c r="C30" s="30" t="s">
        <v>59</v>
      </c>
      <c r="D30" s="51">
        <v>1</v>
      </c>
      <c r="E30" s="52" t="s">
        <v>194</v>
      </c>
      <c r="F30" s="53">
        <v>200000</v>
      </c>
      <c r="G30" s="54"/>
      <c r="H30" s="55"/>
      <c r="I30" s="56" t="s">
        <v>34</v>
      </c>
      <c r="J30" s="57">
        <f t="shared" si="0"/>
        <v>1</v>
      </c>
      <c r="K30" s="55" t="s">
        <v>35</v>
      </c>
      <c r="L30" s="55" t="s">
        <v>4</v>
      </c>
      <c r="M30" s="58"/>
      <c r="N30" s="59"/>
      <c r="O30" s="59"/>
      <c r="P30" s="60"/>
      <c r="Q30" s="59"/>
      <c r="R30" s="59"/>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1"/>
      <c r="BA30" s="62">
        <f t="shared" si="1"/>
        <v>200000</v>
      </c>
      <c r="BB30" s="63">
        <f t="shared" si="2"/>
        <v>200000</v>
      </c>
      <c r="BC30" s="64" t="str">
        <f t="shared" si="3"/>
        <v>INR  Two Lakh    Only</v>
      </c>
      <c r="IA30" s="17">
        <v>1.17</v>
      </c>
      <c r="IB30" s="17" t="s">
        <v>138</v>
      </c>
      <c r="IC30" s="17" t="s">
        <v>59</v>
      </c>
      <c r="ID30" s="17">
        <v>1</v>
      </c>
      <c r="IE30" s="18" t="s">
        <v>194</v>
      </c>
      <c r="IF30" s="18"/>
      <c r="IG30" s="18"/>
      <c r="IH30" s="18"/>
      <c r="II30" s="18"/>
    </row>
    <row r="31" spans="1:243" s="17" customFormat="1" ht="47.25">
      <c r="A31" s="30">
        <v>1.18</v>
      </c>
      <c r="B31" s="50" t="s">
        <v>139</v>
      </c>
      <c r="C31" s="30" t="s">
        <v>49</v>
      </c>
      <c r="D31" s="51">
        <v>1</v>
      </c>
      <c r="E31" s="52" t="s">
        <v>195</v>
      </c>
      <c r="F31" s="53">
        <v>33300</v>
      </c>
      <c r="G31" s="54"/>
      <c r="H31" s="55"/>
      <c r="I31" s="56" t="s">
        <v>34</v>
      </c>
      <c r="J31" s="57">
        <f t="shared" si="0"/>
        <v>1</v>
      </c>
      <c r="K31" s="55" t="s">
        <v>35</v>
      </c>
      <c r="L31" s="55" t="s">
        <v>4</v>
      </c>
      <c r="M31" s="58"/>
      <c r="N31" s="59"/>
      <c r="O31" s="59"/>
      <c r="P31" s="60"/>
      <c r="Q31" s="59"/>
      <c r="R31" s="59"/>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1"/>
      <c r="BA31" s="62">
        <f t="shared" si="1"/>
        <v>33300</v>
      </c>
      <c r="BB31" s="63">
        <f t="shared" si="2"/>
        <v>33300</v>
      </c>
      <c r="BC31" s="64" t="str">
        <f t="shared" si="3"/>
        <v>INR  Thirty Three Thousand Three Hundred    Only</v>
      </c>
      <c r="IA31" s="17">
        <v>1.18</v>
      </c>
      <c r="IB31" s="17" t="s">
        <v>139</v>
      </c>
      <c r="IC31" s="17" t="s">
        <v>49</v>
      </c>
      <c r="ID31" s="17">
        <v>1</v>
      </c>
      <c r="IE31" s="18" t="s">
        <v>195</v>
      </c>
      <c r="IF31" s="18"/>
      <c r="IG31" s="18"/>
      <c r="IH31" s="18"/>
      <c r="II31" s="18"/>
    </row>
    <row r="32" spans="1:243" s="17" customFormat="1" ht="47.25">
      <c r="A32" s="30">
        <v>1.19</v>
      </c>
      <c r="B32" s="50" t="s">
        <v>140</v>
      </c>
      <c r="C32" s="30" t="s">
        <v>61</v>
      </c>
      <c r="D32" s="51">
        <v>2</v>
      </c>
      <c r="E32" s="52" t="s">
        <v>196</v>
      </c>
      <c r="F32" s="53">
        <v>14500</v>
      </c>
      <c r="G32" s="54"/>
      <c r="H32" s="55"/>
      <c r="I32" s="56" t="s">
        <v>34</v>
      </c>
      <c r="J32" s="57">
        <f t="shared" si="0"/>
        <v>1</v>
      </c>
      <c r="K32" s="55" t="s">
        <v>35</v>
      </c>
      <c r="L32" s="55" t="s">
        <v>4</v>
      </c>
      <c r="M32" s="58"/>
      <c r="N32" s="59"/>
      <c r="O32" s="59"/>
      <c r="P32" s="60"/>
      <c r="Q32" s="59"/>
      <c r="R32" s="59"/>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1"/>
      <c r="BA32" s="62">
        <f t="shared" si="1"/>
        <v>29000</v>
      </c>
      <c r="BB32" s="63">
        <f t="shared" si="2"/>
        <v>29000</v>
      </c>
      <c r="BC32" s="64" t="str">
        <f t="shared" si="3"/>
        <v>INR  Twenty Nine Thousand    Only</v>
      </c>
      <c r="IA32" s="17">
        <v>1.19</v>
      </c>
      <c r="IB32" s="17" t="s">
        <v>140</v>
      </c>
      <c r="IC32" s="17" t="s">
        <v>61</v>
      </c>
      <c r="ID32" s="17">
        <v>2</v>
      </c>
      <c r="IE32" s="18" t="s">
        <v>196</v>
      </c>
      <c r="IF32" s="18"/>
      <c r="IG32" s="18"/>
      <c r="IH32" s="18"/>
      <c r="II32" s="18"/>
    </row>
    <row r="33" spans="1:243" s="17" customFormat="1" ht="15.75">
      <c r="A33" s="30">
        <v>1.2</v>
      </c>
      <c r="B33" s="50" t="s">
        <v>141</v>
      </c>
      <c r="C33" s="30" t="s">
        <v>62</v>
      </c>
      <c r="D33" s="75"/>
      <c r="E33" s="76"/>
      <c r="F33" s="76"/>
      <c r="G33" s="76"/>
      <c r="H33" s="76"/>
      <c r="I33" s="76"/>
      <c r="J33" s="76"/>
      <c r="K33" s="76"/>
      <c r="L33" s="76"/>
      <c r="M33" s="76"/>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8"/>
      <c r="IA33" s="17">
        <v>1.2</v>
      </c>
      <c r="IB33" s="17" t="s">
        <v>141</v>
      </c>
      <c r="IC33" s="17" t="s">
        <v>62</v>
      </c>
      <c r="IE33" s="18"/>
      <c r="IF33" s="18"/>
      <c r="IG33" s="18"/>
      <c r="IH33" s="18"/>
      <c r="II33" s="18"/>
    </row>
    <row r="34" spans="1:243" s="17" customFormat="1" ht="63">
      <c r="A34" s="30">
        <v>1.21</v>
      </c>
      <c r="B34" s="50" t="s">
        <v>142</v>
      </c>
      <c r="C34" s="30" t="s">
        <v>63</v>
      </c>
      <c r="D34" s="75"/>
      <c r="E34" s="76"/>
      <c r="F34" s="76"/>
      <c r="G34" s="76"/>
      <c r="H34" s="76"/>
      <c r="I34" s="76"/>
      <c r="J34" s="76"/>
      <c r="K34" s="76"/>
      <c r="L34" s="76"/>
      <c r="M34" s="76"/>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8"/>
      <c r="IA34" s="17">
        <v>1.21</v>
      </c>
      <c r="IB34" s="17" t="s">
        <v>142</v>
      </c>
      <c r="IC34" s="17" t="s">
        <v>63</v>
      </c>
      <c r="IE34" s="18"/>
      <c r="IF34" s="18"/>
      <c r="IG34" s="18"/>
      <c r="IH34" s="18"/>
      <c r="II34" s="18"/>
    </row>
    <row r="35" spans="1:243" s="17" customFormat="1" ht="30">
      <c r="A35" s="30">
        <v>1.22</v>
      </c>
      <c r="B35" s="50" t="s">
        <v>143</v>
      </c>
      <c r="C35" s="30" t="s">
        <v>114</v>
      </c>
      <c r="D35" s="51">
        <v>7</v>
      </c>
      <c r="E35" s="52" t="s">
        <v>195</v>
      </c>
      <c r="F35" s="53">
        <v>4200</v>
      </c>
      <c r="G35" s="54"/>
      <c r="H35" s="55"/>
      <c r="I35" s="56" t="s">
        <v>34</v>
      </c>
      <c r="J35" s="57">
        <f t="shared" si="0"/>
        <v>1</v>
      </c>
      <c r="K35" s="55" t="s">
        <v>35</v>
      </c>
      <c r="L35" s="55" t="s">
        <v>4</v>
      </c>
      <c r="M35" s="58"/>
      <c r="N35" s="59"/>
      <c r="O35" s="59"/>
      <c r="P35" s="60"/>
      <c r="Q35" s="59"/>
      <c r="R35" s="59"/>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1"/>
      <c r="BA35" s="62">
        <f t="shared" si="1"/>
        <v>29400</v>
      </c>
      <c r="BB35" s="63">
        <f t="shared" si="2"/>
        <v>29400</v>
      </c>
      <c r="BC35" s="64" t="str">
        <f t="shared" si="3"/>
        <v>INR  Twenty Nine Thousand Four Hundred    Only</v>
      </c>
      <c r="IA35" s="17">
        <v>1.22</v>
      </c>
      <c r="IB35" s="17" t="s">
        <v>143</v>
      </c>
      <c r="IC35" s="17" t="s">
        <v>114</v>
      </c>
      <c r="ID35" s="17">
        <v>7</v>
      </c>
      <c r="IE35" s="18" t="s">
        <v>195</v>
      </c>
      <c r="IF35" s="18"/>
      <c r="IG35" s="18"/>
      <c r="IH35" s="18"/>
      <c r="II35" s="18"/>
    </row>
    <row r="36" spans="1:243" s="17" customFormat="1" ht="15.75">
      <c r="A36" s="30">
        <v>1.23</v>
      </c>
      <c r="B36" s="50" t="s">
        <v>144</v>
      </c>
      <c r="C36" s="30" t="s">
        <v>64</v>
      </c>
      <c r="D36" s="75"/>
      <c r="E36" s="76"/>
      <c r="F36" s="76"/>
      <c r="G36" s="76"/>
      <c r="H36" s="76"/>
      <c r="I36" s="76"/>
      <c r="J36" s="76"/>
      <c r="K36" s="76"/>
      <c r="L36" s="76"/>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8"/>
      <c r="IA36" s="17">
        <v>1.23</v>
      </c>
      <c r="IB36" s="17" t="s">
        <v>144</v>
      </c>
      <c r="IC36" s="17" t="s">
        <v>64</v>
      </c>
      <c r="IE36" s="18"/>
      <c r="IF36" s="18"/>
      <c r="IG36" s="18"/>
      <c r="IH36" s="18"/>
      <c r="II36" s="18"/>
    </row>
    <row r="37" spans="1:243" s="17" customFormat="1" ht="157.5">
      <c r="A37" s="30">
        <v>1.24</v>
      </c>
      <c r="B37" s="50" t="s">
        <v>145</v>
      </c>
      <c r="C37" s="30" t="s">
        <v>65</v>
      </c>
      <c r="D37" s="51">
        <v>1</v>
      </c>
      <c r="E37" s="52" t="s">
        <v>194</v>
      </c>
      <c r="F37" s="53">
        <v>35000</v>
      </c>
      <c r="G37" s="54"/>
      <c r="H37" s="55"/>
      <c r="I37" s="56" t="s">
        <v>34</v>
      </c>
      <c r="J37" s="57">
        <f t="shared" si="0"/>
        <v>1</v>
      </c>
      <c r="K37" s="55" t="s">
        <v>35</v>
      </c>
      <c r="L37" s="55" t="s">
        <v>4</v>
      </c>
      <c r="M37" s="58"/>
      <c r="N37" s="59"/>
      <c r="O37" s="59"/>
      <c r="P37" s="60"/>
      <c r="Q37" s="59"/>
      <c r="R37" s="59"/>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1"/>
      <c r="BA37" s="62">
        <f t="shared" si="1"/>
        <v>35000</v>
      </c>
      <c r="BB37" s="63">
        <f t="shared" si="2"/>
        <v>35000</v>
      </c>
      <c r="BC37" s="64" t="str">
        <f t="shared" si="3"/>
        <v>INR  Thirty Five Thousand    Only</v>
      </c>
      <c r="IA37" s="17">
        <v>1.24</v>
      </c>
      <c r="IB37" s="17" t="s">
        <v>145</v>
      </c>
      <c r="IC37" s="17" t="s">
        <v>65</v>
      </c>
      <c r="ID37" s="17">
        <v>1</v>
      </c>
      <c r="IE37" s="18" t="s">
        <v>194</v>
      </c>
      <c r="IF37" s="18"/>
      <c r="IG37" s="18"/>
      <c r="IH37" s="18"/>
      <c r="II37" s="18"/>
    </row>
    <row r="38" spans="1:243" s="17" customFormat="1" ht="15.75">
      <c r="A38" s="30">
        <v>1.25</v>
      </c>
      <c r="B38" s="50" t="s">
        <v>146</v>
      </c>
      <c r="C38" s="30" t="s">
        <v>66</v>
      </c>
      <c r="D38" s="75"/>
      <c r="E38" s="76"/>
      <c r="F38" s="76"/>
      <c r="G38" s="76"/>
      <c r="H38" s="76"/>
      <c r="I38" s="76"/>
      <c r="J38" s="76"/>
      <c r="K38" s="76"/>
      <c r="L38" s="76"/>
      <c r="M38" s="76"/>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8"/>
      <c r="IA38" s="17">
        <v>1.25</v>
      </c>
      <c r="IB38" s="17" t="s">
        <v>146</v>
      </c>
      <c r="IC38" s="17" t="s">
        <v>66</v>
      </c>
      <c r="IE38" s="18"/>
      <c r="IF38" s="18"/>
      <c r="IG38" s="18"/>
      <c r="IH38" s="18"/>
      <c r="II38" s="18"/>
    </row>
    <row r="39" spans="1:243" s="17" customFormat="1" ht="15.75">
      <c r="A39" s="30">
        <v>1.26</v>
      </c>
      <c r="B39" s="50" t="s">
        <v>147</v>
      </c>
      <c r="C39" s="30" t="s">
        <v>67</v>
      </c>
      <c r="D39" s="75"/>
      <c r="E39" s="76"/>
      <c r="F39" s="76"/>
      <c r="G39" s="76"/>
      <c r="H39" s="76"/>
      <c r="I39" s="76"/>
      <c r="J39" s="76"/>
      <c r="K39" s="76"/>
      <c r="L39" s="76"/>
      <c r="M39" s="76"/>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8"/>
      <c r="IA39" s="17">
        <v>1.26</v>
      </c>
      <c r="IB39" s="17" t="s">
        <v>147</v>
      </c>
      <c r="IC39" s="17" t="s">
        <v>67</v>
      </c>
      <c r="IE39" s="18"/>
      <c r="IF39" s="18"/>
      <c r="IG39" s="18"/>
      <c r="IH39" s="18"/>
      <c r="II39" s="18"/>
    </row>
    <row r="40" spans="1:243" s="17" customFormat="1" ht="157.5">
      <c r="A40" s="30">
        <v>1.27</v>
      </c>
      <c r="B40" s="50" t="s">
        <v>148</v>
      </c>
      <c r="C40" s="30" t="s">
        <v>68</v>
      </c>
      <c r="D40" s="75"/>
      <c r="E40" s="76"/>
      <c r="F40" s="76"/>
      <c r="G40" s="76"/>
      <c r="H40" s="76"/>
      <c r="I40" s="76"/>
      <c r="J40" s="76"/>
      <c r="K40" s="76"/>
      <c r="L40" s="76"/>
      <c r="M40" s="76"/>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8"/>
      <c r="IA40" s="17">
        <v>1.27</v>
      </c>
      <c r="IB40" s="17" t="s">
        <v>148</v>
      </c>
      <c r="IC40" s="17" t="s">
        <v>68</v>
      </c>
      <c r="IE40" s="18"/>
      <c r="IF40" s="18"/>
      <c r="IG40" s="18"/>
      <c r="IH40" s="18"/>
      <c r="II40" s="18"/>
    </row>
    <row r="41" spans="1:243" s="17" customFormat="1" ht="31.5">
      <c r="A41" s="30">
        <v>1.28</v>
      </c>
      <c r="B41" s="50" t="s">
        <v>149</v>
      </c>
      <c r="C41" s="30" t="s">
        <v>115</v>
      </c>
      <c r="D41" s="51">
        <v>4</v>
      </c>
      <c r="E41" s="52" t="s">
        <v>197</v>
      </c>
      <c r="F41" s="53">
        <v>220</v>
      </c>
      <c r="G41" s="54"/>
      <c r="H41" s="55"/>
      <c r="I41" s="56" t="s">
        <v>34</v>
      </c>
      <c r="J41" s="57">
        <f t="shared" si="0"/>
        <v>1</v>
      </c>
      <c r="K41" s="55" t="s">
        <v>35</v>
      </c>
      <c r="L41" s="55" t="s">
        <v>4</v>
      </c>
      <c r="M41" s="58"/>
      <c r="N41" s="59"/>
      <c r="O41" s="59"/>
      <c r="P41" s="60"/>
      <c r="Q41" s="59"/>
      <c r="R41" s="59"/>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1"/>
      <c r="BA41" s="62">
        <f t="shared" si="1"/>
        <v>880</v>
      </c>
      <c r="BB41" s="63">
        <f t="shared" si="2"/>
        <v>880</v>
      </c>
      <c r="BC41" s="64" t="str">
        <f t="shared" si="3"/>
        <v>INR  Eight Hundred &amp; Eighty  Only</v>
      </c>
      <c r="IA41" s="17">
        <v>1.28</v>
      </c>
      <c r="IB41" s="17" t="s">
        <v>149</v>
      </c>
      <c r="IC41" s="17" t="s">
        <v>115</v>
      </c>
      <c r="ID41" s="17">
        <v>4</v>
      </c>
      <c r="IE41" s="18" t="s">
        <v>197</v>
      </c>
      <c r="IF41" s="18"/>
      <c r="IG41" s="18"/>
      <c r="IH41" s="18"/>
      <c r="II41" s="18"/>
    </row>
    <row r="42" spans="1:243" s="17" customFormat="1" ht="31.5">
      <c r="A42" s="30">
        <v>1.29</v>
      </c>
      <c r="B42" s="50" t="s">
        <v>150</v>
      </c>
      <c r="C42" s="30" t="s">
        <v>69</v>
      </c>
      <c r="D42" s="51">
        <v>48</v>
      </c>
      <c r="E42" s="52" t="s">
        <v>197</v>
      </c>
      <c r="F42" s="53">
        <v>320</v>
      </c>
      <c r="G42" s="54"/>
      <c r="H42" s="55"/>
      <c r="I42" s="56" t="s">
        <v>34</v>
      </c>
      <c r="J42" s="57">
        <f t="shared" si="0"/>
        <v>1</v>
      </c>
      <c r="K42" s="55" t="s">
        <v>35</v>
      </c>
      <c r="L42" s="55" t="s">
        <v>4</v>
      </c>
      <c r="M42" s="58"/>
      <c r="N42" s="59"/>
      <c r="O42" s="59"/>
      <c r="P42" s="60"/>
      <c r="Q42" s="59"/>
      <c r="R42" s="59"/>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1"/>
      <c r="BA42" s="62">
        <f t="shared" si="1"/>
        <v>15360</v>
      </c>
      <c r="BB42" s="63">
        <f t="shared" si="2"/>
        <v>15360</v>
      </c>
      <c r="BC42" s="64" t="str">
        <f t="shared" si="3"/>
        <v>INR  Fifteen Thousand Three Hundred &amp; Sixty  Only</v>
      </c>
      <c r="IA42" s="17">
        <v>1.29</v>
      </c>
      <c r="IB42" s="17" t="s">
        <v>150</v>
      </c>
      <c r="IC42" s="17" t="s">
        <v>69</v>
      </c>
      <c r="ID42" s="17">
        <v>48</v>
      </c>
      <c r="IE42" s="18" t="s">
        <v>197</v>
      </c>
      <c r="IF42" s="18"/>
      <c r="IG42" s="18"/>
      <c r="IH42" s="18"/>
      <c r="II42" s="18"/>
    </row>
    <row r="43" spans="1:243" s="17" customFormat="1" ht="31.5">
      <c r="A43" s="30">
        <v>1.3</v>
      </c>
      <c r="B43" s="50" t="s">
        <v>151</v>
      </c>
      <c r="C43" s="30" t="s">
        <v>70</v>
      </c>
      <c r="D43" s="51">
        <v>12</v>
      </c>
      <c r="E43" s="52" t="s">
        <v>197</v>
      </c>
      <c r="F43" s="53">
        <v>410</v>
      </c>
      <c r="G43" s="54"/>
      <c r="H43" s="55"/>
      <c r="I43" s="56" t="s">
        <v>34</v>
      </c>
      <c r="J43" s="57">
        <f t="shared" si="0"/>
        <v>1</v>
      </c>
      <c r="K43" s="55" t="s">
        <v>35</v>
      </c>
      <c r="L43" s="55" t="s">
        <v>4</v>
      </c>
      <c r="M43" s="58"/>
      <c r="N43" s="59"/>
      <c r="O43" s="59"/>
      <c r="P43" s="60"/>
      <c r="Q43" s="59"/>
      <c r="R43" s="59"/>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1"/>
      <c r="BA43" s="62">
        <f t="shared" si="1"/>
        <v>4920</v>
      </c>
      <c r="BB43" s="63">
        <f t="shared" si="2"/>
        <v>4920</v>
      </c>
      <c r="BC43" s="64" t="str">
        <f t="shared" si="3"/>
        <v>INR  Four Thousand Nine Hundred &amp; Twenty  Only</v>
      </c>
      <c r="IA43" s="17">
        <v>1.3</v>
      </c>
      <c r="IB43" s="17" t="s">
        <v>151</v>
      </c>
      <c r="IC43" s="17" t="s">
        <v>70</v>
      </c>
      <c r="ID43" s="17">
        <v>12</v>
      </c>
      <c r="IE43" s="18" t="s">
        <v>197</v>
      </c>
      <c r="IF43" s="18"/>
      <c r="IG43" s="18"/>
      <c r="IH43" s="18"/>
      <c r="II43" s="18"/>
    </row>
    <row r="44" spans="1:243" s="17" customFormat="1" ht="31.5">
      <c r="A44" s="30">
        <v>1.31</v>
      </c>
      <c r="B44" s="50" t="s">
        <v>152</v>
      </c>
      <c r="C44" s="30" t="s">
        <v>71</v>
      </c>
      <c r="D44" s="51">
        <v>38</v>
      </c>
      <c r="E44" s="52" t="s">
        <v>197</v>
      </c>
      <c r="F44" s="53">
        <v>590</v>
      </c>
      <c r="G44" s="54"/>
      <c r="H44" s="55"/>
      <c r="I44" s="56" t="s">
        <v>34</v>
      </c>
      <c r="J44" s="57">
        <f t="shared" si="0"/>
        <v>1</v>
      </c>
      <c r="K44" s="55" t="s">
        <v>35</v>
      </c>
      <c r="L44" s="55" t="s">
        <v>4</v>
      </c>
      <c r="M44" s="58"/>
      <c r="N44" s="59"/>
      <c r="O44" s="59"/>
      <c r="P44" s="60"/>
      <c r="Q44" s="59"/>
      <c r="R44" s="59"/>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1"/>
      <c r="BA44" s="62">
        <f t="shared" si="1"/>
        <v>22420</v>
      </c>
      <c r="BB44" s="63">
        <f t="shared" si="2"/>
        <v>22420</v>
      </c>
      <c r="BC44" s="64" t="str">
        <f t="shared" si="3"/>
        <v>INR  Twenty Two Thousand Four Hundred &amp; Twenty  Only</v>
      </c>
      <c r="IA44" s="17">
        <v>1.31</v>
      </c>
      <c r="IB44" s="17" t="s">
        <v>152</v>
      </c>
      <c r="IC44" s="17" t="s">
        <v>71</v>
      </c>
      <c r="ID44" s="17">
        <v>38</v>
      </c>
      <c r="IE44" s="18" t="s">
        <v>197</v>
      </c>
      <c r="IF44" s="18"/>
      <c r="IG44" s="18"/>
      <c r="IH44" s="18"/>
      <c r="II44" s="18"/>
    </row>
    <row r="45" spans="1:243" s="17" customFormat="1" ht="31.5">
      <c r="A45" s="30">
        <v>1.32</v>
      </c>
      <c r="B45" s="50" t="s">
        <v>153</v>
      </c>
      <c r="C45" s="30" t="s">
        <v>72</v>
      </c>
      <c r="D45" s="51">
        <v>30</v>
      </c>
      <c r="E45" s="52" t="s">
        <v>197</v>
      </c>
      <c r="F45" s="53">
        <v>640</v>
      </c>
      <c r="G45" s="54"/>
      <c r="H45" s="55"/>
      <c r="I45" s="56" t="s">
        <v>34</v>
      </c>
      <c r="J45" s="57">
        <f t="shared" si="0"/>
        <v>1</v>
      </c>
      <c r="K45" s="55" t="s">
        <v>35</v>
      </c>
      <c r="L45" s="55" t="s">
        <v>4</v>
      </c>
      <c r="M45" s="58"/>
      <c r="N45" s="59"/>
      <c r="O45" s="59"/>
      <c r="P45" s="60"/>
      <c r="Q45" s="59"/>
      <c r="R45" s="59"/>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1"/>
      <c r="BA45" s="62">
        <f t="shared" si="1"/>
        <v>19200</v>
      </c>
      <c r="BB45" s="63">
        <f t="shared" si="2"/>
        <v>19200</v>
      </c>
      <c r="BC45" s="64" t="str">
        <f t="shared" si="3"/>
        <v>INR  Nineteen Thousand Two Hundred    Only</v>
      </c>
      <c r="IA45" s="17">
        <v>1.32</v>
      </c>
      <c r="IB45" s="17" t="s">
        <v>153</v>
      </c>
      <c r="IC45" s="17" t="s">
        <v>72</v>
      </c>
      <c r="ID45" s="17">
        <v>30</v>
      </c>
      <c r="IE45" s="18" t="s">
        <v>197</v>
      </c>
      <c r="IF45" s="18"/>
      <c r="IG45" s="18"/>
      <c r="IH45" s="18"/>
      <c r="II45" s="18"/>
    </row>
    <row r="46" spans="1:243" s="17" customFormat="1" ht="31.5">
      <c r="A46" s="30">
        <v>1.33</v>
      </c>
      <c r="B46" s="50" t="s">
        <v>154</v>
      </c>
      <c r="C46" s="30" t="s">
        <v>73</v>
      </c>
      <c r="D46" s="51">
        <v>4</v>
      </c>
      <c r="E46" s="52" t="s">
        <v>197</v>
      </c>
      <c r="F46" s="53">
        <v>750</v>
      </c>
      <c r="G46" s="54"/>
      <c r="H46" s="55"/>
      <c r="I46" s="56" t="s">
        <v>34</v>
      </c>
      <c r="J46" s="57">
        <f t="shared" si="0"/>
        <v>1</v>
      </c>
      <c r="K46" s="55" t="s">
        <v>35</v>
      </c>
      <c r="L46" s="55" t="s">
        <v>4</v>
      </c>
      <c r="M46" s="58"/>
      <c r="N46" s="59"/>
      <c r="O46" s="59"/>
      <c r="P46" s="60"/>
      <c r="Q46" s="59"/>
      <c r="R46" s="59"/>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1"/>
      <c r="BA46" s="62">
        <f t="shared" si="1"/>
        <v>3000</v>
      </c>
      <c r="BB46" s="63">
        <f t="shared" si="2"/>
        <v>3000</v>
      </c>
      <c r="BC46" s="64" t="str">
        <f t="shared" si="3"/>
        <v>INR  Three Thousand    Only</v>
      </c>
      <c r="IA46" s="17">
        <v>1.33</v>
      </c>
      <c r="IB46" s="17" t="s">
        <v>154</v>
      </c>
      <c r="IC46" s="17" t="s">
        <v>73</v>
      </c>
      <c r="ID46" s="17">
        <v>4</v>
      </c>
      <c r="IE46" s="18" t="s">
        <v>197</v>
      </c>
      <c r="IF46" s="18"/>
      <c r="IG46" s="18"/>
      <c r="IH46" s="18"/>
      <c r="II46" s="18"/>
    </row>
    <row r="47" spans="1:243" s="17" customFormat="1" ht="31.5">
      <c r="A47" s="30">
        <v>1.34</v>
      </c>
      <c r="B47" s="50" t="s">
        <v>155</v>
      </c>
      <c r="C47" s="30" t="s">
        <v>74</v>
      </c>
      <c r="D47" s="51">
        <v>15</v>
      </c>
      <c r="E47" s="52" t="s">
        <v>197</v>
      </c>
      <c r="F47" s="53">
        <v>1150</v>
      </c>
      <c r="G47" s="54"/>
      <c r="H47" s="55"/>
      <c r="I47" s="56" t="s">
        <v>34</v>
      </c>
      <c r="J47" s="57">
        <f t="shared" si="0"/>
        <v>1</v>
      </c>
      <c r="K47" s="55" t="s">
        <v>35</v>
      </c>
      <c r="L47" s="55" t="s">
        <v>4</v>
      </c>
      <c r="M47" s="58"/>
      <c r="N47" s="59"/>
      <c r="O47" s="59"/>
      <c r="P47" s="60"/>
      <c r="Q47" s="59"/>
      <c r="R47" s="59"/>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1"/>
      <c r="BA47" s="62">
        <f t="shared" si="1"/>
        <v>17250</v>
      </c>
      <c r="BB47" s="63">
        <f t="shared" si="2"/>
        <v>17250</v>
      </c>
      <c r="BC47" s="64" t="str">
        <f t="shared" si="3"/>
        <v>INR  Seventeen Thousand Two Hundred &amp; Fifty  Only</v>
      </c>
      <c r="IA47" s="17">
        <v>1.34</v>
      </c>
      <c r="IB47" s="17" t="s">
        <v>155</v>
      </c>
      <c r="IC47" s="17" t="s">
        <v>74</v>
      </c>
      <c r="ID47" s="17">
        <v>15</v>
      </c>
      <c r="IE47" s="18" t="s">
        <v>197</v>
      </c>
      <c r="IF47" s="18"/>
      <c r="IG47" s="18"/>
      <c r="IH47" s="18"/>
      <c r="II47" s="18"/>
    </row>
    <row r="48" spans="1:243" s="17" customFormat="1" ht="31.5">
      <c r="A48" s="30">
        <v>1.35</v>
      </c>
      <c r="B48" s="50" t="s">
        <v>156</v>
      </c>
      <c r="C48" s="30" t="s">
        <v>116</v>
      </c>
      <c r="D48" s="51">
        <v>15</v>
      </c>
      <c r="E48" s="52" t="s">
        <v>197</v>
      </c>
      <c r="F48" s="53">
        <v>1300</v>
      </c>
      <c r="G48" s="54"/>
      <c r="H48" s="55"/>
      <c r="I48" s="56" t="s">
        <v>34</v>
      </c>
      <c r="J48" s="57">
        <f t="shared" si="0"/>
        <v>1</v>
      </c>
      <c r="K48" s="55" t="s">
        <v>35</v>
      </c>
      <c r="L48" s="55" t="s">
        <v>4</v>
      </c>
      <c r="M48" s="58"/>
      <c r="N48" s="59"/>
      <c r="O48" s="59"/>
      <c r="P48" s="60"/>
      <c r="Q48" s="59"/>
      <c r="R48" s="59"/>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1"/>
      <c r="BA48" s="62">
        <f t="shared" si="1"/>
        <v>19500</v>
      </c>
      <c r="BB48" s="63">
        <f t="shared" si="2"/>
        <v>19500</v>
      </c>
      <c r="BC48" s="64" t="str">
        <f t="shared" si="3"/>
        <v>INR  Nineteen Thousand Five Hundred    Only</v>
      </c>
      <c r="IA48" s="17">
        <v>1.35</v>
      </c>
      <c r="IB48" s="17" t="s">
        <v>156</v>
      </c>
      <c r="IC48" s="17" t="s">
        <v>116</v>
      </c>
      <c r="ID48" s="17">
        <v>15</v>
      </c>
      <c r="IE48" s="18" t="s">
        <v>197</v>
      </c>
      <c r="IF48" s="18"/>
      <c r="IG48" s="18"/>
      <c r="IH48" s="18"/>
      <c r="II48" s="18"/>
    </row>
    <row r="49" spans="1:243" s="17" customFormat="1" ht="31.5">
      <c r="A49" s="30">
        <v>1.36</v>
      </c>
      <c r="B49" s="50" t="s">
        <v>157</v>
      </c>
      <c r="C49" s="30" t="s">
        <v>75</v>
      </c>
      <c r="D49" s="51">
        <v>4</v>
      </c>
      <c r="E49" s="52" t="s">
        <v>197</v>
      </c>
      <c r="F49" s="53">
        <v>1450</v>
      </c>
      <c r="G49" s="54"/>
      <c r="H49" s="55"/>
      <c r="I49" s="56" t="s">
        <v>34</v>
      </c>
      <c r="J49" s="57">
        <f t="shared" si="0"/>
        <v>1</v>
      </c>
      <c r="K49" s="55" t="s">
        <v>35</v>
      </c>
      <c r="L49" s="55" t="s">
        <v>4</v>
      </c>
      <c r="M49" s="58"/>
      <c r="N49" s="59"/>
      <c r="O49" s="59"/>
      <c r="P49" s="60"/>
      <c r="Q49" s="59"/>
      <c r="R49" s="59"/>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1"/>
      <c r="BA49" s="62">
        <f t="shared" si="1"/>
        <v>5800</v>
      </c>
      <c r="BB49" s="63">
        <f t="shared" si="2"/>
        <v>5800</v>
      </c>
      <c r="BC49" s="64" t="str">
        <f t="shared" si="3"/>
        <v>INR  Five Thousand Eight Hundred    Only</v>
      </c>
      <c r="IA49" s="17">
        <v>1.36</v>
      </c>
      <c r="IB49" s="17" t="s">
        <v>157</v>
      </c>
      <c r="IC49" s="17" t="s">
        <v>75</v>
      </c>
      <c r="ID49" s="17">
        <v>4</v>
      </c>
      <c r="IE49" s="18" t="s">
        <v>197</v>
      </c>
      <c r="IF49" s="18"/>
      <c r="IG49" s="18"/>
      <c r="IH49" s="18"/>
      <c r="II49" s="18"/>
    </row>
    <row r="50" spans="1:243" s="17" customFormat="1" ht="15.75">
      <c r="A50" s="30">
        <v>1.37</v>
      </c>
      <c r="B50" s="50" t="s">
        <v>158</v>
      </c>
      <c r="C50" s="30" t="s">
        <v>76</v>
      </c>
      <c r="D50" s="75"/>
      <c r="E50" s="76"/>
      <c r="F50" s="76"/>
      <c r="G50" s="76"/>
      <c r="H50" s="76"/>
      <c r="I50" s="76"/>
      <c r="J50" s="76"/>
      <c r="K50" s="76"/>
      <c r="L50" s="76"/>
      <c r="M50" s="76"/>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8"/>
      <c r="IA50" s="17">
        <v>1.37</v>
      </c>
      <c r="IB50" s="17" t="s">
        <v>158</v>
      </c>
      <c r="IC50" s="17" t="s">
        <v>76</v>
      </c>
      <c r="IE50" s="18"/>
      <c r="IF50" s="18"/>
      <c r="IG50" s="18"/>
      <c r="IH50" s="18"/>
      <c r="II50" s="18"/>
    </row>
    <row r="51" spans="1:243" s="17" customFormat="1" ht="47.25">
      <c r="A51" s="30">
        <v>1.38</v>
      </c>
      <c r="B51" s="50" t="s">
        <v>159</v>
      </c>
      <c r="C51" s="30" t="s">
        <v>77</v>
      </c>
      <c r="D51" s="51">
        <v>18</v>
      </c>
      <c r="E51" s="52" t="s">
        <v>111</v>
      </c>
      <c r="F51" s="53">
        <v>1000</v>
      </c>
      <c r="G51" s="54"/>
      <c r="H51" s="55"/>
      <c r="I51" s="56" t="s">
        <v>34</v>
      </c>
      <c r="J51" s="57">
        <f t="shared" si="0"/>
        <v>1</v>
      </c>
      <c r="K51" s="55" t="s">
        <v>35</v>
      </c>
      <c r="L51" s="55" t="s">
        <v>4</v>
      </c>
      <c r="M51" s="58"/>
      <c r="N51" s="59"/>
      <c r="O51" s="59"/>
      <c r="P51" s="60"/>
      <c r="Q51" s="59"/>
      <c r="R51" s="59"/>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1"/>
      <c r="BA51" s="62">
        <f t="shared" si="1"/>
        <v>18000</v>
      </c>
      <c r="BB51" s="63">
        <f t="shared" si="2"/>
        <v>18000</v>
      </c>
      <c r="BC51" s="64" t="str">
        <f t="shared" si="3"/>
        <v>INR  Eighteen Thousand    Only</v>
      </c>
      <c r="IA51" s="17">
        <v>1.38</v>
      </c>
      <c r="IB51" s="17" t="s">
        <v>159</v>
      </c>
      <c r="IC51" s="17" t="s">
        <v>77</v>
      </c>
      <c r="ID51" s="17">
        <v>18</v>
      </c>
      <c r="IE51" s="18" t="s">
        <v>111</v>
      </c>
      <c r="IF51" s="18"/>
      <c r="IG51" s="18"/>
      <c r="IH51" s="18"/>
      <c r="II51" s="18"/>
    </row>
    <row r="52" spans="1:243" s="17" customFormat="1" ht="15.75">
      <c r="A52" s="30">
        <v>1.39</v>
      </c>
      <c r="B52" s="50" t="s">
        <v>160</v>
      </c>
      <c r="C52" s="30" t="s">
        <v>78</v>
      </c>
      <c r="D52" s="75"/>
      <c r="E52" s="76"/>
      <c r="F52" s="76"/>
      <c r="G52" s="76"/>
      <c r="H52" s="76"/>
      <c r="I52" s="76"/>
      <c r="J52" s="76"/>
      <c r="K52" s="76"/>
      <c r="L52" s="76"/>
      <c r="M52" s="76"/>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8"/>
      <c r="IA52" s="17">
        <v>1.39</v>
      </c>
      <c r="IB52" s="17" t="s">
        <v>160</v>
      </c>
      <c r="IC52" s="17" t="s">
        <v>78</v>
      </c>
      <c r="IE52" s="18"/>
      <c r="IF52" s="18"/>
      <c r="IG52" s="18"/>
      <c r="IH52" s="18"/>
      <c r="II52" s="18"/>
    </row>
    <row r="53" spans="1:243" s="17" customFormat="1" ht="63">
      <c r="A53" s="30">
        <v>1.4</v>
      </c>
      <c r="B53" s="50" t="s">
        <v>161</v>
      </c>
      <c r="C53" s="30" t="s">
        <v>79</v>
      </c>
      <c r="D53" s="75"/>
      <c r="E53" s="76"/>
      <c r="F53" s="76"/>
      <c r="G53" s="76"/>
      <c r="H53" s="76"/>
      <c r="I53" s="76"/>
      <c r="J53" s="76"/>
      <c r="K53" s="76"/>
      <c r="L53" s="76"/>
      <c r="M53" s="76"/>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8"/>
      <c r="IA53" s="17">
        <v>1.4</v>
      </c>
      <c r="IB53" s="17" t="s">
        <v>161</v>
      </c>
      <c r="IC53" s="17" t="s">
        <v>79</v>
      </c>
      <c r="IE53" s="18"/>
      <c r="IF53" s="18"/>
      <c r="IG53" s="18"/>
      <c r="IH53" s="18"/>
      <c r="II53" s="18"/>
    </row>
    <row r="54" spans="1:243" s="17" customFormat="1" ht="30">
      <c r="A54" s="30">
        <v>1.41</v>
      </c>
      <c r="B54" s="50" t="s">
        <v>162</v>
      </c>
      <c r="C54" s="30" t="s">
        <v>80</v>
      </c>
      <c r="D54" s="51">
        <v>210</v>
      </c>
      <c r="E54" s="52" t="s">
        <v>197</v>
      </c>
      <c r="F54" s="53">
        <v>200</v>
      </c>
      <c r="G54" s="54"/>
      <c r="H54" s="55"/>
      <c r="I54" s="56" t="s">
        <v>34</v>
      </c>
      <c r="J54" s="57">
        <f t="shared" si="0"/>
        <v>1</v>
      </c>
      <c r="K54" s="55" t="s">
        <v>35</v>
      </c>
      <c r="L54" s="55" t="s">
        <v>4</v>
      </c>
      <c r="M54" s="58"/>
      <c r="N54" s="59"/>
      <c r="O54" s="59"/>
      <c r="P54" s="60"/>
      <c r="Q54" s="59"/>
      <c r="R54" s="59"/>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1"/>
      <c r="BA54" s="62">
        <f t="shared" si="1"/>
        <v>42000</v>
      </c>
      <c r="BB54" s="63">
        <f t="shared" si="2"/>
        <v>42000</v>
      </c>
      <c r="BC54" s="64" t="str">
        <f t="shared" si="3"/>
        <v>INR  Forty Two Thousand    Only</v>
      </c>
      <c r="IA54" s="17">
        <v>1.41</v>
      </c>
      <c r="IB54" s="17" t="s">
        <v>162</v>
      </c>
      <c r="IC54" s="17" t="s">
        <v>80</v>
      </c>
      <c r="ID54" s="17">
        <v>210</v>
      </c>
      <c r="IE54" s="18" t="s">
        <v>197</v>
      </c>
      <c r="IF54" s="18"/>
      <c r="IG54" s="18"/>
      <c r="IH54" s="18"/>
      <c r="II54" s="18"/>
    </row>
    <row r="55" spans="1:243" s="17" customFormat="1" ht="78.75">
      <c r="A55" s="30">
        <v>1.42</v>
      </c>
      <c r="B55" s="50" t="s">
        <v>163</v>
      </c>
      <c r="C55" s="30" t="s">
        <v>81</v>
      </c>
      <c r="D55" s="75"/>
      <c r="E55" s="76"/>
      <c r="F55" s="76"/>
      <c r="G55" s="76"/>
      <c r="H55" s="76"/>
      <c r="I55" s="76"/>
      <c r="J55" s="76"/>
      <c r="K55" s="76"/>
      <c r="L55" s="76"/>
      <c r="M55" s="76"/>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8"/>
      <c r="IA55" s="17">
        <v>1.42</v>
      </c>
      <c r="IB55" s="17" t="s">
        <v>163</v>
      </c>
      <c r="IC55" s="17" t="s">
        <v>81</v>
      </c>
      <c r="IE55" s="18"/>
      <c r="IF55" s="18"/>
      <c r="IG55" s="18"/>
      <c r="IH55" s="18"/>
      <c r="II55" s="18"/>
    </row>
    <row r="56" spans="1:243" s="17" customFormat="1" ht="30">
      <c r="A56" s="30">
        <v>1.43</v>
      </c>
      <c r="B56" s="50" t="s">
        <v>164</v>
      </c>
      <c r="C56" s="30" t="s">
        <v>82</v>
      </c>
      <c r="D56" s="51">
        <v>16</v>
      </c>
      <c r="E56" s="52" t="s">
        <v>197</v>
      </c>
      <c r="F56" s="53">
        <v>180</v>
      </c>
      <c r="G56" s="54"/>
      <c r="H56" s="55"/>
      <c r="I56" s="56" t="s">
        <v>34</v>
      </c>
      <c r="J56" s="57">
        <f t="shared" si="0"/>
        <v>1</v>
      </c>
      <c r="K56" s="55" t="s">
        <v>35</v>
      </c>
      <c r="L56" s="55" t="s">
        <v>4</v>
      </c>
      <c r="M56" s="58"/>
      <c r="N56" s="59"/>
      <c r="O56" s="59"/>
      <c r="P56" s="60"/>
      <c r="Q56" s="59"/>
      <c r="R56" s="59"/>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1"/>
      <c r="BA56" s="62">
        <f t="shared" si="1"/>
        <v>2880</v>
      </c>
      <c r="BB56" s="63">
        <f t="shared" si="2"/>
        <v>2880</v>
      </c>
      <c r="BC56" s="64" t="str">
        <f t="shared" si="3"/>
        <v>INR  Two Thousand Eight Hundred &amp; Eighty  Only</v>
      </c>
      <c r="IA56" s="17">
        <v>1.43</v>
      </c>
      <c r="IB56" s="17" t="s">
        <v>164</v>
      </c>
      <c r="IC56" s="17" t="s">
        <v>82</v>
      </c>
      <c r="ID56" s="17">
        <v>16</v>
      </c>
      <c r="IE56" s="18" t="s">
        <v>197</v>
      </c>
      <c r="IF56" s="18"/>
      <c r="IG56" s="18"/>
      <c r="IH56" s="18"/>
      <c r="II56" s="18"/>
    </row>
    <row r="57" spans="1:243" s="17" customFormat="1" ht="30">
      <c r="A57" s="30">
        <v>1.44</v>
      </c>
      <c r="B57" s="50" t="s">
        <v>165</v>
      </c>
      <c r="C57" s="30" t="s">
        <v>83</v>
      </c>
      <c r="D57" s="51">
        <v>16</v>
      </c>
      <c r="E57" s="52" t="s">
        <v>197</v>
      </c>
      <c r="F57" s="53">
        <v>280</v>
      </c>
      <c r="G57" s="54"/>
      <c r="H57" s="55"/>
      <c r="I57" s="56" t="s">
        <v>34</v>
      </c>
      <c r="J57" s="57">
        <f t="shared" si="0"/>
        <v>1</v>
      </c>
      <c r="K57" s="55" t="s">
        <v>35</v>
      </c>
      <c r="L57" s="55" t="s">
        <v>4</v>
      </c>
      <c r="M57" s="58"/>
      <c r="N57" s="59"/>
      <c r="O57" s="59"/>
      <c r="P57" s="60"/>
      <c r="Q57" s="59"/>
      <c r="R57" s="59"/>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1"/>
      <c r="BA57" s="62">
        <f t="shared" si="1"/>
        <v>4480</v>
      </c>
      <c r="BB57" s="63">
        <f t="shared" si="2"/>
        <v>4480</v>
      </c>
      <c r="BC57" s="64" t="str">
        <f t="shared" si="3"/>
        <v>INR  Four Thousand Four Hundred &amp; Eighty  Only</v>
      </c>
      <c r="IA57" s="17">
        <v>1.44</v>
      </c>
      <c r="IB57" s="17" t="s">
        <v>165</v>
      </c>
      <c r="IC57" s="17" t="s">
        <v>83</v>
      </c>
      <c r="ID57" s="17">
        <v>16</v>
      </c>
      <c r="IE57" s="18" t="s">
        <v>197</v>
      </c>
      <c r="IF57" s="18"/>
      <c r="IG57" s="18"/>
      <c r="IH57" s="18"/>
      <c r="II57" s="18"/>
    </row>
    <row r="58" spans="1:243" s="17" customFormat="1" ht="30">
      <c r="A58" s="30">
        <v>1.45</v>
      </c>
      <c r="B58" s="50" t="s">
        <v>166</v>
      </c>
      <c r="C58" s="30" t="s">
        <v>84</v>
      </c>
      <c r="D58" s="51">
        <v>12</v>
      </c>
      <c r="E58" s="52" t="s">
        <v>197</v>
      </c>
      <c r="F58" s="53">
        <v>410</v>
      </c>
      <c r="G58" s="54"/>
      <c r="H58" s="55"/>
      <c r="I58" s="56" t="s">
        <v>34</v>
      </c>
      <c r="J58" s="57">
        <f t="shared" si="0"/>
        <v>1</v>
      </c>
      <c r="K58" s="55" t="s">
        <v>35</v>
      </c>
      <c r="L58" s="55" t="s">
        <v>4</v>
      </c>
      <c r="M58" s="58"/>
      <c r="N58" s="59"/>
      <c r="O58" s="59"/>
      <c r="P58" s="60"/>
      <c r="Q58" s="59"/>
      <c r="R58" s="59"/>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1"/>
      <c r="BA58" s="62">
        <f t="shared" si="1"/>
        <v>4920</v>
      </c>
      <c r="BB58" s="63">
        <f t="shared" si="2"/>
        <v>4920</v>
      </c>
      <c r="BC58" s="64" t="str">
        <f t="shared" si="3"/>
        <v>INR  Four Thousand Nine Hundred &amp; Twenty  Only</v>
      </c>
      <c r="IA58" s="17">
        <v>1.45</v>
      </c>
      <c r="IB58" s="17" t="s">
        <v>166</v>
      </c>
      <c r="IC58" s="17" t="s">
        <v>84</v>
      </c>
      <c r="ID58" s="17">
        <v>12</v>
      </c>
      <c r="IE58" s="18" t="s">
        <v>197</v>
      </c>
      <c r="IF58" s="18"/>
      <c r="IG58" s="18"/>
      <c r="IH58" s="18"/>
      <c r="II58" s="18"/>
    </row>
    <row r="59" spans="1:243" s="17" customFormat="1" ht="30">
      <c r="A59" s="30">
        <v>1.46</v>
      </c>
      <c r="B59" s="50" t="s">
        <v>167</v>
      </c>
      <c r="C59" s="30" t="s">
        <v>85</v>
      </c>
      <c r="D59" s="51">
        <v>16</v>
      </c>
      <c r="E59" s="52" t="s">
        <v>197</v>
      </c>
      <c r="F59" s="53">
        <v>720</v>
      </c>
      <c r="G59" s="54"/>
      <c r="H59" s="55"/>
      <c r="I59" s="56" t="s">
        <v>34</v>
      </c>
      <c r="J59" s="57">
        <f t="shared" si="0"/>
        <v>1</v>
      </c>
      <c r="K59" s="55" t="s">
        <v>35</v>
      </c>
      <c r="L59" s="55" t="s">
        <v>4</v>
      </c>
      <c r="M59" s="58"/>
      <c r="N59" s="59"/>
      <c r="O59" s="59"/>
      <c r="P59" s="60"/>
      <c r="Q59" s="59"/>
      <c r="R59" s="59"/>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1"/>
      <c r="BA59" s="62">
        <f t="shared" si="1"/>
        <v>11520</v>
      </c>
      <c r="BB59" s="63">
        <f t="shared" si="2"/>
        <v>11520</v>
      </c>
      <c r="BC59" s="64" t="str">
        <f t="shared" si="3"/>
        <v>INR  Eleven Thousand Five Hundred &amp; Twenty  Only</v>
      </c>
      <c r="IA59" s="17">
        <v>1.46</v>
      </c>
      <c r="IB59" s="17" t="s">
        <v>167</v>
      </c>
      <c r="IC59" s="17" t="s">
        <v>85</v>
      </c>
      <c r="ID59" s="17">
        <v>16</v>
      </c>
      <c r="IE59" s="18" t="s">
        <v>197</v>
      </c>
      <c r="IF59" s="18"/>
      <c r="IG59" s="18"/>
      <c r="IH59" s="18"/>
      <c r="II59" s="18"/>
    </row>
    <row r="60" spans="1:243" s="17" customFormat="1" ht="15.75">
      <c r="A60" s="30">
        <v>1.47</v>
      </c>
      <c r="B60" s="50" t="s">
        <v>168</v>
      </c>
      <c r="C60" s="30" t="s">
        <v>86</v>
      </c>
      <c r="D60" s="75"/>
      <c r="E60" s="76"/>
      <c r="F60" s="76"/>
      <c r="G60" s="76"/>
      <c r="H60" s="76"/>
      <c r="I60" s="76"/>
      <c r="J60" s="76"/>
      <c r="K60" s="76"/>
      <c r="L60" s="76"/>
      <c r="M60" s="76"/>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8"/>
      <c r="IA60" s="17">
        <v>1.47</v>
      </c>
      <c r="IB60" s="17" t="s">
        <v>168</v>
      </c>
      <c r="IC60" s="17" t="s">
        <v>86</v>
      </c>
      <c r="IE60" s="18"/>
      <c r="IF60" s="18"/>
      <c r="IG60" s="18"/>
      <c r="IH60" s="18"/>
      <c r="II60" s="18"/>
    </row>
    <row r="61" spans="1:243" s="17" customFormat="1" ht="47.25">
      <c r="A61" s="30">
        <v>1.48</v>
      </c>
      <c r="B61" s="50" t="s">
        <v>169</v>
      </c>
      <c r="C61" s="30" t="s">
        <v>87</v>
      </c>
      <c r="D61" s="75"/>
      <c r="E61" s="76"/>
      <c r="F61" s="76"/>
      <c r="G61" s="76"/>
      <c r="H61" s="76"/>
      <c r="I61" s="76"/>
      <c r="J61" s="76"/>
      <c r="K61" s="76"/>
      <c r="L61" s="76"/>
      <c r="M61" s="76"/>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8"/>
      <c r="IA61" s="17">
        <v>1.48</v>
      </c>
      <c r="IB61" s="17" t="s">
        <v>169</v>
      </c>
      <c r="IC61" s="17" t="s">
        <v>87</v>
      </c>
      <c r="IE61" s="18"/>
      <c r="IF61" s="18"/>
      <c r="IG61" s="18"/>
      <c r="IH61" s="18"/>
      <c r="II61" s="18"/>
    </row>
    <row r="62" spans="1:243" s="17" customFormat="1" ht="30">
      <c r="A62" s="30">
        <v>1.49</v>
      </c>
      <c r="B62" s="50" t="s">
        <v>170</v>
      </c>
      <c r="C62" s="30" t="s">
        <v>88</v>
      </c>
      <c r="D62" s="51">
        <v>40</v>
      </c>
      <c r="E62" s="52" t="s">
        <v>197</v>
      </c>
      <c r="F62" s="53">
        <v>240</v>
      </c>
      <c r="G62" s="54"/>
      <c r="H62" s="55"/>
      <c r="I62" s="56" t="s">
        <v>34</v>
      </c>
      <c r="J62" s="57">
        <f t="shared" si="0"/>
        <v>1</v>
      </c>
      <c r="K62" s="55" t="s">
        <v>35</v>
      </c>
      <c r="L62" s="55" t="s">
        <v>4</v>
      </c>
      <c r="M62" s="58"/>
      <c r="N62" s="59"/>
      <c r="O62" s="59"/>
      <c r="P62" s="60"/>
      <c r="Q62" s="59"/>
      <c r="R62" s="59"/>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1"/>
      <c r="BA62" s="62">
        <f t="shared" si="1"/>
        <v>9600</v>
      </c>
      <c r="BB62" s="63">
        <f t="shared" si="2"/>
        <v>9600</v>
      </c>
      <c r="BC62" s="64" t="str">
        <f t="shared" si="3"/>
        <v>INR  Nine Thousand Six Hundred    Only</v>
      </c>
      <c r="IA62" s="17">
        <v>1.49</v>
      </c>
      <c r="IB62" s="17" t="s">
        <v>170</v>
      </c>
      <c r="IC62" s="17" t="s">
        <v>88</v>
      </c>
      <c r="ID62" s="17">
        <v>40</v>
      </c>
      <c r="IE62" s="18" t="s">
        <v>197</v>
      </c>
      <c r="IF62" s="18"/>
      <c r="IG62" s="18"/>
      <c r="IH62" s="18"/>
      <c r="II62" s="18"/>
    </row>
    <row r="63" spans="1:243" s="17" customFormat="1" ht="30">
      <c r="A63" s="30">
        <v>1.5</v>
      </c>
      <c r="B63" s="50" t="s">
        <v>171</v>
      </c>
      <c r="C63" s="30" t="s">
        <v>89</v>
      </c>
      <c r="D63" s="51">
        <v>40</v>
      </c>
      <c r="E63" s="52" t="s">
        <v>197</v>
      </c>
      <c r="F63" s="53">
        <v>290</v>
      </c>
      <c r="G63" s="54"/>
      <c r="H63" s="55"/>
      <c r="I63" s="56" t="s">
        <v>34</v>
      </c>
      <c r="J63" s="57">
        <f t="shared" si="0"/>
        <v>1</v>
      </c>
      <c r="K63" s="55" t="s">
        <v>35</v>
      </c>
      <c r="L63" s="55" t="s">
        <v>4</v>
      </c>
      <c r="M63" s="58"/>
      <c r="N63" s="59"/>
      <c r="O63" s="59"/>
      <c r="P63" s="60"/>
      <c r="Q63" s="59"/>
      <c r="R63" s="59"/>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1"/>
      <c r="BA63" s="62">
        <f t="shared" si="1"/>
        <v>11600</v>
      </c>
      <c r="BB63" s="63">
        <f t="shared" si="2"/>
        <v>11600</v>
      </c>
      <c r="BC63" s="64" t="str">
        <f t="shared" si="3"/>
        <v>INR  Eleven Thousand Six Hundred    Only</v>
      </c>
      <c r="IA63" s="17">
        <v>1.5</v>
      </c>
      <c r="IB63" s="17" t="s">
        <v>171</v>
      </c>
      <c r="IC63" s="17" t="s">
        <v>89</v>
      </c>
      <c r="ID63" s="17">
        <v>40</v>
      </c>
      <c r="IE63" s="18" t="s">
        <v>197</v>
      </c>
      <c r="IF63" s="18"/>
      <c r="IG63" s="18"/>
      <c r="IH63" s="18"/>
      <c r="II63" s="18"/>
    </row>
    <row r="64" spans="1:243" s="17" customFormat="1" ht="78.75">
      <c r="A64" s="30">
        <v>1.51</v>
      </c>
      <c r="B64" s="50" t="s">
        <v>172</v>
      </c>
      <c r="C64" s="30" t="s">
        <v>90</v>
      </c>
      <c r="D64" s="75"/>
      <c r="E64" s="76"/>
      <c r="F64" s="76"/>
      <c r="G64" s="76"/>
      <c r="H64" s="76"/>
      <c r="I64" s="76"/>
      <c r="J64" s="76"/>
      <c r="K64" s="76"/>
      <c r="L64" s="76"/>
      <c r="M64" s="76"/>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8"/>
      <c r="IA64" s="17">
        <v>1.51</v>
      </c>
      <c r="IB64" s="17" t="s">
        <v>172</v>
      </c>
      <c r="IC64" s="17" t="s">
        <v>90</v>
      </c>
      <c r="IE64" s="18"/>
      <c r="IF64" s="18"/>
      <c r="IG64" s="18"/>
      <c r="IH64" s="18"/>
      <c r="II64" s="18"/>
    </row>
    <row r="65" spans="1:243" s="17" customFormat="1" ht="30">
      <c r="A65" s="30">
        <v>1.52</v>
      </c>
      <c r="B65" s="50" t="s">
        <v>173</v>
      </c>
      <c r="C65" s="30" t="s">
        <v>91</v>
      </c>
      <c r="D65" s="51">
        <v>90</v>
      </c>
      <c r="E65" s="52" t="s">
        <v>196</v>
      </c>
      <c r="F65" s="53">
        <v>928</v>
      </c>
      <c r="G65" s="54"/>
      <c r="H65" s="55"/>
      <c r="I65" s="56" t="s">
        <v>34</v>
      </c>
      <c r="J65" s="57">
        <f t="shared" si="0"/>
        <v>1</v>
      </c>
      <c r="K65" s="55" t="s">
        <v>35</v>
      </c>
      <c r="L65" s="55" t="s">
        <v>4</v>
      </c>
      <c r="M65" s="58"/>
      <c r="N65" s="59"/>
      <c r="O65" s="59"/>
      <c r="P65" s="60"/>
      <c r="Q65" s="59"/>
      <c r="R65" s="59"/>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1"/>
      <c r="BA65" s="62">
        <f t="shared" si="1"/>
        <v>83520</v>
      </c>
      <c r="BB65" s="63">
        <f t="shared" si="2"/>
        <v>83520</v>
      </c>
      <c r="BC65" s="64" t="str">
        <f t="shared" si="3"/>
        <v>INR  Eighty Three Thousand Five Hundred &amp; Twenty  Only</v>
      </c>
      <c r="IA65" s="17">
        <v>1.52</v>
      </c>
      <c r="IB65" s="17" t="s">
        <v>173</v>
      </c>
      <c r="IC65" s="17" t="s">
        <v>91</v>
      </c>
      <c r="ID65" s="17">
        <v>90</v>
      </c>
      <c r="IE65" s="18" t="s">
        <v>196</v>
      </c>
      <c r="IF65" s="18"/>
      <c r="IG65" s="18"/>
      <c r="IH65" s="18"/>
      <c r="II65" s="18"/>
    </row>
    <row r="66" spans="1:243" s="17" customFormat="1" ht="30">
      <c r="A66" s="30">
        <v>1.53</v>
      </c>
      <c r="B66" s="50" t="s">
        <v>174</v>
      </c>
      <c r="C66" s="30" t="s">
        <v>92</v>
      </c>
      <c r="D66" s="51">
        <v>20</v>
      </c>
      <c r="E66" s="52" t="s">
        <v>196</v>
      </c>
      <c r="F66" s="53">
        <v>1078</v>
      </c>
      <c r="G66" s="54"/>
      <c r="H66" s="55"/>
      <c r="I66" s="56" t="s">
        <v>34</v>
      </c>
      <c r="J66" s="57">
        <f t="shared" si="0"/>
        <v>1</v>
      </c>
      <c r="K66" s="55" t="s">
        <v>35</v>
      </c>
      <c r="L66" s="55" t="s">
        <v>4</v>
      </c>
      <c r="M66" s="58"/>
      <c r="N66" s="59"/>
      <c r="O66" s="59"/>
      <c r="P66" s="60"/>
      <c r="Q66" s="59"/>
      <c r="R66" s="59"/>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1"/>
      <c r="BA66" s="62">
        <f t="shared" si="1"/>
        <v>21560</v>
      </c>
      <c r="BB66" s="63">
        <f t="shared" si="2"/>
        <v>21560</v>
      </c>
      <c r="BC66" s="64" t="str">
        <f t="shared" si="3"/>
        <v>INR  Twenty One Thousand Five Hundred &amp; Sixty  Only</v>
      </c>
      <c r="IA66" s="17">
        <v>1.53</v>
      </c>
      <c r="IB66" s="17" t="s">
        <v>174</v>
      </c>
      <c r="IC66" s="17" t="s">
        <v>92</v>
      </c>
      <c r="ID66" s="17">
        <v>20</v>
      </c>
      <c r="IE66" s="18" t="s">
        <v>196</v>
      </c>
      <c r="IF66" s="18"/>
      <c r="IG66" s="18"/>
      <c r="IH66" s="18"/>
      <c r="II66" s="18"/>
    </row>
    <row r="67" spans="1:243" s="17" customFormat="1" ht="47.25">
      <c r="A67" s="30">
        <v>1.54</v>
      </c>
      <c r="B67" s="50" t="s">
        <v>175</v>
      </c>
      <c r="C67" s="30" t="s">
        <v>93</v>
      </c>
      <c r="D67" s="51">
        <v>5</v>
      </c>
      <c r="E67" s="52" t="s">
        <v>196</v>
      </c>
      <c r="F67" s="53">
        <v>10683</v>
      </c>
      <c r="G67" s="54"/>
      <c r="H67" s="55"/>
      <c r="I67" s="56" t="s">
        <v>34</v>
      </c>
      <c r="J67" s="57">
        <f t="shared" si="0"/>
        <v>1</v>
      </c>
      <c r="K67" s="55" t="s">
        <v>35</v>
      </c>
      <c r="L67" s="55" t="s">
        <v>4</v>
      </c>
      <c r="M67" s="58"/>
      <c r="N67" s="59"/>
      <c r="O67" s="59"/>
      <c r="P67" s="60"/>
      <c r="Q67" s="59"/>
      <c r="R67" s="59"/>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1"/>
      <c r="BA67" s="62">
        <f t="shared" si="1"/>
        <v>53415</v>
      </c>
      <c r="BB67" s="63">
        <f t="shared" si="2"/>
        <v>53415</v>
      </c>
      <c r="BC67" s="64" t="str">
        <f t="shared" si="3"/>
        <v>INR  Fifty Three Thousand Four Hundred &amp; Fifteen  Only</v>
      </c>
      <c r="IA67" s="17">
        <v>1.54</v>
      </c>
      <c r="IB67" s="17" t="s">
        <v>175</v>
      </c>
      <c r="IC67" s="17" t="s">
        <v>93</v>
      </c>
      <c r="ID67" s="17">
        <v>5</v>
      </c>
      <c r="IE67" s="18" t="s">
        <v>196</v>
      </c>
      <c r="IF67" s="18"/>
      <c r="IG67" s="18"/>
      <c r="IH67" s="18"/>
      <c r="II67" s="18"/>
    </row>
    <row r="68" spans="1:243" s="17" customFormat="1" ht="47.25">
      <c r="A68" s="30">
        <v>1.55</v>
      </c>
      <c r="B68" s="50" t="s">
        <v>176</v>
      </c>
      <c r="C68" s="30" t="s">
        <v>94</v>
      </c>
      <c r="D68" s="51">
        <v>7</v>
      </c>
      <c r="E68" s="52" t="s">
        <v>196</v>
      </c>
      <c r="F68" s="53">
        <v>7121</v>
      </c>
      <c r="G68" s="54"/>
      <c r="H68" s="55"/>
      <c r="I68" s="56" t="s">
        <v>34</v>
      </c>
      <c r="J68" s="57">
        <f t="shared" si="0"/>
        <v>1</v>
      </c>
      <c r="K68" s="55" t="s">
        <v>35</v>
      </c>
      <c r="L68" s="55" t="s">
        <v>4</v>
      </c>
      <c r="M68" s="58"/>
      <c r="N68" s="59"/>
      <c r="O68" s="59"/>
      <c r="P68" s="60"/>
      <c r="Q68" s="59"/>
      <c r="R68" s="59"/>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1"/>
      <c r="BA68" s="62">
        <f t="shared" si="1"/>
        <v>49847</v>
      </c>
      <c r="BB68" s="63">
        <f t="shared" si="2"/>
        <v>49847</v>
      </c>
      <c r="BC68" s="64" t="str">
        <f t="shared" si="3"/>
        <v>INR  Forty Nine Thousand Eight Hundred &amp; Forty Seven  Only</v>
      </c>
      <c r="IA68" s="17">
        <v>1.55</v>
      </c>
      <c r="IB68" s="17" t="s">
        <v>176</v>
      </c>
      <c r="IC68" s="17" t="s">
        <v>94</v>
      </c>
      <c r="ID68" s="17">
        <v>7</v>
      </c>
      <c r="IE68" s="18" t="s">
        <v>196</v>
      </c>
      <c r="IF68" s="18"/>
      <c r="IG68" s="18"/>
      <c r="IH68" s="18"/>
      <c r="II68" s="18"/>
    </row>
    <row r="69" spans="1:243" s="17" customFormat="1" ht="63">
      <c r="A69" s="30">
        <v>1.56</v>
      </c>
      <c r="B69" s="50" t="s">
        <v>177</v>
      </c>
      <c r="C69" s="30" t="s">
        <v>95</v>
      </c>
      <c r="D69" s="51">
        <v>4</v>
      </c>
      <c r="E69" s="52" t="s">
        <v>196</v>
      </c>
      <c r="F69" s="53">
        <v>3321</v>
      </c>
      <c r="G69" s="54"/>
      <c r="H69" s="55"/>
      <c r="I69" s="56" t="s">
        <v>34</v>
      </c>
      <c r="J69" s="57">
        <f t="shared" si="0"/>
        <v>1</v>
      </c>
      <c r="K69" s="55" t="s">
        <v>35</v>
      </c>
      <c r="L69" s="55" t="s">
        <v>4</v>
      </c>
      <c r="M69" s="58"/>
      <c r="N69" s="59"/>
      <c r="O69" s="59"/>
      <c r="P69" s="60"/>
      <c r="Q69" s="59"/>
      <c r="R69" s="59"/>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1"/>
      <c r="BA69" s="62">
        <f t="shared" si="1"/>
        <v>13284</v>
      </c>
      <c r="BB69" s="63">
        <f t="shared" si="2"/>
        <v>13284</v>
      </c>
      <c r="BC69" s="64" t="str">
        <f t="shared" si="3"/>
        <v>INR  Thirteen Thousand Two Hundred &amp; Eighty Four  Only</v>
      </c>
      <c r="IA69" s="17">
        <v>1.56</v>
      </c>
      <c r="IB69" s="17" t="s">
        <v>177</v>
      </c>
      <c r="IC69" s="17" t="s">
        <v>95</v>
      </c>
      <c r="ID69" s="17">
        <v>4</v>
      </c>
      <c r="IE69" s="18" t="s">
        <v>196</v>
      </c>
      <c r="IF69" s="18"/>
      <c r="IG69" s="18"/>
      <c r="IH69" s="18"/>
      <c r="II69" s="18"/>
    </row>
    <row r="70" spans="1:243" s="17" customFormat="1" ht="78.75">
      <c r="A70" s="30">
        <v>1.57</v>
      </c>
      <c r="B70" s="50" t="s">
        <v>178</v>
      </c>
      <c r="C70" s="30" t="s">
        <v>118</v>
      </c>
      <c r="D70" s="75"/>
      <c r="E70" s="76"/>
      <c r="F70" s="76"/>
      <c r="G70" s="76"/>
      <c r="H70" s="76"/>
      <c r="I70" s="76"/>
      <c r="J70" s="76"/>
      <c r="K70" s="76"/>
      <c r="L70" s="76"/>
      <c r="M70" s="76"/>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8"/>
      <c r="IA70" s="17">
        <v>1.57</v>
      </c>
      <c r="IB70" s="17" t="s">
        <v>178</v>
      </c>
      <c r="IC70" s="17" t="s">
        <v>118</v>
      </c>
      <c r="IE70" s="18"/>
      <c r="IF70" s="18"/>
      <c r="IG70" s="18"/>
      <c r="IH70" s="18"/>
      <c r="II70" s="18"/>
    </row>
    <row r="71" spans="1:243" s="17" customFormat="1" ht="30">
      <c r="A71" s="30">
        <v>1.58</v>
      </c>
      <c r="B71" s="50" t="s">
        <v>179</v>
      </c>
      <c r="C71" s="30" t="s">
        <v>96</v>
      </c>
      <c r="D71" s="51">
        <v>100</v>
      </c>
      <c r="E71" s="52" t="s">
        <v>196</v>
      </c>
      <c r="F71" s="53">
        <v>534</v>
      </c>
      <c r="G71" s="54"/>
      <c r="H71" s="55"/>
      <c r="I71" s="56" t="s">
        <v>34</v>
      </c>
      <c r="J71" s="57">
        <f t="shared" si="0"/>
        <v>1</v>
      </c>
      <c r="K71" s="55" t="s">
        <v>35</v>
      </c>
      <c r="L71" s="55" t="s">
        <v>4</v>
      </c>
      <c r="M71" s="58"/>
      <c r="N71" s="59"/>
      <c r="O71" s="59"/>
      <c r="P71" s="60"/>
      <c r="Q71" s="59"/>
      <c r="R71" s="59"/>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1"/>
      <c r="BA71" s="62">
        <f t="shared" si="1"/>
        <v>53400</v>
      </c>
      <c r="BB71" s="63">
        <f t="shared" si="2"/>
        <v>53400</v>
      </c>
      <c r="BC71" s="64" t="str">
        <f t="shared" si="3"/>
        <v>INR  Fifty Three Thousand Four Hundred    Only</v>
      </c>
      <c r="IA71" s="17">
        <v>1.58</v>
      </c>
      <c r="IB71" s="17" t="s">
        <v>179</v>
      </c>
      <c r="IC71" s="17" t="s">
        <v>96</v>
      </c>
      <c r="ID71" s="17">
        <v>100</v>
      </c>
      <c r="IE71" s="18" t="s">
        <v>196</v>
      </c>
      <c r="IF71" s="18"/>
      <c r="IG71" s="18"/>
      <c r="IH71" s="18"/>
      <c r="II71" s="18"/>
    </row>
    <row r="72" spans="1:243" s="17" customFormat="1" ht="30">
      <c r="A72" s="30">
        <v>1.59</v>
      </c>
      <c r="B72" s="50" t="s">
        <v>180</v>
      </c>
      <c r="C72" s="30" t="s">
        <v>97</v>
      </c>
      <c r="D72" s="51">
        <v>10</v>
      </c>
      <c r="E72" s="52" t="s">
        <v>196</v>
      </c>
      <c r="F72" s="53">
        <v>305</v>
      </c>
      <c r="G72" s="54"/>
      <c r="H72" s="55"/>
      <c r="I72" s="56" t="s">
        <v>34</v>
      </c>
      <c r="J72" s="57">
        <f t="shared" si="0"/>
        <v>1</v>
      </c>
      <c r="K72" s="55" t="s">
        <v>35</v>
      </c>
      <c r="L72" s="55" t="s">
        <v>4</v>
      </c>
      <c r="M72" s="58"/>
      <c r="N72" s="59"/>
      <c r="O72" s="59"/>
      <c r="P72" s="60"/>
      <c r="Q72" s="59"/>
      <c r="R72" s="59"/>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1"/>
      <c r="BA72" s="62">
        <f t="shared" si="1"/>
        <v>3050</v>
      </c>
      <c r="BB72" s="63">
        <f t="shared" si="2"/>
        <v>3050</v>
      </c>
      <c r="BC72" s="64" t="str">
        <f t="shared" si="3"/>
        <v>INR  Three Thousand  &amp;Fifty  Only</v>
      </c>
      <c r="IA72" s="17">
        <v>1.59</v>
      </c>
      <c r="IB72" s="17" t="s">
        <v>180</v>
      </c>
      <c r="IC72" s="17" t="s">
        <v>97</v>
      </c>
      <c r="ID72" s="17">
        <v>10</v>
      </c>
      <c r="IE72" s="18" t="s">
        <v>196</v>
      </c>
      <c r="IF72" s="18"/>
      <c r="IG72" s="18"/>
      <c r="IH72" s="18"/>
      <c r="II72" s="18"/>
    </row>
    <row r="73" spans="1:243" s="17" customFormat="1" ht="63">
      <c r="A73" s="30">
        <v>1.6</v>
      </c>
      <c r="B73" s="50" t="s">
        <v>181</v>
      </c>
      <c r="C73" s="30" t="s">
        <v>98</v>
      </c>
      <c r="D73" s="75"/>
      <c r="E73" s="76"/>
      <c r="F73" s="76"/>
      <c r="G73" s="76"/>
      <c r="H73" s="76"/>
      <c r="I73" s="76"/>
      <c r="J73" s="76"/>
      <c r="K73" s="76"/>
      <c r="L73" s="76"/>
      <c r="M73" s="76"/>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8"/>
      <c r="IA73" s="17">
        <v>1.6</v>
      </c>
      <c r="IB73" s="17" t="s">
        <v>181</v>
      </c>
      <c r="IC73" s="17" t="s">
        <v>98</v>
      </c>
      <c r="IE73" s="18"/>
      <c r="IF73" s="18"/>
      <c r="IG73" s="18"/>
      <c r="IH73" s="18"/>
      <c r="II73" s="18"/>
    </row>
    <row r="74" spans="1:243" s="17" customFormat="1" ht="30">
      <c r="A74" s="30">
        <v>1.61</v>
      </c>
      <c r="B74" s="50" t="s">
        <v>182</v>
      </c>
      <c r="C74" s="30" t="s">
        <v>99</v>
      </c>
      <c r="D74" s="51">
        <v>20</v>
      </c>
      <c r="E74" s="52" t="s">
        <v>196</v>
      </c>
      <c r="F74" s="53">
        <v>979</v>
      </c>
      <c r="G74" s="54"/>
      <c r="H74" s="55"/>
      <c r="I74" s="56" t="s">
        <v>34</v>
      </c>
      <c r="J74" s="57">
        <f t="shared" si="0"/>
        <v>1</v>
      </c>
      <c r="K74" s="55" t="s">
        <v>35</v>
      </c>
      <c r="L74" s="55" t="s">
        <v>4</v>
      </c>
      <c r="M74" s="58"/>
      <c r="N74" s="59"/>
      <c r="O74" s="59"/>
      <c r="P74" s="60"/>
      <c r="Q74" s="59"/>
      <c r="R74" s="59"/>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1"/>
      <c r="BA74" s="62">
        <f t="shared" si="1"/>
        <v>19580</v>
      </c>
      <c r="BB74" s="63">
        <f t="shared" si="2"/>
        <v>19580</v>
      </c>
      <c r="BC74" s="64" t="str">
        <f t="shared" si="3"/>
        <v>INR  Nineteen Thousand Five Hundred &amp; Eighty  Only</v>
      </c>
      <c r="IA74" s="17">
        <v>1.61</v>
      </c>
      <c r="IB74" s="17" t="s">
        <v>182</v>
      </c>
      <c r="IC74" s="17" t="s">
        <v>99</v>
      </c>
      <c r="ID74" s="17">
        <v>20</v>
      </c>
      <c r="IE74" s="18" t="s">
        <v>196</v>
      </c>
      <c r="IF74" s="18"/>
      <c r="IG74" s="18"/>
      <c r="IH74" s="18"/>
      <c r="II74" s="18"/>
    </row>
    <row r="75" spans="1:243" s="17" customFormat="1" ht="63">
      <c r="A75" s="30">
        <v>1.62</v>
      </c>
      <c r="B75" s="50" t="s">
        <v>183</v>
      </c>
      <c r="C75" s="30" t="s">
        <v>100</v>
      </c>
      <c r="D75" s="75"/>
      <c r="E75" s="76"/>
      <c r="F75" s="76"/>
      <c r="G75" s="76"/>
      <c r="H75" s="76"/>
      <c r="I75" s="76"/>
      <c r="J75" s="76"/>
      <c r="K75" s="76"/>
      <c r="L75" s="76"/>
      <c r="M75" s="76"/>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8"/>
      <c r="IA75" s="17">
        <v>1.62</v>
      </c>
      <c r="IB75" s="17" t="s">
        <v>183</v>
      </c>
      <c r="IC75" s="17" t="s">
        <v>100</v>
      </c>
      <c r="IE75" s="18"/>
      <c r="IF75" s="18"/>
      <c r="IG75" s="18"/>
      <c r="IH75" s="18"/>
      <c r="II75" s="18"/>
    </row>
    <row r="76" spans="1:243" s="17" customFormat="1" ht="30">
      <c r="A76" s="30">
        <v>1.63</v>
      </c>
      <c r="B76" s="50" t="s">
        <v>184</v>
      </c>
      <c r="C76" s="30" t="s">
        <v>101</v>
      </c>
      <c r="D76" s="51">
        <v>1</v>
      </c>
      <c r="E76" s="52" t="s">
        <v>198</v>
      </c>
      <c r="F76" s="53">
        <v>2783</v>
      </c>
      <c r="G76" s="54"/>
      <c r="H76" s="55"/>
      <c r="I76" s="56" t="s">
        <v>34</v>
      </c>
      <c r="J76" s="57">
        <f t="shared" si="0"/>
        <v>1</v>
      </c>
      <c r="K76" s="55" t="s">
        <v>35</v>
      </c>
      <c r="L76" s="55" t="s">
        <v>4</v>
      </c>
      <c r="M76" s="58"/>
      <c r="N76" s="59"/>
      <c r="O76" s="59"/>
      <c r="P76" s="60"/>
      <c r="Q76" s="59"/>
      <c r="R76" s="59"/>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1"/>
      <c r="BA76" s="62">
        <f t="shared" si="1"/>
        <v>2783</v>
      </c>
      <c r="BB76" s="63">
        <f t="shared" si="2"/>
        <v>2783</v>
      </c>
      <c r="BC76" s="64" t="str">
        <f t="shared" si="3"/>
        <v>INR  Two Thousand Seven Hundred &amp; Eighty Three  Only</v>
      </c>
      <c r="IA76" s="17">
        <v>1.63</v>
      </c>
      <c r="IB76" s="17" t="s">
        <v>184</v>
      </c>
      <c r="IC76" s="17" t="s">
        <v>101</v>
      </c>
      <c r="ID76" s="17">
        <v>1</v>
      </c>
      <c r="IE76" s="18" t="s">
        <v>198</v>
      </c>
      <c r="IF76" s="18"/>
      <c r="IG76" s="18"/>
      <c r="IH76" s="18"/>
      <c r="II76" s="18"/>
    </row>
    <row r="77" spans="1:243" s="17" customFormat="1" ht="47.25">
      <c r="A77" s="30">
        <v>1.64</v>
      </c>
      <c r="B77" s="50" t="s">
        <v>185</v>
      </c>
      <c r="C77" s="30" t="s">
        <v>102</v>
      </c>
      <c r="D77" s="75"/>
      <c r="E77" s="76"/>
      <c r="F77" s="76"/>
      <c r="G77" s="76"/>
      <c r="H77" s="76"/>
      <c r="I77" s="76"/>
      <c r="J77" s="76"/>
      <c r="K77" s="76"/>
      <c r="L77" s="76"/>
      <c r="M77" s="76"/>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8"/>
      <c r="IA77" s="17">
        <v>1.64</v>
      </c>
      <c r="IB77" s="17" t="s">
        <v>185</v>
      </c>
      <c r="IC77" s="17" t="s">
        <v>102</v>
      </c>
      <c r="IE77" s="18"/>
      <c r="IF77" s="18"/>
      <c r="IG77" s="18"/>
      <c r="IH77" s="18"/>
      <c r="II77" s="18"/>
    </row>
    <row r="78" spans="1:243" s="17" customFormat="1" ht="30">
      <c r="A78" s="30">
        <v>1.65</v>
      </c>
      <c r="B78" s="50" t="s">
        <v>186</v>
      </c>
      <c r="C78" s="30" t="s">
        <v>103</v>
      </c>
      <c r="D78" s="51">
        <v>5</v>
      </c>
      <c r="E78" s="52" t="s">
        <v>199</v>
      </c>
      <c r="F78" s="53">
        <v>136</v>
      </c>
      <c r="G78" s="54"/>
      <c r="H78" s="55"/>
      <c r="I78" s="56" t="s">
        <v>34</v>
      </c>
      <c r="J78" s="57">
        <f t="shared" si="0"/>
        <v>1</v>
      </c>
      <c r="K78" s="55" t="s">
        <v>35</v>
      </c>
      <c r="L78" s="55" t="s">
        <v>4</v>
      </c>
      <c r="M78" s="58"/>
      <c r="N78" s="59"/>
      <c r="O78" s="59"/>
      <c r="P78" s="60"/>
      <c r="Q78" s="59"/>
      <c r="R78" s="59"/>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1"/>
      <c r="BA78" s="62">
        <f t="shared" si="1"/>
        <v>680</v>
      </c>
      <c r="BB78" s="63">
        <f t="shared" si="2"/>
        <v>680</v>
      </c>
      <c r="BC78" s="64" t="str">
        <f t="shared" si="3"/>
        <v>INR  Six Hundred &amp; Eighty  Only</v>
      </c>
      <c r="IA78" s="17">
        <v>1.65</v>
      </c>
      <c r="IB78" s="17" t="s">
        <v>186</v>
      </c>
      <c r="IC78" s="17" t="s">
        <v>103</v>
      </c>
      <c r="ID78" s="17">
        <v>5</v>
      </c>
      <c r="IE78" s="18" t="s">
        <v>199</v>
      </c>
      <c r="IF78" s="18"/>
      <c r="IG78" s="18"/>
      <c r="IH78" s="18"/>
      <c r="II78" s="18"/>
    </row>
    <row r="79" spans="1:243" s="17" customFormat="1" ht="31.5">
      <c r="A79" s="30">
        <v>1.66</v>
      </c>
      <c r="B79" s="50" t="s">
        <v>187</v>
      </c>
      <c r="C79" s="30" t="s">
        <v>104</v>
      </c>
      <c r="D79" s="51">
        <v>30</v>
      </c>
      <c r="E79" s="52" t="s">
        <v>197</v>
      </c>
      <c r="F79" s="53">
        <v>62</v>
      </c>
      <c r="G79" s="54"/>
      <c r="H79" s="55"/>
      <c r="I79" s="56" t="s">
        <v>34</v>
      </c>
      <c r="J79" s="57">
        <f t="shared" si="0"/>
        <v>1</v>
      </c>
      <c r="K79" s="55" t="s">
        <v>35</v>
      </c>
      <c r="L79" s="55" t="s">
        <v>4</v>
      </c>
      <c r="M79" s="58"/>
      <c r="N79" s="59"/>
      <c r="O79" s="59"/>
      <c r="P79" s="60"/>
      <c r="Q79" s="59"/>
      <c r="R79" s="59"/>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1"/>
      <c r="BA79" s="62">
        <f t="shared" si="1"/>
        <v>1860</v>
      </c>
      <c r="BB79" s="63">
        <f t="shared" si="2"/>
        <v>1860</v>
      </c>
      <c r="BC79" s="64" t="str">
        <f t="shared" si="3"/>
        <v>INR  One Thousand Eight Hundred &amp; Sixty  Only</v>
      </c>
      <c r="IA79" s="17">
        <v>1.66</v>
      </c>
      <c r="IB79" s="17" t="s">
        <v>187</v>
      </c>
      <c r="IC79" s="17" t="s">
        <v>104</v>
      </c>
      <c r="ID79" s="17">
        <v>30</v>
      </c>
      <c r="IE79" s="18" t="s">
        <v>197</v>
      </c>
      <c r="IF79" s="18"/>
      <c r="IG79" s="18"/>
      <c r="IH79" s="18"/>
      <c r="II79" s="18"/>
    </row>
    <row r="80" spans="1:243" s="17" customFormat="1" ht="63">
      <c r="A80" s="30">
        <v>1.67</v>
      </c>
      <c r="B80" s="50" t="s">
        <v>117</v>
      </c>
      <c r="C80" s="30" t="s">
        <v>105</v>
      </c>
      <c r="D80" s="51">
        <v>60</v>
      </c>
      <c r="E80" s="52" t="s">
        <v>111</v>
      </c>
      <c r="F80" s="53">
        <v>98</v>
      </c>
      <c r="G80" s="54"/>
      <c r="H80" s="55"/>
      <c r="I80" s="56" t="s">
        <v>34</v>
      </c>
      <c r="J80" s="57">
        <f t="shared" si="0"/>
        <v>1</v>
      </c>
      <c r="K80" s="55" t="s">
        <v>35</v>
      </c>
      <c r="L80" s="55" t="s">
        <v>4</v>
      </c>
      <c r="M80" s="58"/>
      <c r="N80" s="59"/>
      <c r="O80" s="59"/>
      <c r="P80" s="60"/>
      <c r="Q80" s="59"/>
      <c r="R80" s="59"/>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1"/>
      <c r="BA80" s="62">
        <f t="shared" si="1"/>
        <v>5880</v>
      </c>
      <c r="BB80" s="63">
        <f t="shared" si="2"/>
        <v>5880</v>
      </c>
      <c r="BC80" s="64" t="str">
        <f t="shared" si="3"/>
        <v>INR  Five Thousand Eight Hundred &amp; Eighty  Only</v>
      </c>
      <c r="IA80" s="17">
        <v>1.67</v>
      </c>
      <c r="IB80" s="17" t="s">
        <v>117</v>
      </c>
      <c r="IC80" s="17" t="s">
        <v>105</v>
      </c>
      <c r="ID80" s="17">
        <v>60</v>
      </c>
      <c r="IE80" s="18" t="s">
        <v>111</v>
      </c>
      <c r="IF80" s="18"/>
      <c r="IG80" s="18"/>
      <c r="IH80" s="18"/>
      <c r="II80" s="18"/>
    </row>
    <row r="81" spans="1:243" s="17" customFormat="1" ht="78.75">
      <c r="A81" s="30">
        <v>1.68</v>
      </c>
      <c r="B81" s="50" t="s">
        <v>188</v>
      </c>
      <c r="C81" s="30" t="s">
        <v>106</v>
      </c>
      <c r="D81" s="75"/>
      <c r="E81" s="76"/>
      <c r="F81" s="76"/>
      <c r="G81" s="76"/>
      <c r="H81" s="76"/>
      <c r="I81" s="76"/>
      <c r="J81" s="76"/>
      <c r="K81" s="76"/>
      <c r="L81" s="76"/>
      <c r="M81" s="76"/>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8"/>
      <c r="IA81" s="17">
        <v>1.68</v>
      </c>
      <c r="IB81" s="17" t="s">
        <v>188</v>
      </c>
      <c r="IC81" s="17" t="s">
        <v>106</v>
      </c>
      <c r="IE81" s="18"/>
      <c r="IF81" s="18"/>
      <c r="IG81" s="18"/>
      <c r="IH81" s="18"/>
      <c r="II81" s="18"/>
    </row>
    <row r="82" spans="1:243" s="17" customFormat="1" ht="30">
      <c r="A82" s="30">
        <v>1.69</v>
      </c>
      <c r="B82" s="50" t="s">
        <v>189</v>
      </c>
      <c r="C82" s="30" t="s">
        <v>107</v>
      </c>
      <c r="D82" s="51">
        <v>15</v>
      </c>
      <c r="E82" s="52" t="s">
        <v>197</v>
      </c>
      <c r="F82" s="53">
        <v>604</v>
      </c>
      <c r="G82" s="54"/>
      <c r="H82" s="55"/>
      <c r="I82" s="56" t="s">
        <v>34</v>
      </c>
      <c r="J82" s="57">
        <f>IF(I82="Less(-)",-1,1)</f>
        <v>1</v>
      </c>
      <c r="K82" s="55" t="s">
        <v>35</v>
      </c>
      <c r="L82" s="55" t="s">
        <v>4</v>
      </c>
      <c r="M82" s="58"/>
      <c r="N82" s="59"/>
      <c r="O82" s="59"/>
      <c r="P82" s="60"/>
      <c r="Q82" s="59"/>
      <c r="R82" s="59"/>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1"/>
      <c r="BA82" s="62">
        <f>D82*F82</f>
        <v>9060</v>
      </c>
      <c r="BB82" s="63">
        <f>BA82+SUM(N82:AZ82)</f>
        <v>9060</v>
      </c>
      <c r="BC82" s="64" t="str">
        <f>SpellNumber(L82,BB82)</f>
        <v>INR  Nine Thousand  &amp;Sixty  Only</v>
      </c>
      <c r="IA82" s="17">
        <v>1.69</v>
      </c>
      <c r="IB82" s="17" t="s">
        <v>189</v>
      </c>
      <c r="IC82" s="17" t="s">
        <v>107</v>
      </c>
      <c r="ID82" s="17">
        <v>15</v>
      </c>
      <c r="IE82" s="18" t="s">
        <v>197</v>
      </c>
      <c r="IF82" s="18"/>
      <c r="IG82" s="18"/>
      <c r="IH82" s="18"/>
      <c r="II82" s="18"/>
    </row>
    <row r="83" spans="1:243" s="17" customFormat="1" ht="30">
      <c r="A83" s="30">
        <v>1.7</v>
      </c>
      <c r="B83" s="50" t="s">
        <v>190</v>
      </c>
      <c r="C83" s="30" t="s">
        <v>108</v>
      </c>
      <c r="D83" s="51">
        <v>15</v>
      </c>
      <c r="E83" s="52" t="s">
        <v>197</v>
      </c>
      <c r="F83" s="53">
        <v>681</v>
      </c>
      <c r="G83" s="54"/>
      <c r="H83" s="55"/>
      <c r="I83" s="56" t="s">
        <v>34</v>
      </c>
      <c r="J83" s="57">
        <f>IF(I83="Less(-)",-1,1)</f>
        <v>1</v>
      </c>
      <c r="K83" s="55" t="s">
        <v>35</v>
      </c>
      <c r="L83" s="55" t="s">
        <v>4</v>
      </c>
      <c r="M83" s="58"/>
      <c r="N83" s="59"/>
      <c r="O83" s="59"/>
      <c r="P83" s="60"/>
      <c r="Q83" s="59"/>
      <c r="R83" s="59"/>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1"/>
      <c r="BA83" s="62">
        <f>D83*F83</f>
        <v>10215</v>
      </c>
      <c r="BB83" s="63">
        <f>BA83+SUM(N83:AZ83)</f>
        <v>10215</v>
      </c>
      <c r="BC83" s="64" t="str">
        <f>SpellNumber(L83,BB83)</f>
        <v>INR  Ten Thousand Two Hundred &amp; Fifteen  Only</v>
      </c>
      <c r="IA83" s="17">
        <v>1.7</v>
      </c>
      <c r="IB83" s="17" t="s">
        <v>190</v>
      </c>
      <c r="IC83" s="17" t="s">
        <v>108</v>
      </c>
      <c r="ID83" s="17">
        <v>15</v>
      </c>
      <c r="IE83" s="18" t="s">
        <v>197</v>
      </c>
      <c r="IF83" s="18"/>
      <c r="IG83" s="18"/>
      <c r="IH83" s="18"/>
      <c r="II83" s="18"/>
    </row>
    <row r="84" spans="1:243" s="17" customFormat="1" ht="15.75">
      <c r="A84" s="30">
        <v>1.71</v>
      </c>
      <c r="B84" s="50" t="s">
        <v>191</v>
      </c>
      <c r="C84" s="30" t="s">
        <v>109</v>
      </c>
      <c r="D84" s="75"/>
      <c r="E84" s="76"/>
      <c r="F84" s="76"/>
      <c r="G84" s="76"/>
      <c r="H84" s="76"/>
      <c r="I84" s="76"/>
      <c r="J84" s="76"/>
      <c r="K84" s="76"/>
      <c r="L84" s="76"/>
      <c r="M84" s="76"/>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8"/>
      <c r="IA84" s="17">
        <v>1.71</v>
      </c>
      <c r="IB84" s="17" t="s">
        <v>191</v>
      </c>
      <c r="IC84" s="17" t="s">
        <v>109</v>
      </c>
      <c r="IE84" s="18"/>
      <c r="IF84" s="18"/>
      <c r="IG84" s="18"/>
      <c r="IH84" s="18"/>
      <c r="II84" s="18"/>
    </row>
    <row r="85" spans="1:243" s="17" customFormat="1" ht="94.5">
      <c r="A85" s="30">
        <v>1.72</v>
      </c>
      <c r="B85" s="50" t="s">
        <v>192</v>
      </c>
      <c r="C85" s="30" t="s">
        <v>119</v>
      </c>
      <c r="D85" s="75"/>
      <c r="E85" s="76"/>
      <c r="F85" s="76"/>
      <c r="G85" s="76"/>
      <c r="H85" s="76"/>
      <c r="I85" s="76"/>
      <c r="J85" s="76"/>
      <c r="K85" s="76"/>
      <c r="L85" s="76"/>
      <c r="M85" s="76"/>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8"/>
      <c r="IA85" s="17">
        <v>1.72</v>
      </c>
      <c r="IB85" s="17" t="s">
        <v>192</v>
      </c>
      <c r="IC85" s="17" t="s">
        <v>119</v>
      </c>
      <c r="IE85" s="18"/>
      <c r="IF85" s="18"/>
      <c r="IG85" s="18"/>
      <c r="IH85" s="18"/>
      <c r="II85" s="18"/>
    </row>
    <row r="86" spans="1:243" s="17" customFormat="1" ht="30">
      <c r="A86" s="30">
        <v>1.73</v>
      </c>
      <c r="B86" s="50" t="s">
        <v>193</v>
      </c>
      <c r="C86" s="30" t="s">
        <v>110</v>
      </c>
      <c r="D86" s="51">
        <v>4</v>
      </c>
      <c r="E86" s="52" t="s">
        <v>200</v>
      </c>
      <c r="F86" s="53">
        <v>32000</v>
      </c>
      <c r="G86" s="54"/>
      <c r="H86" s="55"/>
      <c r="I86" s="56" t="s">
        <v>34</v>
      </c>
      <c r="J86" s="57">
        <f>IF(I86="Less(-)",-1,1)</f>
        <v>1</v>
      </c>
      <c r="K86" s="55" t="s">
        <v>35</v>
      </c>
      <c r="L86" s="55" t="s">
        <v>4</v>
      </c>
      <c r="M86" s="58"/>
      <c r="N86" s="59"/>
      <c r="O86" s="59"/>
      <c r="P86" s="60"/>
      <c r="Q86" s="59"/>
      <c r="R86" s="59"/>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1"/>
      <c r="BA86" s="62">
        <f>D86*F86</f>
        <v>128000</v>
      </c>
      <c r="BB86" s="63">
        <f>BA86+SUM(N86:AZ86)</f>
        <v>128000</v>
      </c>
      <c r="BC86" s="64" t="str">
        <f>SpellNumber(L86,BB86)</f>
        <v>INR  One Lakh Twenty Eight Thousand    Only</v>
      </c>
      <c r="IA86" s="17">
        <v>1.73</v>
      </c>
      <c r="IB86" s="17" t="s">
        <v>193</v>
      </c>
      <c r="IC86" s="17" t="s">
        <v>110</v>
      </c>
      <c r="ID86" s="17">
        <v>4</v>
      </c>
      <c r="IE86" s="18" t="s">
        <v>200</v>
      </c>
      <c r="IF86" s="18"/>
      <c r="IG86" s="18"/>
      <c r="IH86" s="18"/>
      <c r="II86" s="18"/>
    </row>
    <row r="87" spans="1:55" ht="28.5">
      <c r="A87" s="45" t="s">
        <v>36</v>
      </c>
      <c r="B87" s="45"/>
      <c r="C87" s="46"/>
      <c r="D87" s="46"/>
      <c r="E87" s="46"/>
      <c r="F87" s="46"/>
      <c r="G87" s="46"/>
      <c r="H87" s="47"/>
      <c r="I87" s="47"/>
      <c r="J87" s="47"/>
      <c r="K87" s="47"/>
      <c r="L87" s="46"/>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65">
        <f>SUM(BA15:BA86)</f>
        <v>2475064</v>
      </c>
      <c r="BB87" s="49" t="e">
        <f>SUM(#REF!)</f>
        <v>#REF!</v>
      </c>
      <c r="BC87" s="25" t="str">
        <f>SpellNumber(L87,BA87)</f>
        <v>  Twenty Four Lakh Seventy Five Thousand  &amp;Sixty Four  Only</v>
      </c>
    </row>
    <row r="88" spans="1:55" ht="36.75" customHeight="1">
      <c r="A88" s="31" t="s">
        <v>37</v>
      </c>
      <c r="B88" s="32"/>
      <c r="C88" s="33"/>
      <c r="D88" s="34"/>
      <c r="E88" s="35" t="s">
        <v>42</v>
      </c>
      <c r="F88" s="36"/>
      <c r="G88" s="37"/>
      <c r="H88" s="38"/>
      <c r="I88" s="38"/>
      <c r="J88" s="38"/>
      <c r="K88" s="39"/>
      <c r="L88" s="40"/>
      <c r="M88" s="41"/>
      <c r="N88" s="23"/>
      <c r="O88" s="21"/>
      <c r="P88" s="21"/>
      <c r="Q88" s="21"/>
      <c r="R88" s="21"/>
      <c r="S88" s="21"/>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42">
        <f>IF(ISBLANK(F88),0,IF(E88="Excess (+)",ROUND(BA87+(BA87*F88),2),IF(E88="Less (-)",ROUND(BA87+(BA87*F88*(-1)),2),IF(E88="At Par",BA87,0))))</f>
        <v>0</v>
      </c>
      <c r="BB88" s="43">
        <f>ROUND(BA88,0)</f>
        <v>0</v>
      </c>
      <c r="BC88" s="44" t="str">
        <f>SpellNumber($E$2,BB88)</f>
        <v>INR Zero Only</v>
      </c>
    </row>
    <row r="89" spans="1:55" ht="33.75" customHeight="1">
      <c r="A89" s="22" t="s">
        <v>38</v>
      </c>
      <c r="B89" s="22"/>
      <c r="C89" s="66" t="str">
        <f>SpellNumber($E$2,BB88)</f>
        <v>INR Zero Only</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row>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3" ht="15"/>
    <row r="2244" ht="15"/>
    <row r="2245" ht="15"/>
    <row r="2246" ht="15"/>
    <row r="2247" ht="15"/>
    <row r="2248" ht="15"/>
    <row r="2249" ht="15"/>
    <row r="2250" ht="15"/>
    <row r="2251" ht="15"/>
    <row r="2252" ht="15"/>
    <row r="2253" ht="15"/>
    <row r="2254" ht="15"/>
    <row r="2255" ht="15"/>
    <row r="2256" ht="15"/>
    <row r="2257" ht="15"/>
    <row r="2258" ht="15"/>
    <row r="2260" ht="15"/>
    <row r="2261"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7" ht="15"/>
    <row r="2328" ht="15"/>
    <row r="2329" ht="15"/>
    <row r="2330" ht="15"/>
    <row r="2331" ht="15"/>
    <row r="2332" ht="15"/>
    <row r="2333" ht="15"/>
    <row r="2335" ht="15"/>
    <row r="2336" ht="15"/>
    <row r="2337" ht="15"/>
    <row r="2338" ht="15"/>
    <row r="2339" ht="15"/>
    <row r="2340" ht="15"/>
    <row r="2341" ht="15"/>
  </sheetData>
  <sheetProtection password="D850" sheet="1"/>
  <autoFilter ref="A11:BC89"/>
  <mergeCells count="40">
    <mergeCell ref="D15:BC15"/>
    <mergeCell ref="D16:BC16"/>
    <mergeCell ref="D17:BC17"/>
    <mergeCell ref="D20:BC20"/>
    <mergeCell ref="D21:BC21"/>
    <mergeCell ref="D22:BC22"/>
    <mergeCell ref="D25:BC25"/>
    <mergeCell ref="D26:BC26"/>
    <mergeCell ref="D28:BC28"/>
    <mergeCell ref="D29:BC29"/>
    <mergeCell ref="D33:BC33"/>
    <mergeCell ref="D34:BC34"/>
    <mergeCell ref="D36:BC36"/>
    <mergeCell ref="D38:BC38"/>
    <mergeCell ref="D39:BC39"/>
    <mergeCell ref="D40:BC40"/>
    <mergeCell ref="D50:BC50"/>
    <mergeCell ref="D52:BC52"/>
    <mergeCell ref="D53:BC53"/>
    <mergeCell ref="D55:BC55"/>
    <mergeCell ref="D60:BC60"/>
    <mergeCell ref="D61:BC61"/>
    <mergeCell ref="D64:BC64"/>
    <mergeCell ref="D70:BC70"/>
    <mergeCell ref="D73:BC73"/>
    <mergeCell ref="D75:BC75"/>
    <mergeCell ref="D77:BC77"/>
    <mergeCell ref="D81:BC81"/>
    <mergeCell ref="D84:BC84"/>
    <mergeCell ref="D85:BC85"/>
    <mergeCell ref="C89:BC89"/>
    <mergeCell ref="A1:L1"/>
    <mergeCell ref="A4:BC4"/>
    <mergeCell ref="A5:BC5"/>
    <mergeCell ref="A6:BC6"/>
    <mergeCell ref="A7:BC7"/>
    <mergeCell ref="B8:BC8"/>
    <mergeCell ref="A9:BC9"/>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8">
      <formula1>IF(E88="Select",-1,IF(E88="At Par",0,0))</formula1>
      <formula2>IF(E88="Select",-1,IF(E88="At Par",0,0.99))</formula2>
    </dataValidation>
    <dataValidation type="list" allowBlank="1" showErrorMessage="1" sqref="E8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8">
      <formula1>0</formula1>
      <formula2>99.9</formula2>
    </dataValidation>
    <dataValidation type="list" allowBlank="1" showErrorMessage="1" sqref="D13:D17 K18:K19 D20:D22 K23:K24 D25:D26 K27 D28:D29 K30:K32 D33:D34 K35 D36 K37 D38:D40 K41:K49 D50 K51 D52:D53 K54 D55 K56:K59 D60:D61 K62:K63 D64 K65:K69 D70 K71:K72 D73 K74 D75 K76 D77 K78:K80 D81 K82:K83 D84:D85 K8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8:H19 G23:H24 G27:H27 G30:H32 G35:H35 G37:H37 G41:H49 G51:H51 G54:H54 G56:H59 G62:H63 G65:H69 G71:H72 G74:H74 G76:H76 G78:H80 G82:H83 G86:H86">
      <formula1>0</formula1>
      <formula2>999999999999999</formula2>
    </dataValidation>
    <dataValidation allowBlank="1" showInputMessage="1" showErrorMessage="1" promptTitle="Addition / Deduction" prompt="Please Choose the correct One" sqref="J18:J19 J23:J24 J27 J30:J32 J35 J37 J41:J49 J51 J54 J56:J59 J62:J63 J65:J69 J71:J72 J74 J76 J78:J80 J82:J83 J86">
      <formula1>0</formula1>
      <formula2>0</formula2>
    </dataValidation>
    <dataValidation type="list" showErrorMessage="1" sqref="I18:I19 I23:I24 I27 I30:I32 I35 I37 I41:I49 I51 I54 I56:I59 I62:I63 I65:I69 I71:I72 I74 I76 I78:I80 I82:I83 I8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8:O19 N23:O24 N27:O27 N30:O32 N35:O35 N37:O37 N41:O49 N51:O51 N54:O54 N56:O59 N62:O63 N65:O69 N71:O72 N74:O74 N76:O76 N78:O80 N82:O83 N86:O8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8:R19 R23:R24 R27 R30:R32 R35 R37 R41:R49 R51 R54 R56:R59 R62:R63 R65:R69 R71:R72 R74 R76 R78:R80 R82:R83 R8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8:Q19 Q23:Q24 Q27 Q30:Q32 Q35 Q37 Q41:Q49 Q51 Q54 Q56:Q59 Q62:Q63 Q65:Q69 Q71:Q72 Q74 Q76 Q78:Q80 Q82:Q83 Q8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8:M19 M23:M24 M27 M30:M32 M35 M37 M41:M49 M51 M54 M56:M59 M62:M63 M65:M69 M71:M72 M74 M76 M78:M80 M82:M83 M86">
      <formula1>0</formula1>
      <formula2>999999999999999</formula2>
    </dataValidation>
    <dataValidation type="decimal" allowBlank="1" showInputMessage="1" showErrorMessage="1" promptTitle="Quantity" prompt="Please enter the Quantity for this item. " errorTitle="Invalid Entry" error="Only Numeric Values are allowed. " sqref="D18:D19 D23:D24 D27 D30:D32 D35 D37 D41:D49 D51 D54 D56:D59 D62:D63 D65:D69 D71:D72 D74 D76 D78:D80 D82:D83 D8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8:F19 F23:F24 F27 F30:F32 F35 F37 F41:F49 F51 F54 F56:F59 F62:F63 F65:F69 F71:F72 F74 F76 F78:F80 F82:F83 F86">
      <formula1>0</formula1>
      <formula2>999999999999999</formula2>
    </dataValidation>
    <dataValidation type="list" allowBlank="1" showInputMessage="1" showErrorMessage="1" sqref="L81 L82 L83 L84 L13 L14 L15 L16 L17 L18 L19 L20 L21 L22 L23 L24 L25 L26 L27 L28 L29 L30 L31 L32 L33 L34 L35 L36 L37 L38 L39 L40 L41 L42 L43 L44 L45 L46 L47 L48 L49 L50 L51 L52 L53 L54 L55 L56 L57 L58 L59 L60 L61 L62 L63 L64 L65 L66 L67 L68 L69 L70 L71 L72 L73 L74 L75 L76 L77 L78 L79 L80 L86 L85">
      <formula1>"INR"</formula1>
    </dataValidation>
    <dataValidation allowBlank="1" showInputMessage="1" showErrorMessage="1" promptTitle="Itemcode/Make" prompt="Please enter text" sqref="C14:C86">
      <formula1>0</formula1>
      <formula2>0</formula2>
    </dataValidation>
    <dataValidation type="decimal" allowBlank="1" showErrorMessage="1" errorTitle="Invalid Entry" error="Only Numeric Values are allowed. " sqref="A14:A86">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5" sqref="B5"/>
    </sheetView>
  </sheetViews>
  <sheetFormatPr defaultColWidth="9.140625" defaultRowHeight="15"/>
  <sheetData>
    <row r="6" spans="5:11" ht="15">
      <c r="E6" s="79" t="s">
        <v>39</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2023-08-22T10:00:47Z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