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50" windowHeight="12450" tabRatio="143" firstSheet="1" activeTab="1"/>
  </bookViews>
  <sheets>
    <sheet name="BoQ1" sheetId="1" state="veryHidden" r:id="rId1"/>
    <sheet name="Macros" sheetId="2" r:id="rId2"/>
  </sheets>
  <externalReferences>
    <externalReference r:id="rId5"/>
    <externalReference r:id="rId6"/>
    <externalReference r:id="rId7"/>
  </externalReferences>
  <definedNames>
    <definedName name="__xlfn_BAHTTEXT">NA()</definedName>
    <definedName name="__xlfn_COUNTIFS">NA()</definedName>
    <definedName name="_BAA1">#REF!</definedName>
    <definedName name="_xlnm._FilterDatabase" localSheetId="0" hidden="1">'BoQ1'!$A$11:$BC$86</definedName>
    <definedName name="_xlfn.SINGLE" hidden="1">#NAME?</definedName>
    <definedName name="boq_type">#REF!</definedName>
    <definedName name="boq_version" localSheetId="0">'[3]Config'!$C$2:$C$3</definedName>
    <definedName name="boq_version">'[2]Config'!$C$2:$C$3</definedName>
    <definedName name="conversion_type" localSheetId="0">'[3]Config'!$E$2:$E$3</definedName>
    <definedName name="conversion_type">'[2]Config'!$E$2:$E$3</definedName>
    <definedName name="cstvat">#REF!</definedName>
    <definedName name="currency_name" localSheetId="0">'[3]Config'!$F$2:$F$8</definedName>
    <definedName name="currency_name">'[2]Config'!$F$2:$F$8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'[1]PRICE BID'!#REF!</definedName>
    <definedName name="option9">'[1]PRICE BID'!#REF!</definedName>
    <definedName name="other_boq" localSheetId="0">'[3]Config'!$G$2:$G$5</definedName>
    <definedName name="other_boq">'[2]Config'!$G$2:$G$5</definedName>
    <definedName name="_xlnm.Print_Area" localSheetId="0">'BoQ1'!$A$1:$BC$86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'[1]PRICE BID'!$G$14</definedName>
  </definedNames>
  <calcPr fullCalcOnLoad="1" fullPrecision="0"/>
</workbook>
</file>

<file path=xl/sharedStrings.xml><?xml version="1.0" encoding="utf-8"?>
<sst xmlns="http://schemas.openxmlformats.org/spreadsheetml/2006/main" count="693" uniqueCount="239">
  <si>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</si>
  <si>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</si>
  <si>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</si>
  <si>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</si>
  <si>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</si>
  <si>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</si>
  <si>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</si>
  <si>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</si>
  <si>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</si>
  <si>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</si>
  <si>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</si>
  <si>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</si>
  <si>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</si>
  <si>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</si>
  <si>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</si>
  <si>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</si>
  <si>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</si>
  <si>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</si>
  <si>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</si>
  <si>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</si>
  <si>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</si>
  <si>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</si>
  <si>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</si>
  <si>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</si>
  <si>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</si>
  <si>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</si>
  <si>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</si>
  <si>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</si>
  <si>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</si>
  <si>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</si>
  <si>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</si>
  <si>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</si>
  <si>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</si>
  <si>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</si>
  <si>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</si>
  <si>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</si>
  <si>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</si>
  <si>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</si>
  <si>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</si>
  <si>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</si>
  <si>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</si>
  <si>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</si>
  <si>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</si>
  <si>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</si>
  <si>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</si>
  <si>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</si>
  <si>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</si>
  <si>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</si>
  <si>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</si>
  <si>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</si>
  <si>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t>item no.25</t>
  </si>
  <si>
    <t>item no.26</t>
  </si>
  <si>
    <r>
      <t xml:space="preserve">TOTAL AMOUNT  
           in
     </t>
    </r>
    <r>
      <rPr>
        <b/>
        <sz val="11"/>
        <color indexed="10"/>
        <rFont val="Arial"/>
        <family val="2"/>
      </rPr>
      <t xml:space="preserve"> Rs.      P</t>
    </r>
  </si>
  <si>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</si>
  <si>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</si>
  <si>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</si>
  <si>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</si>
  <si>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</si>
  <si>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</si>
  <si>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</si>
  <si>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</si>
  <si>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</si>
  <si>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</si>
  <si>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</si>
  <si>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</si>
  <si>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</si>
  <si>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</si>
  <si>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</si>
  <si>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</si>
  <si>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</si>
  <si>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</si>
  <si>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</si>
  <si>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</si>
  <si>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</si>
  <si>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</si>
  <si>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</si>
  <si>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</si>
  <si>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</si>
  <si>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</si>
  <si>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</si>
  <si>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</si>
  <si>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</si>
  <si>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no.40</t>
  </si>
  <si>
    <t>item no.41</t>
  </si>
  <si>
    <t>Cum</t>
  </si>
  <si>
    <t>Mtr.</t>
  </si>
  <si>
    <t>Nos.</t>
  </si>
  <si>
    <t>Component</t>
  </si>
  <si>
    <t xml:space="preserve">Supply installation testing and commissioning of cubical type LT panel-01 (IEC 61439 ) suitable for 4000Amp 415V, 3 phase, 4 wire 50 Hz AC supply system fabricated in compartmentalized (preferable) design from CRCA sheet steel of 2mm thick for frame work and covers. 3mm thick for gland plated i/c cleaning &amp; finishing complete with 7 tank process for powder coating in approved shade, having suitable capacity extensible type FP Aluminium alloy Bus bars of high conductivity. DMC.SMC bus bar supports, with short circuit withstand capacity of  50 KA for 1 sec. bottom base channel of MS section not less than 100mm x 50mm x 5mm thick, fabrication shall be done in transportable sections, entire panel shall have a common earth bar of suitable size at the rear with 2 Nos earth solid connections from main bus bar to switch gears with required 1.5 sqmm zero halogen fire retardant low smoke insulated copper conductor s/c cable, cable alleys, cable gland plate in two half. </t>
  </si>
  <si>
    <t>The panel shall be equipped with relays, timers set of CT's for metering &amp; protection and energy analyser/meter (on all incomer and outgoing feeders) to indicate current phase, line voltage, frequency, power factor, KWH, KVARH. Provision of over load, short circuit, restricted earth fault, under frequency control cabling and interlocking, suitable cable termination chambers/ bus bars extension and providing indicating lamps  of phases for all feeders complete with foundation as per drawing and specifications amended up to date complete. and attached specification.</t>
  </si>
  <si>
    <t xml:space="preserve">Incoming </t>
  </si>
  <si>
    <t>2 No's 4000A, FP,  EDO,50KA, ACB with microprocessor release (O/L, S/C &amp; E/F protention) saftey shutter,SCM, CC, 4NO+4NC Aux. Contacts, interlock, shunt Trip contact T&amp;C. etc. suitable to connect with the bus duct and through cables. ABB-Emax2/ Schneider MTZ/Siemens 3VA</t>
  </si>
  <si>
    <t>Both Incomer shall have class-b SPD of DEHN make. With 50KA 40A MPCB Protection.</t>
  </si>
  <si>
    <t>OutGoing:</t>
  </si>
  <si>
    <t>4 nos. 400 A, FP, 36 kA,MCCB with thermomagnetic release O/C,S/C protection, rotary  operated handle mechanism-4Nos, FP Spreader(8x4=32Nos) for MCCB 400A- 4 Nos</t>
  </si>
  <si>
    <t xml:space="preserve">all out goings with ON.OFF, Trip, Spring charge indication.communicable type Digital multifunction energy meter(RS 485).Digital Amp meter with selector switches etc. </t>
  </si>
  <si>
    <t xml:space="preserve">Note : All ACBs and MCCB's aux. contacts for ON/OFF and trip spare contacts to be wired up to terminal block. </t>
  </si>
  <si>
    <t>The panel shall be equipped with relays, timers set of CT's for metering &amp; protection and energy analyser/meter to indicate current phase, line voltage, frequency, power factor, KWH, KVARH. Provision of over load, short circuit, restricted earth fault, under frequency control cabling and interlocking, suitable cable termination chambers/ bus bars extension and providing indicating lamps  of phases for all feeders complete with foundation as per drawing and specifications amended up to date complete. and attached specification.</t>
  </si>
  <si>
    <t>All the Incomer shall have class-b SPD of DEHN make. With 50KA 40A MPCB Protection.</t>
  </si>
  <si>
    <t xml:space="preserve">OutGoing: </t>
  </si>
  <si>
    <t xml:space="preserve">all outgoings with ON,OFF,Trip, spring charge indication. Communicable Digital multifunction energy meter(RS 485) . Digital Amp meter with selector switches etc. </t>
  </si>
  <si>
    <t>S&amp;I, testing &amp; commissioning 4000 amp   TPN aluminum bus duct with MS enclosure,  as pe r enclosed  specifications     E-02.</t>
  </si>
  <si>
    <t>S&amp;I, testing &amp; commissioning  4000amp TPN copper  flexible links to connect tranformer LT bus duct as per enclosed  specifications E-02.</t>
  </si>
  <si>
    <t>Earthing with G.I. earth plate 600 mm X 600 mm X 6 mm thick
including accessories, and providing masonry enclosure with
cover plate having locking arrangement and watering pipe of
2.7 metre long etc. with charcoal/ coke and salt as required.</t>
  </si>
  <si>
    <t>Providing and fixing 25 mm X 5 mm G.I. strip on surface or in recess for connections etc. as required.</t>
  </si>
  <si>
    <t>Supplying and making end termination with brass compression gland and aluminium lugs for following size of PVC insulated and PVC sheathed / XLPE aluminium conductor cable of 1.1 KV grade as required.</t>
  </si>
  <si>
    <t xml:space="preserve">3½ X 400 sq. mm (82mm) </t>
  </si>
  <si>
    <t>Supplying and making straight through joint with heat
shrinkable kit including ferrules and other jointing materials for
following size of PVC insulated and PVC sheathed / XLPE
aluminium conductor cable of 1.1 KV grade as required.</t>
  </si>
  <si>
    <t>3½ X 300 sq. mm</t>
  </si>
  <si>
    <t>3½ X 400 sq. mm</t>
  </si>
  <si>
    <t>Providing, laying and fixing following dia G.I. pipe (medium class) in ground complete with G.I. fittings including trenching (75 cm deep)and re-filling etc. as required</t>
  </si>
  <si>
    <t>100 mm Dia</t>
  </si>
  <si>
    <t>Providing brick work (in width 225 mm or more) with F.P.S. bricks of class designation 7.5 in cement mortar 1:4 (1 cement : 4 coarse sand) at all levels</t>
  </si>
  <si>
    <t>item no.38</t>
  </si>
  <si>
    <t>item no.39</t>
  </si>
  <si>
    <t xml:space="preserve">breaker control  switch TNC, Digital voltmeter/Ammeter Cl-1.0 with selector switch, Electronic KWH meter Cl-1.0, CT-4000/5A, Cl1.0, 15KVA cast rasin for metering, protection CTs 4000/5A, Cl-5P10, 15VA cast rasin IDMT relay , Trip circuit supervision relay , Phase indicating Lamp LED Type"Red, Tellow, Blue" Auto / Amnual selector switch Auxiliary contactors with 2NO+2NC , 2A SP MCB 10KA for cont. CKT. </t>
  </si>
  <si>
    <t>Bus bar: 1 No.4000 A, 50HZ,  FP, Aliminium Bus Bar</t>
  </si>
  <si>
    <t>2 nos.2500 A, FP, EDO, 50 kA ACB with MPR based release (O/L, S/C &amp; E/F protection) safety shutter, Aux. contacts 4NONC-2Nos, Breaker control switch TNC- 2Nos. 2A SP MCB 10KA for cont. CKT- 2nos.</t>
  </si>
  <si>
    <t>2 nos.1600 A, FP, EDO, 50 kA ACB with MPR based release (O/L, S/C &amp; E/F protection) safety shutter, Aux. contacts 4NONC-2Nos, Breaker control switch TNC- 2Nos. 2A SP MCB 10KA for cont. CKT- 2nos.</t>
  </si>
  <si>
    <t>3 nos. 800 A, FP, 36 kA,MCCB with thermomagnetic release O/C,S/C protection, rotary  operated handle mechanism-3Nos, FP Spreader(8x3=24Nos) for MCCB 800A- 3 Nos</t>
  </si>
  <si>
    <t>2 nos. 630 A, FP, 36 kA,MCCB with thermomagnetic release O/C,S/C protection, rotary  operated handle mechanism-2Nos, FP Spreader(8x2=16Nos) for MCCB 630A- 2Nos</t>
  </si>
  <si>
    <t xml:space="preserve">Supply installation testing and commissioning of cubical type DG set LT panel -2 (IEC 61439), suitable for 1600 Amp 415V, 3 phase, 4 wire 50 Hz AC supply system fabricated in compartmentalized (preferable) design from CRCA sheet steel of 2mm thick for frame work and covers. 3mm thick for gland plated i/c cleaning &amp; finishing complete with 7 tank process for powder coating in approved shade, having suitable capacity extensible type FP Aluminium alloy Bus bars of high conductivity. DMC.SMC bus bar supports, with short circuit withstand capacity of  50 KA for 1 sec. bottom base channel of MS section not less than 100mm x 50mm x 5mm thick, fabrication shall be done in transportable sections, entire panel shall have a common earth bar of suitable size at the rear with 2 Nos earth solid connections from main bus bar to switch gears with required 1.5 sqmm zero halogen fire retardant low smoke insulated copper conductor s/c cable, cable alleys, cable gland plate in two half. </t>
  </si>
  <si>
    <t>3 No's 1250A, FP,  50KA, 4 pole ACB ( for 3x750 KVA SG sets) with microprocessor release (O/L, S/C &amp; E/F protention) saftey shutter,SCM, CC, 4NO+4NC Aux. Contacts, interlock, shunt Trip contact T&amp;C. etc. with 2 nos. 1250 A bus coupler (DG1 &amp; DG2) (DG2-DG3) with all protections and metering.</t>
  </si>
  <si>
    <t xml:space="preserve">breaker control  switch TNC, Digital voltmeter/Ammeter Cl-1.0 with selector switch, Electronic KWH meter Cl-1.0, CT-1250/5A, Cl1.0, 15VA cast rasin for metering, protection CTs 1250/5A, Cl-5P10, 15VA cast rasin IDMT relay , Trip circuit supervision relay , Phase indicating Lamp LED Type"Red, Tellow, Blue" Auto / Amnual selector switch Auxiliary contactors with 2NO+2NC , 2A SP MCB 10KA for cont. CKT. </t>
  </si>
  <si>
    <t>Bus bar: 1 No.1600 A, 50HZ,  FP, Aliminium Bus Bar</t>
  </si>
  <si>
    <t>3 nos. 800 A, FP, 36 kA,MCCB with thermomagnetic release O/C,S/C protection, rotary  operated handle mechanism- 3Nos, 2A SP MCB for cont. CKT.- 3 Nos</t>
  </si>
  <si>
    <t>8 nos. 400 A, FP, 36 kA,MCCB with thermomagnetic release O/C,S/C protection, rotary  operated handle mechanism- 8Nos, 2A SP MCB for cont. CKT.- 8 Nos</t>
  </si>
  <si>
    <t>4 nos. 250 A, FP, 36 kA,MCCB with thermomagnetic release O/C,S/C protection - 3nos, rotary  operated handle mechanism-4Nos,  FP Spreader for MCCB 250A- 4 Nos</t>
  </si>
  <si>
    <t>No.</t>
  </si>
  <si>
    <t>Set</t>
  </si>
  <si>
    <t>INR Zero Only</t>
  </si>
  <si>
    <t>Excess (+)</t>
  </si>
  <si>
    <t>WOOD AND P. V. C. WORK</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</si>
  <si>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</si>
  <si>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</si>
  <si>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Extra for providing vision panel not exceeding 0.1 sqm in all type of flush doors (cost of glass excluded) (overall area of door shutter to be measured):</t>
  </si>
  <si>
    <t>Rectangular or square</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</si>
  <si>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</si>
  <si>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</si>
  <si>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250x16 mm</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</si>
  <si>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</si>
  <si>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</si>
  <si>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125 mm</t>
  </si>
  <si>
    <t>Providing and fixing aluminium hanging floor door stopper, ISI marked, anodised (anodic coating not less than grade AC 10 as per IS : 1868) transparent or dyed to required colour and shade, with necessary screws etc. complete.</t>
  </si>
  <si>
    <t>Twin rubber stopper</t>
  </si>
  <si>
    <t>STEEL WORK</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</si>
  <si>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</si>
  <si>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</si>
  <si>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ROOFING</t>
  </si>
  <si>
    <t>FINISHING</t>
  </si>
  <si>
    <t>Distempering with 1st quality acrylic distemper (ready mixed) having VOC content less than 50 gms/litre, of approved manufacturer, of required shade and colour complete, as per manufacturer's specification.</t>
  </si>
  <si>
    <t>Two or more coats on new work</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</si>
  <si>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</si>
  <si>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</si>
  <si>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</si>
  <si>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Distempering with 1st quality acrylic distember (Ready mix) having VOC content less than 50 grams/ litre  of approved brand and manufacture to give an even shade :</t>
  </si>
  <si>
    <t>Old work (one or more coats)</t>
  </si>
  <si>
    <t>Dismantling and Demolishing</t>
  </si>
  <si>
    <t>Dismantling aluminium/ Gypsum partitions, doors, windows, fixed glazing and false ceiling including disposal of unserviceable material and stacking of serviceable material with in 50 meters lead as directed by Engineer-in-charge.</t>
  </si>
  <si>
    <t>ALUMINIUM WORK</t>
  </si>
  <si>
    <t>sqm</t>
  </si>
  <si>
    <t>kg</t>
  </si>
  <si>
    <t>each</t>
  </si>
  <si>
    <t>Tender Inviting Authority: DOIP, IIT Kanpur</t>
  </si>
  <si>
    <t>Extra for providing lipping with 2nd class teak wood battens 25 mm minimum depth on all edges of flush door shutters (over all area of door shutter to be measured).</t>
  </si>
  <si>
    <t>250x10 mm</t>
  </si>
  <si>
    <t>Providing and fixing partition upto ceiling height consisting of G.I. frame and required board, including providing and fixing of frame work made of special section power pressed/ roll form G.I. sheet with zinc coating of 120 gms/sqm(both side inclusive), consisting of floor and ceiling channel 50mm wide having equal flanges of 32 mm and 0.50 mm thick, fixed to the floor and ceiling at the spacing of 610 mm centre to centre with dash fastener of 12.5 mm dia meter 50 mm length or suitable anchor fastener or metal screws with nylon plugs and the studs 48 mm wide having one flange of 34 mm and other flange 36 mm and 0.50 mm thick fixed vertically within flanges of floor and ceiling channel and placed at a spacing of 610 mm centre to centre by 6 mm dia bolts and nuts, including fixing of studs along both ends of partition fixed flush to wall with suitable anchor fastener or metal screws with nylon plugs at spacing of 450 mm centre to centre, and fixing of boards to both side of frame work by 25 mm long dry wall screws on studs, floor and ceiling channels at the spacing of 300 mm centre to centre. The boards are to be fixed to the frame work with joints staggered to avoid through cracks, M.S. fixing channel of 99 mm width (0.9 mm thick having two flanges of 9.5 mm each) to be provided at the horizontal joints of two boards, fixed to the studs using metal to metal flat head screws, including jointing and finishing to a flush finish with recommended jointing compound, jointing tape, angle beads at corners (25 mm x 25 mm x 0.5 mm), joint finisher and two coats of primer suitable for board as per manufacture's specification and direction of engineer in charge all complete.</t>
  </si>
  <si>
    <t>75 mm overall thickness partition with 12.5 mm thick double skin fire rated Glass Reinforced Gypsum (GRG) plaster board conforming to IS: 2095: part 3 (Board with BIS certification marks)</t>
  </si>
  <si>
    <t>Providing &amp; Fixing decorative high pressure laminated sheet of plain / wood grain in gloss / matt/ suede finish with high density protective surface layer and reverse side of adhesive bonding quality conforming to IS : 2046 Type S, including cost of adhesive of approved quality.</t>
  </si>
  <si>
    <t>1.0 mm thick</t>
  </si>
  <si>
    <t>Providing and fixing frame work for partitions/ wall lining etc. made of 50x50x1.6 mm hollow MS tube, placed along the walls, ceiling and floor in a grid pattern with spacing @ 60 cm centre to centre both ways (vertically &amp; horizontally) or at required spacing near opening, with necessary welding at junctions and fixing the frame to wall/ ceiling/ floors with steel dash fasteners of 8 mm dia, 75 mm long bolt, including making provision for opening for doors, windows, electrical conduits, switch boards etc., including providing with two coats of approved steel primer etc. complete, all as per direction of Engineer-in-charge.</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</si>
  <si>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</si>
  <si>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80 mm</t>
  </si>
  <si>
    <t>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t>
  </si>
  <si>
    <t>12.5 mm thick tapered edge gypsum plain board conforming to IS: 2095- (Part I) :2011 (Board with BIS certification marks)</t>
  </si>
  <si>
    <t>Providing and fixing thermal insulation with Resin Bonded Fibre glass wool conforming to IS: 8183 having density 24 kg/m3, 50 mm thick, wrapped in 200G Virgin Polythene Bags fixed to wall with screw, rawel plug &amp; washers and held in position by criss crossing GI wire etc. complete as per directions of Engineer-in-Charge.</t>
  </si>
  <si>
    <t>Providing and fixing 12 mm thick frameless toughened glass door shutter of approved brand and manufacture, including providing and fixing top &amp;amp; bottom pivot &amp;amp; double acting hydraulic floor spring type fixing arrangement and making necessary holes etc. for fixing required door fittings, all complete as per direction of Engineer-in-charge (Door handle, lock and stopper etc.to be paid separately).</t>
  </si>
  <si>
    <t xml:space="preserve">Supplying and drawing following sizes of FRLS PVC insulated copper conductor, single core cable in the existing surface/ recessed steel/ PVC conduit as required. </t>
  </si>
  <si>
    <t xml:space="preserve">3 x 2.5 sq. mm </t>
  </si>
  <si>
    <t xml:space="preserve">3 x 4 sq. mm </t>
  </si>
  <si>
    <t>Supply and fixing of 105 x 50 mm DLP  trunking  white-system but without cover and partition etc. as required complete.</t>
  </si>
  <si>
    <t xml:space="preserve">Supply and fixing of following accessories suitable for 105 mm x 50 mm size  plastic trunking white system. </t>
  </si>
  <si>
    <t>85 mm flexible cover</t>
  </si>
  <si>
    <t xml:space="preserve">End cap </t>
  </si>
  <si>
    <t xml:space="preserve"> Internal angles- adjustable from 80°-100°</t>
  </si>
  <si>
    <t>external angles- adjustable from 60°-120°</t>
  </si>
  <si>
    <t xml:space="preserve"> flat junction</t>
  </si>
  <si>
    <t xml:space="preserve"> flat angles</t>
  </si>
  <si>
    <t>separation partitions</t>
  </si>
  <si>
    <t>Joints for 85mm width cover</t>
  </si>
  <si>
    <t>base joints</t>
  </si>
  <si>
    <t>Supplying, installation of Clip-on frame with finishing plate for 85mm cover for DLP plastic trunking 105mm x 50mm  etc. as reqd.</t>
  </si>
  <si>
    <t>3 module</t>
  </si>
  <si>
    <t>6 module</t>
  </si>
  <si>
    <t xml:space="preserve">Supplying and fixing following modular switch/ socket on the existing clip-on frame fixed on 85mm cover of 105 x 50 mm DLP plastic trunking including connections etc. as required complete. </t>
  </si>
  <si>
    <t xml:space="preserve">6 A switch </t>
  </si>
  <si>
    <t xml:space="preserve">20 A switch </t>
  </si>
  <si>
    <t xml:space="preserve">6 A pin 2/3 pin socket outlet </t>
  </si>
  <si>
    <t xml:space="preserve">6/16 A 3 pin socket outlet </t>
  </si>
  <si>
    <t xml:space="preserve">Laying UTP cable enhanced cat 5/cat 6 cable in existing steel conduit pipe/GI pipe/ raceway / RCC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</si>
  <si>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</si>
  <si>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Fixing of  Network rack on steel fastener including cartage from store to site as reqd complete.</t>
  </si>
  <si>
    <t>Supply &amp; Laying of  40 mm dia, 8Kg / cm², minimum 2.0 mm thick HDPE pipe, ISI mark in following manners as required complete.</t>
  </si>
  <si>
    <t xml:space="preserve"> On Surface</t>
  </si>
  <si>
    <t>Supply &amp; Laying of  32 mm dia, 8Kg / cm², minimum 2.0 mm thick HDPE pipe, ISI mark in following manners as required complete.</t>
  </si>
  <si>
    <t>Metre</t>
  </si>
  <si>
    <t>Meter</t>
  </si>
  <si>
    <t xml:space="preserve">No.  </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</si>
  <si>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</si>
  <si>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</si>
  <si>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</si>
  <si>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</si>
  <si>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</si>
  <si>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</si>
  <si>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</si>
  <si>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</si>
  <si>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</si>
  <si>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</si>
  <si>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</si>
  <si>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</si>
  <si>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</si>
  <si>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</si>
  <si>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</si>
  <si>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</si>
  <si>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</si>
  <si>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</si>
  <si>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</si>
  <si>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</si>
  <si>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</si>
  <si>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</si>
  <si>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</si>
  <si>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</si>
  <si>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</si>
  <si>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</si>
  <si>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</si>
  <si>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</si>
  <si>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</si>
  <si>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 xml:space="preserve">Name of Work: Partition work along with creation of network and power points for 604H and 605H, DJAC Building at IIT Kanpur </t>
  </si>
  <si>
    <t>NIT No:  Composite/11/08/2023-1</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</si>
</sst>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62">
    <font>
      <sz val="11"/>
      <color indexed="8"/>
      <name val="Calibri"/>
      <family val="2"/>
    </font>
    <font>
      <sz val="10"/>
      <color indexed="8"/>
      <name val="Arial"/>
      <family val="2"/>
    </font>
    <font>
      <sz val="10"/>
      <name val="Arial"/>
      <family val="2"/>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16"/>
      <color indexed="8"/>
      <name val="Calibri"/>
      <family val="2"/>
    </font>
    <font>
      <b/>
      <sz val="14"/>
      <name val="Arial"/>
      <family val="2"/>
    </font>
    <font>
      <sz val="12"/>
      <color indexed="8"/>
      <name val="Calibri"/>
      <family val="2"/>
    </font>
    <font>
      <sz val="12"/>
      <name val="Times New Roman"/>
      <family val="1"/>
    </font>
    <font>
      <sz val="12"/>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0"/>
      <color theme="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color indexed="63"/>
      </top>
      <bottom style="thin"/>
    </border>
    <border>
      <left>
        <color indexed="63"/>
      </left>
      <right>
        <color indexed="63"/>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1">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43" fillId="0" borderId="0" applyFont="0" applyFill="0" applyBorder="0" applyAlignment="0" applyProtection="0"/>
    <xf numFmtId="41" fontId="43" fillId="0" borderId="0" applyFont="0" applyFill="0" applyBorder="0" applyAlignment="0" applyProtection="0"/>
    <xf numFmtId="44" fontId="43" fillId="0" borderId="0" applyFont="0" applyFill="0" applyBorder="0" applyAlignment="0" applyProtection="0"/>
    <xf numFmtId="42" fontId="43"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4" fillId="0" borderId="0">
      <alignment/>
      <protection/>
    </xf>
    <xf numFmtId="0" fontId="0" fillId="32" borderId="7" applyNumberFormat="0" applyFont="0" applyAlignment="0" applyProtection="0"/>
    <xf numFmtId="0" fontId="57" fillId="27" borderId="8" applyNumberFormat="0" applyAlignment="0" applyProtection="0"/>
    <xf numFmtId="9" fontId="43"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8">
    <xf numFmtId="0" fontId="0" fillId="0" borderId="0" xfId="0" applyAlignment="1">
      <alignment/>
    </xf>
    <xf numFmtId="0" fontId="0" fillId="0" borderId="0" xfId="56">
      <alignment/>
      <protection/>
    </xf>
    <xf numFmtId="0" fontId="2" fillId="0" borderId="0" xfId="59">
      <alignment/>
      <protection/>
    </xf>
    <xf numFmtId="0" fontId="3" fillId="0" borderId="0" xfId="56" applyFont="1">
      <alignment/>
      <protection/>
    </xf>
    <xf numFmtId="0" fontId="5" fillId="0" borderId="0" xfId="56" applyFont="1" applyAlignment="1">
      <alignment vertical="center"/>
      <protection/>
    </xf>
    <xf numFmtId="0" fontId="6" fillId="0" borderId="0" xfId="56" applyFont="1" applyAlignment="1" applyProtection="1">
      <alignment vertical="center"/>
      <protection locked="0"/>
    </xf>
    <xf numFmtId="0" fontId="6" fillId="0" borderId="0" xfId="56" applyFont="1" applyAlignment="1">
      <alignment vertical="center"/>
      <protection/>
    </xf>
    <xf numFmtId="0" fontId="7" fillId="0" borderId="0" xfId="59" applyFont="1" applyAlignment="1">
      <alignment horizontal="center" vertical="center"/>
      <protection/>
    </xf>
    <xf numFmtId="0" fontId="8" fillId="0" borderId="0" xfId="56" applyFont="1" applyAlignment="1">
      <alignment vertical="center"/>
      <protection/>
    </xf>
    <xf numFmtId="0" fontId="10" fillId="0" borderId="0" xfId="56" applyFont="1" applyAlignment="1">
      <alignment horizontal="left"/>
      <protection/>
    </xf>
    <xf numFmtId="0" fontId="11" fillId="0" borderId="0" xfId="56" applyFont="1" applyAlignment="1">
      <alignment horizontal="left"/>
      <protection/>
    </xf>
    <xf numFmtId="0" fontId="5" fillId="0" borderId="0" xfId="56" applyFont="1" applyAlignment="1" applyProtection="1">
      <alignment vertical="center"/>
      <protection locked="0"/>
    </xf>
    <xf numFmtId="0" fontId="8" fillId="0" borderId="10" xfId="56" applyFont="1" applyBorder="1" applyAlignment="1">
      <alignment horizontal="center" vertical="top" wrapText="1"/>
      <protection/>
    </xf>
    <xf numFmtId="0" fontId="5" fillId="0" borderId="0" xfId="56" applyFont="1">
      <alignment/>
      <protection/>
    </xf>
    <xf numFmtId="0" fontId="6" fillId="0" borderId="0" xfId="56" applyFont="1">
      <alignment/>
      <protection/>
    </xf>
    <xf numFmtId="0" fontId="8" fillId="0" borderId="11" xfId="59" applyFont="1" applyBorder="1" applyAlignment="1">
      <alignment horizontal="center" vertical="top" wrapText="1"/>
      <protection/>
    </xf>
    <xf numFmtId="0" fontId="14" fillId="0" borderId="10" xfId="59" applyFont="1" applyBorder="1" applyAlignment="1">
      <alignment vertical="top" wrapText="1"/>
      <protection/>
    </xf>
    <xf numFmtId="0" fontId="5" fillId="0" borderId="0" xfId="56" applyFont="1" applyAlignment="1">
      <alignment vertical="top"/>
      <protection/>
    </xf>
    <xf numFmtId="0" fontId="6" fillId="0" borderId="0" xfId="56" applyFont="1" applyAlignment="1">
      <alignment vertical="top"/>
      <protection/>
    </xf>
    <xf numFmtId="0" fontId="8" fillId="0" borderId="12" xfId="59" applyFont="1" applyBorder="1" applyAlignment="1">
      <alignment horizontal="left" vertical="top"/>
      <protection/>
    </xf>
    <xf numFmtId="0" fontId="13" fillId="0" borderId="10" xfId="67" applyNumberFormat="1" applyFont="1" applyFill="1" applyBorder="1" applyAlignment="1" applyProtection="1">
      <alignment vertical="center" wrapText="1"/>
      <protection locked="0"/>
    </xf>
    <xf numFmtId="10" fontId="19" fillId="33" borderId="10" xfId="67" applyNumberFormat="1" applyFont="1" applyFill="1" applyBorder="1" applyAlignment="1" applyProtection="1">
      <alignment horizontal="center" vertical="center"/>
      <protection locked="0"/>
    </xf>
    <xf numFmtId="0" fontId="8" fillId="0" borderId="11" xfId="56" applyFont="1" applyBorder="1" applyAlignment="1">
      <alignment horizontal="center" vertical="top" wrapText="1"/>
      <protection/>
    </xf>
    <xf numFmtId="0" fontId="8" fillId="0" borderId="13" xfId="56" applyFont="1" applyBorder="1" applyAlignment="1">
      <alignment horizontal="center" vertical="top" wrapText="1"/>
      <protection/>
    </xf>
    <xf numFmtId="0" fontId="5" fillId="0" borderId="0" xfId="56" applyFont="1" applyAlignment="1">
      <alignment vertical="top" wrapText="1"/>
      <protection/>
    </xf>
    <xf numFmtId="0" fontId="8" fillId="0" borderId="14" xfId="56" applyFont="1" applyBorder="1" applyAlignment="1">
      <alignment horizontal="center" vertical="top" wrapText="1"/>
      <protection/>
    </xf>
    <xf numFmtId="0" fontId="6" fillId="0" borderId="0" xfId="56" applyFont="1" applyAlignment="1">
      <alignment vertical="top" wrapText="1"/>
      <protection/>
    </xf>
    <xf numFmtId="0" fontId="8" fillId="0" borderId="15" xfId="59" applyFont="1" applyBorder="1" applyAlignment="1">
      <alignment horizontal="left" vertical="top"/>
      <protection/>
    </xf>
    <xf numFmtId="0" fontId="8" fillId="0" borderId="16" xfId="59" applyFont="1" applyBorder="1" applyAlignment="1">
      <alignment horizontal="left" vertical="top"/>
      <protection/>
    </xf>
    <xf numFmtId="0" fontId="16" fillId="0" borderId="11" xfId="56" applyFont="1" applyBorder="1" applyAlignment="1">
      <alignment vertical="top"/>
      <protection/>
    </xf>
    <xf numFmtId="0" fontId="18" fillId="33" borderId="10" xfId="59" applyFont="1" applyFill="1" applyBorder="1" applyAlignment="1" applyProtection="1">
      <alignment vertical="center" wrapText="1"/>
      <protection locked="0"/>
    </xf>
    <xf numFmtId="0" fontId="16" fillId="0" borderId="10" xfId="59" applyFont="1" applyBorder="1" applyAlignment="1">
      <alignment vertical="top"/>
      <protection/>
    </xf>
    <xf numFmtId="0" fontId="5" fillId="0" borderId="10" xfId="56" applyFont="1" applyBorder="1" applyAlignment="1">
      <alignment vertical="top"/>
      <protection/>
    </xf>
    <xf numFmtId="0" fontId="13" fillId="0" borderId="10" xfId="59" applyFont="1" applyBorder="1" applyAlignment="1" applyProtection="1">
      <alignment vertical="center" wrapText="1"/>
      <protection locked="0"/>
    </xf>
    <xf numFmtId="0" fontId="17" fillId="0" borderId="10" xfId="59" applyFont="1" applyBorder="1" applyAlignment="1">
      <alignment vertical="center" wrapText="1"/>
      <protection/>
    </xf>
    <xf numFmtId="2" fontId="15" fillId="0" borderId="17" xfId="59" applyNumberFormat="1" applyFont="1" applyBorder="1" applyAlignment="1">
      <alignment horizontal="right" vertical="top"/>
      <protection/>
    </xf>
    <xf numFmtId="0" fontId="5" fillId="0" borderId="12" xfId="59" applyFont="1" applyBorder="1" applyAlignment="1">
      <alignment vertical="top" wrapText="1"/>
      <protection/>
    </xf>
    <xf numFmtId="0" fontId="8" fillId="0" borderId="18" xfId="59" applyFont="1" applyBorder="1" applyAlignment="1">
      <alignment horizontal="left" vertical="top"/>
      <protection/>
    </xf>
    <xf numFmtId="0" fontId="8" fillId="0" borderId="19" xfId="59" applyFont="1" applyBorder="1" applyAlignment="1">
      <alignment horizontal="left" vertical="top"/>
      <protection/>
    </xf>
    <xf numFmtId="0" fontId="5" fillId="0" borderId="20" xfId="59" applyFont="1" applyBorder="1" applyAlignment="1">
      <alignment vertical="top"/>
      <protection/>
    </xf>
    <xf numFmtId="0" fontId="5" fillId="0" borderId="0" xfId="59" applyFont="1" applyAlignment="1">
      <alignment vertical="top"/>
      <protection/>
    </xf>
    <xf numFmtId="0" fontId="15" fillId="0" borderId="21" xfId="59" applyFont="1" applyBorder="1" applyAlignment="1">
      <alignment vertical="top"/>
      <protection/>
    </xf>
    <xf numFmtId="0" fontId="5" fillId="0" borderId="21" xfId="59" applyFont="1" applyBorder="1" applyAlignment="1">
      <alignment vertical="top"/>
      <protection/>
    </xf>
    <xf numFmtId="2" fontId="15" fillId="0" borderId="22" xfId="59" applyNumberFormat="1" applyFont="1" applyBorder="1" applyAlignment="1">
      <alignment vertical="top"/>
      <protection/>
    </xf>
    <xf numFmtId="0" fontId="5" fillId="0" borderId="23" xfId="59" applyFont="1" applyBorder="1" applyAlignment="1">
      <alignment vertical="top" wrapText="1"/>
      <protection/>
    </xf>
    <xf numFmtId="2" fontId="8" fillId="0" borderId="14" xfId="59" applyNumberFormat="1" applyFont="1" applyBorder="1" applyAlignment="1">
      <alignment horizontal="center" vertical="center"/>
      <protection/>
    </xf>
    <xf numFmtId="2" fontId="8" fillId="0" borderId="10" xfId="56" applyNumberFormat="1" applyFont="1" applyBorder="1" applyAlignment="1" applyProtection="1">
      <alignment horizontal="left" vertical="center"/>
      <protection locked="0"/>
    </xf>
    <xf numFmtId="2" fontId="8" fillId="33" borderId="10" xfId="56" applyNumberFormat="1" applyFont="1" applyFill="1" applyBorder="1" applyAlignment="1" applyProtection="1">
      <alignment horizontal="left" vertical="center"/>
      <protection locked="0"/>
    </xf>
    <xf numFmtId="2" fontId="8" fillId="0" borderId="10" xfId="56" applyNumberFormat="1" applyFont="1" applyBorder="1" applyAlignment="1" applyProtection="1">
      <alignment horizontal="left" vertical="center" wrapText="1"/>
      <protection locked="0"/>
    </xf>
    <xf numFmtId="2" fontId="8" fillId="0" borderId="11" xfId="56" applyNumberFormat="1" applyFont="1" applyBorder="1" applyAlignment="1" applyProtection="1">
      <alignment horizontal="left" vertical="center" wrapText="1"/>
      <protection locked="0"/>
    </xf>
    <xf numFmtId="2" fontId="8" fillId="0" borderId="24" xfId="58" applyNumberFormat="1" applyFont="1" applyBorder="1" applyAlignment="1">
      <alignment horizontal="left" vertical="center"/>
      <protection/>
    </xf>
    <xf numFmtId="0" fontId="5" fillId="0" borderId="14" xfId="59" applyFont="1" applyBorder="1" applyAlignment="1">
      <alignment horizontal="left" vertical="center" wrapText="1"/>
      <protection/>
    </xf>
    <xf numFmtId="2" fontId="5" fillId="0" borderId="0" xfId="56" applyNumberFormat="1" applyFont="1" applyAlignment="1">
      <alignment vertical="top"/>
      <protection/>
    </xf>
    <xf numFmtId="0" fontId="7" fillId="0" borderId="0" xfId="59" applyFont="1" applyFill="1" applyAlignment="1">
      <alignment horizontal="center" vertical="center"/>
      <protection/>
    </xf>
    <xf numFmtId="0" fontId="8" fillId="0" borderId="14" xfId="56" applyFont="1" applyFill="1" applyBorder="1" applyAlignment="1">
      <alignment horizontal="center" vertical="top" wrapText="1"/>
      <protection/>
    </xf>
    <xf numFmtId="0" fontId="22" fillId="0" borderId="14" xfId="56" applyFont="1" applyFill="1" applyBorder="1" applyAlignment="1">
      <alignment horizontal="center" vertical="top" wrapText="1"/>
      <protection/>
    </xf>
    <xf numFmtId="0" fontId="8" fillId="0" borderId="0" xfId="56" applyFont="1" applyFill="1" applyAlignment="1">
      <alignment horizontal="center" vertical="top" wrapText="1"/>
      <protection/>
    </xf>
    <xf numFmtId="0" fontId="5" fillId="0" borderId="14" xfId="0" applyFont="1" applyFill="1" applyBorder="1" applyAlignment="1">
      <alignment horizontal="center" vertical="top"/>
    </xf>
    <xf numFmtId="0" fontId="23" fillId="0" borderId="14" xfId="0" applyFont="1" applyFill="1" applyBorder="1" applyAlignment="1">
      <alignment horizontal="left" vertical="center" wrapText="1"/>
    </xf>
    <xf numFmtId="0" fontId="61" fillId="0" borderId="14" xfId="0" applyFont="1" applyFill="1" applyBorder="1" applyAlignment="1">
      <alignment horizontal="center" vertical="center"/>
    </xf>
    <xf numFmtId="0" fontId="0" fillId="0" borderId="14" xfId="0" applyFill="1" applyBorder="1" applyAlignment="1">
      <alignment horizontal="center" vertical="center"/>
    </xf>
    <xf numFmtId="0" fontId="0" fillId="0" borderId="14" xfId="0" applyFill="1" applyBorder="1" applyAlignment="1">
      <alignment horizontal="center" vertical="center" wrapText="1"/>
    </xf>
    <xf numFmtId="2" fontId="0" fillId="0" borderId="14" xfId="0" applyNumberFormat="1" applyFill="1" applyBorder="1" applyAlignment="1">
      <alignment horizontal="center" vertical="center"/>
    </xf>
    <xf numFmtId="2" fontId="8" fillId="0" borderId="17" xfId="56" applyNumberFormat="1" applyFont="1" applyFill="1" applyBorder="1" applyAlignment="1" applyProtection="1">
      <alignment horizontal="left" vertical="center"/>
      <protection locked="0"/>
    </xf>
    <xf numFmtId="2" fontId="8" fillId="0" borderId="10" xfId="56" applyNumberFormat="1" applyFont="1" applyFill="1" applyBorder="1" applyAlignment="1" applyProtection="1">
      <alignment horizontal="left" vertical="center"/>
      <protection locked="0"/>
    </xf>
    <xf numFmtId="2" fontId="5" fillId="0" borderId="10" xfId="59" applyNumberFormat="1" applyFont="1" applyFill="1" applyBorder="1" applyAlignment="1">
      <alignment horizontal="left" vertical="center"/>
      <protection/>
    </xf>
    <xf numFmtId="2" fontId="5" fillId="0" borderId="10" xfId="56" applyNumberFormat="1" applyFont="1" applyFill="1" applyBorder="1" applyAlignment="1">
      <alignment horizontal="left" vertical="center"/>
      <protection/>
    </xf>
    <xf numFmtId="0" fontId="24" fillId="0" borderId="14" xfId="0" applyFont="1" applyFill="1" applyBorder="1" applyAlignment="1">
      <alignment horizontal="justify" vertical="top" wrapText="1"/>
    </xf>
    <xf numFmtId="2" fontId="24" fillId="0" borderId="14" xfId="0" applyNumberFormat="1" applyFont="1" applyFill="1" applyBorder="1" applyAlignment="1">
      <alignment horizontal="center" vertical="center"/>
    </xf>
    <xf numFmtId="0" fontId="24" fillId="0" borderId="14" xfId="0" applyFont="1" applyFill="1" applyBorder="1" applyAlignment="1">
      <alignment horizontal="center" vertical="center"/>
    </xf>
    <xf numFmtId="0" fontId="25" fillId="0" borderId="14" xfId="0" applyFont="1" applyFill="1" applyBorder="1" applyAlignment="1">
      <alignment horizontal="justify" vertical="justify" wrapText="1"/>
    </xf>
    <xf numFmtId="2" fontId="25" fillId="0" borderId="14" xfId="0" applyNumberFormat="1" applyFont="1" applyFill="1" applyBorder="1" applyAlignment="1">
      <alignment horizontal="center" vertical="center"/>
    </xf>
    <xf numFmtId="0" fontId="25" fillId="0" borderId="14" xfId="0" applyFont="1" applyFill="1" applyBorder="1" applyAlignment="1">
      <alignment horizontal="center" vertical="center"/>
    </xf>
    <xf numFmtId="0" fontId="24" fillId="0" borderId="14" xfId="0" applyFont="1" applyFill="1" applyBorder="1" applyAlignment="1">
      <alignment horizontal="left" wrapText="1"/>
    </xf>
    <xf numFmtId="0" fontId="8" fillId="0" borderId="15" xfId="59" applyFont="1" applyFill="1" applyBorder="1" applyAlignment="1">
      <alignment horizontal="left" vertical="top" wrapText="1"/>
      <protection/>
    </xf>
    <xf numFmtId="0" fontId="8" fillId="0" borderId="10" xfId="56" applyFont="1" applyFill="1" applyBorder="1" applyAlignment="1">
      <alignment horizontal="center" vertical="top" wrapText="1"/>
      <protection/>
    </xf>
    <xf numFmtId="0" fontId="17" fillId="0" borderId="10" xfId="59" applyFont="1" applyFill="1" applyBorder="1" applyAlignment="1" applyProtection="1">
      <alignment vertical="center" wrapText="1"/>
      <protection locked="0"/>
    </xf>
    <xf numFmtId="2" fontId="20" fillId="0" borderId="12" xfId="59" applyNumberFormat="1" applyFont="1" applyFill="1" applyBorder="1" applyAlignment="1">
      <alignment vertical="top"/>
      <protection/>
    </xf>
    <xf numFmtId="2" fontId="15" fillId="0" borderId="18" xfId="59" applyNumberFormat="1" applyFont="1" applyFill="1" applyBorder="1" applyAlignment="1">
      <alignment vertical="top"/>
      <protection/>
    </xf>
    <xf numFmtId="0" fontId="8" fillId="0" borderId="25" xfId="56" applyFont="1" applyFill="1" applyBorder="1" applyAlignment="1">
      <alignment horizontal="center" vertical="center"/>
      <protection/>
    </xf>
    <xf numFmtId="0" fontId="8" fillId="0" borderId="26" xfId="56" applyFont="1" applyFill="1" applyBorder="1" applyAlignment="1">
      <alignment horizontal="center" vertical="center"/>
      <protection/>
    </xf>
    <xf numFmtId="0" fontId="8" fillId="0" borderId="26" xfId="56" applyFont="1" applyBorder="1" applyAlignment="1">
      <alignment horizontal="center" vertical="center"/>
      <protection/>
    </xf>
    <xf numFmtId="0" fontId="8" fillId="0" borderId="27" xfId="56" applyFont="1" applyBorder="1" applyAlignment="1">
      <alignment horizontal="center" vertical="center"/>
      <protection/>
    </xf>
    <xf numFmtId="0" fontId="12" fillId="0" borderId="12" xfId="56" applyFont="1" applyFill="1" applyBorder="1" applyAlignment="1">
      <alignment horizontal="center" vertical="center" wrapText="1"/>
      <protection/>
    </xf>
    <xf numFmtId="0" fontId="12" fillId="0" borderId="12" xfId="56" applyFont="1" applyBorder="1" applyAlignment="1">
      <alignment horizontal="center" vertical="center" wrapText="1"/>
      <protection/>
    </xf>
    <xf numFmtId="0" fontId="15" fillId="0" borderId="12" xfId="59" applyFont="1" applyBorder="1" applyAlignment="1">
      <alignment horizontal="center" vertical="top" wrapText="1"/>
      <protection/>
    </xf>
    <xf numFmtId="0" fontId="8" fillId="0" borderId="25" xfId="56" applyFont="1" applyFill="1" applyBorder="1" applyAlignment="1">
      <alignment horizontal="center" vertical="top"/>
      <protection/>
    </xf>
    <xf numFmtId="0" fontId="8" fillId="0" borderId="26" xfId="56" applyFont="1" applyFill="1" applyBorder="1" applyAlignment="1">
      <alignment horizontal="center" vertical="top"/>
      <protection/>
    </xf>
    <xf numFmtId="0" fontId="8" fillId="0" borderId="26" xfId="56" applyFont="1" applyBorder="1" applyAlignment="1">
      <alignment horizontal="center" vertical="top"/>
      <protection/>
    </xf>
    <xf numFmtId="0" fontId="8" fillId="0" borderId="27" xfId="56" applyFont="1" applyBorder="1" applyAlignment="1">
      <alignment horizontal="center" vertical="top"/>
      <protection/>
    </xf>
    <xf numFmtId="0" fontId="4" fillId="0" borderId="0" xfId="56" applyFont="1" applyAlignment="1">
      <alignment horizontal="right" vertical="top"/>
      <protection/>
    </xf>
    <xf numFmtId="0" fontId="9" fillId="0" borderId="0" xfId="56" applyFont="1" applyFill="1" applyAlignment="1">
      <alignment horizontal="left" vertical="center" wrapText="1"/>
      <protection/>
    </xf>
    <xf numFmtId="0" fontId="9" fillId="0" borderId="0" xfId="56" applyFont="1" applyAlignment="1">
      <alignment horizontal="left" vertical="center" wrapText="1"/>
      <protection/>
    </xf>
    <xf numFmtId="0" fontId="11" fillId="0" borderId="21" xfId="56" applyFont="1" applyFill="1" applyBorder="1" applyAlignment="1" applyProtection="1">
      <alignment horizontal="center" wrapText="1"/>
      <protection locked="0"/>
    </xf>
    <xf numFmtId="0" fontId="11" fillId="0" borderId="21" xfId="56" applyFont="1" applyBorder="1" applyAlignment="1" applyProtection="1">
      <alignment horizontal="center" wrapText="1"/>
      <protection locked="0"/>
    </xf>
    <xf numFmtId="0" fontId="8" fillId="33" borderId="12" xfId="59" applyFont="1" applyFill="1" applyBorder="1" applyAlignment="1" applyProtection="1">
      <alignment horizontal="left" vertical="top"/>
      <protection locked="0"/>
    </xf>
    <xf numFmtId="0" fontId="21" fillId="0" borderId="0" xfId="0" applyFont="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72"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dmin\Desktop\DJAC%2009.08.2023\V4_BOQ_AllinOn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E86"/>
  <sheetViews>
    <sheetView showGridLines="0" zoomScale="75" zoomScaleNormal="75" zoomScalePageLayoutView="0" workbookViewId="0" topLeftCell="A1">
      <selection activeCell="A1" sqref="A1:L1"/>
    </sheetView>
  </sheetViews>
  <sheetFormatPr defaultColWidth="9.140625" defaultRowHeight="15"/>
  <cols>
    <col min="1" max="1" width="9.57421875" style="1" customWidth="1"/>
    <col min="2" max="2" width="64.57421875" style="1" customWidth="1"/>
    <col min="3" max="3" width="18.140625" style="1" hidden="1" customWidth="1"/>
    <col min="4" max="4" width="14.421875" style="1" customWidth="1"/>
    <col min="5" max="5" width="13.7109375" style="1" customWidth="1"/>
    <col min="6" max="6" width="15.57421875" style="1" customWidth="1"/>
    <col min="7" max="13" width="9.140625" style="1" hidden="1" customWidth="1"/>
    <col min="14" max="14" width="9.140625" style="2" hidden="1" customWidth="1"/>
    <col min="15" max="52" width="9.140625" style="1" hidden="1" customWidth="1"/>
    <col min="53" max="53" width="22.140625" style="1" customWidth="1"/>
    <col min="54" max="54" width="24.00390625" style="1" hidden="1" customWidth="1"/>
    <col min="55" max="55" width="36.7109375" style="1" customWidth="1"/>
    <col min="56" max="57" width="9.140625" style="1" customWidth="1"/>
    <col min="58" max="58" width="12.28125" style="1" bestFit="1" customWidth="1"/>
    <col min="59" max="233" width="9.140625" style="1" customWidth="1"/>
    <col min="234" max="238" width="9.140625" style="3" customWidth="1"/>
    <col min="239" max="16384" width="9.140625" style="1" customWidth="1"/>
  </cols>
  <sheetData>
    <row r="1" spans="1:238" s="4" customFormat="1" ht="27" customHeight="1">
      <c r="A1" s="90" t="str">
        <f>B2&amp;" BoQ"</f>
        <v>Percentage BoQ</v>
      </c>
      <c r="B1" s="90"/>
      <c r="C1" s="90"/>
      <c r="D1" s="90"/>
      <c r="E1" s="90"/>
      <c r="F1" s="90"/>
      <c r="G1" s="90"/>
      <c r="H1" s="90"/>
      <c r="I1" s="90"/>
      <c r="J1" s="90"/>
      <c r="K1" s="90"/>
      <c r="L1" s="90"/>
      <c r="O1" s="5"/>
      <c r="P1" s="5"/>
      <c r="Q1" s="6"/>
      <c r="HZ1" s="6"/>
      <c r="IA1" s="6"/>
      <c r="IB1" s="6"/>
      <c r="IC1" s="6"/>
      <c r="ID1" s="6"/>
    </row>
    <row r="2" spans="1:17" s="4" customFormat="1" ht="25.5" customHeight="1" hidden="1">
      <c r="A2" s="7" t="s">
        <v>0</v>
      </c>
      <c r="B2" s="7" t="s">
        <v>1</v>
      </c>
      <c r="C2" s="7" t="s">
        <v>2</v>
      </c>
      <c r="D2" s="53" t="s">
        <v>3</v>
      </c>
      <c r="E2" s="7" t="s">
        <v>4</v>
      </c>
      <c r="J2" s="8"/>
      <c r="K2" s="8"/>
      <c r="L2" s="8"/>
      <c r="O2" s="5"/>
      <c r="P2" s="5"/>
      <c r="Q2" s="6"/>
    </row>
    <row r="3" spans="1:238" s="4" customFormat="1" ht="30" customHeight="1" hidden="1">
      <c r="A3" s="4" t="s">
        <v>5</v>
      </c>
      <c r="C3" s="4" t="s">
        <v>6</v>
      </c>
      <c r="HZ3" s="6"/>
      <c r="IA3" s="6"/>
      <c r="IB3" s="6"/>
      <c r="IC3" s="6"/>
      <c r="ID3" s="6"/>
    </row>
    <row r="4" spans="1:238" s="9" customFormat="1" ht="30.75" customHeight="1">
      <c r="A4" s="91" t="s">
        <v>163</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HZ4" s="10"/>
      <c r="IA4" s="10"/>
      <c r="IB4" s="10"/>
      <c r="IC4" s="10"/>
      <c r="ID4" s="10"/>
    </row>
    <row r="5" spans="1:238" s="9" customFormat="1" ht="38.25" customHeight="1">
      <c r="A5" s="91" t="s">
        <v>237</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HZ5" s="10"/>
      <c r="IA5" s="10"/>
      <c r="IB5" s="10"/>
      <c r="IC5" s="10"/>
      <c r="ID5" s="10"/>
    </row>
    <row r="6" spans="1:238" s="9" customFormat="1" ht="30.75" customHeight="1">
      <c r="A6" s="91" t="s">
        <v>238</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HZ6" s="10"/>
      <c r="IA6" s="10"/>
      <c r="IB6" s="10"/>
      <c r="IC6" s="10"/>
      <c r="ID6" s="10"/>
    </row>
    <row r="7" spans="1:238" s="9" customFormat="1" ht="29.25" customHeight="1" hidden="1">
      <c r="A7" s="93" t="s">
        <v>7</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HZ7" s="10"/>
      <c r="IA7" s="10"/>
      <c r="IB7" s="10"/>
      <c r="IC7" s="10"/>
      <c r="ID7" s="10"/>
    </row>
    <row r="8" spans="1:238" s="11" customFormat="1" ht="58.5" customHeight="1">
      <c r="A8" s="74" t="s">
        <v>40</v>
      </c>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HZ8" s="5"/>
      <c r="IA8" s="5"/>
      <c r="IB8" s="5"/>
      <c r="IC8" s="5"/>
      <c r="ID8" s="5"/>
    </row>
    <row r="9" spans="1:238" s="4" customFormat="1" ht="61.5" customHeight="1">
      <c r="A9" s="83" t="s">
        <v>8</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HZ9" s="6"/>
      <c r="IA9" s="6"/>
      <c r="IB9" s="6"/>
      <c r="IC9" s="6"/>
      <c r="ID9" s="6"/>
    </row>
    <row r="10" spans="1:238" s="13" customFormat="1" ht="18.75" customHeight="1">
      <c r="A10" s="75" t="s">
        <v>9</v>
      </c>
      <c r="B10" s="12" t="s">
        <v>10</v>
      </c>
      <c r="C10" s="12" t="s">
        <v>10</v>
      </c>
      <c r="D10" s="12" t="s">
        <v>9</v>
      </c>
      <c r="E10" s="12" t="s">
        <v>10</v>
      </c>
      <c r="F10" s="12" t="s">
        <v>11</v>
      </c>
      <c r="G10" s="12" t="s">
        <v>11</v>
      </c>
      <c r="H10" s="12" t="s">
        <v>12</v>
      </c>
      <c r="I10" s="12" t="s">
        <v>10</v>
      </c>
      <c r="J10" s="12" t="s">
        <v>9</v>
      </c>
      <c r="K10" s="12" t="s">
        <v>13</v>
      </c>
      <c r="L10" s="12" t="s">
        <v>10</v>
      </c>
      <c r="M10" s="12" t="s">
        <v>9</v>
      </c>
      <c r="N10" s="12" t="s">
        <v>11</v>
      </c>
      <c r="O10" s="12" t="s">
        <v>11</v>
      </c>
      <c r="P10" s="12" t="s">
        <v>11</v>
      </c>
      <c r="Q10" s="12" t="s">
        <v>11</v>
      </c>
      <c r="R10" s="12" t="s">
        <v>12</v>
      </c>
      <c r="S10" s="12" t="s">
        <v>12</v>
      </c>
      <c r="T10" s="12" t="s">
        <v>11</v>
      </c>
      <c r="U10" s="12" t="s">
        <v>11</v>
      </c>
      <c r="V10" s="12" t="s">
        <v>11</v>
      </c>
      <c r="W10" s="12" t="s">
        <v>11</v>
      </c>
      <c r="X10" s="12" t="s">
        <v>12</v>
      </c>
      <c r="Y10" s="12" t="s">
        <v>12</v>
      </c>
      <c r="Z10" s="12" t="s">
        <v>11</v>
      </c>
      <c r="AA10" s="12" t="s">
        <v>11</v>
      </c>
      <c r="AB10" s="12" t="s">
        <v>11</v>
      </c>
      <c r="AC10" s="12" t="s">
        <v>11</v>
      </c>
      <c r="AD10" s="12" t="s">
        <v>12</v>
      </c>
      <c r="AE10" s="12" t="s">
        <v>12</v>
      </c>
      <c r="AF10" s="12" t="s">
        <v>11</v>
      </c>
      <c r="AG10" s="12" t="s">
        <v>11</v>
      </c>
      <c r="AH10" s="12" t="s">
        <v>11</v>
      </c>
      <c r="AI10" s="12" t="s">
        <v>11</v>
      </c>
      <c r="AJ10" s="12" t="s">
        <v>12</v>
      </c>
      <c r="AK10" s="12" t="s">
        <v>12</v>
      </c>
      <c r="AL10" s="12" t="s">
        <v>11</v>
      </c>
      <c r="AM10" s="12" t="s">
        <v>11</v>
      </c>
      <c r="AN10" s="12" t="s">
        <v>11</v>
      </c>
      <c r="AO10" s="12" t="s">
        <v>11</v>
      </c>
      <c r="AP10" s="12" t="s">
        <v>12</v>
      </c>
      <c r="AQ10" s="12" t="s">
        <v>12</v>
      </c>
      <c r="AR10" s="12" t="s">
        <v>11</v>
      </c>
      <c r="AS10" s="12" t="s">
        <v>11</v>
      </c>
      <c r="AT10" s="12" t="s">
        <v>9</v>
      </c>
      <c r="AU10" s="12" t="s">
        <v>9</v>
      </c>
      <c r="AV10" s="12" t="s">
        <v>12</v>
      </c>
      <c r="AW10" s="12" t="s">
        <v>12</v>
      </c>
      <c r="AX10" s="12" t="s">
        <v>9</v>
      </c>
      <c r="AY10" s="12" t="s">
        <v>9</v>
      </c>
      <c r="AZ10" s="12" t="s">
        <v>14</v>
      </c>
      <c r="BA10" s="12" t="s">
        <v>9</v>
      </c>
      <c r="BB10" s="12" t="s">
        <v>9</v>
      </c>
      <c r="BC10" s="12" t="s">
        <v>10</v>
      </c>
      <c r="HZ10" s="14"/>
      <c r="IA10" s="14"/>
      <c r="IB10" s="14"/>
      <c r="IC10" s="14"/>
      <c r="ID10" s="14"/>
    </row>
    <row r="11" spans="1:238" s="13" customFormat="1" ht="67.5" customHeight="1">
      <c r="A11" s="75" t="s">
        <v>15</v>
      </c>
      <c r="B11" s="12" t="s">
        <v>16</v>
      </c>
      <c r="C11" s="12" t="s">
        <v>17</v>
      </c>
      <c r="D11" s="12" t="s">
        <v>18</v>
      </c>
      <c r="E11" s="12" t="s">
        <v>19</v>
      </c>
      <c r="F11" s="12" t="s">
        <v>41</v>
      </c>
      <c r="G11" s="12"/>
      <c r="H11" s="12"/>
      <c r="I11" s="12" t="s">
        <v>20</v>
      </c>
      <c r="J11" s="12" t="s">
        <v>21</v>
      </c>
      <c r="K11" s="12" t="s">
        <v>22</v>
      </c>
      <c r="L11" s="12" t="s">
        <v>23</v>
      </c>
      <c r="M11" s="15" t="s">
        <v>24</v>
      </c>
      <c r="N11" s="12" t="s">
        <v>25</v>
      </c>
      <c r="O11" s="12" t="s">
        <v>26</v>
      </c>
      <c r="P11" s="12" t="s">
        <v>27</v>
      </c>
      <c r="Q11" s="12" t="s">
        <v>28</v>
      </c>
      <c r="R11" s="12"/>
      <c r="S11" s="12"/>
      <c r="T11" s="12" t="s">
        <v>29</v>
      </c>
      <c r="U11" s="12" t="s">
        <v>30</v>
      </c>
      <c r="V11" s="12" t="s">
        <v>31</v>
      </c>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6" t="s">
        <v>52</v>
      </c>
      <c r="BB11" s="16" t="s">
        <v>32</v>
      </c>
      <c r="BC11" s="16" t="s">
        <v>33</v>
      </c>
      <c r="HZ11" s="14"/>
      <c r="IA11" s="14"/>
      <c r="IB11" s="14"/>
      <c r="IC11" s="14"/>
      <c r="ID11" s="14"/>
    </row>
    <row r="12" spans="1:238" s="13" customFormat="1" ht="15">
      <c r="A12" s="75">
        <v>1</v>
      </c>
      <c r="B12" s="12">
        <v>2</v>
      </c>
      <c r="C12" s="22">
        <v>3</v>
      </c>
      <c r="D12" s="23">
        <v>4</v>
      </c>
      <c r="E12" s="23">
        <v>5</v>
      </c>
      <c r="F12" s="23">
        <v>6</v>
      </c>
      <c r="G12" s="23">
        <v>7</v>
      </c>
      <c r="H12" s="23">
        <v>8</v>
      </c>
      <c r="I12" s="23">
        <v>9</v>
      </c>
      <c r="J12" s="23">
        <v>10</v>
      </c>
      <c r="K12" s="23">
        <v>11</v>
      </c>
      <c r="L12" s="23">
        <v>12</v>
      </c>
      <c r="M12" s="23">
        <v>13</v>
      </c>
      <c r="N12" s="23">
        <v>14</v>
      </c>
      <c r="O12" s="23">
        <v>15</v>
      </c>
      <c r="P12" s="23">
        <v>16</v>
      </c>
      <c r="Q12" s="23">
        <v>17</v>
      </c>
      <c r="R12" s="23">
        <v>18</v>
      </c>
      <c r="S12" s="23">
        <v>19</v>
      </c>
      <c r="T12" s="23">
        <v>20</v>
      </c>
      <c r="U12" s="23">
        <v>21</v>
      </c>
      <c r="V12" s="23">
        <v>22</v>
      </c>
      <c r="W12" s="23">
        <v>23</v>
      </c>
      <c r="X12" s="23">
        <v>24</v>
      </c>
      <c r="Y12" s="23">
        <v>25</v>
      </c>
      <c r="Z12" s="23">
        <v>26</v>
      </c>
      <c r="AA12" s="23">
        <v>27</v>
      </c>
      <c r="AB12" s="23">
        <v>28</v>
      </c>
      <c r="AC12" s="23">
        <v>29</v>
      </c>
      <c r="AD12" s="23">
        <v>30</v>
      </c>
      <c r="AE12" s="23">
        <v>31</v>
      </c>
      <c r="AF12" s="23">
        <v>32</v>
      </c>
      <c r="AG12" s="23">
        <v>33</v>
      </c>
      <c r="AH12" s="23">
        <v>34</v>
      </c>
      <c r="AI12" s="23">
        <v>35</v>
      </c>
      <c r="AJ12" s="23">
        <v>36</v>
      </c>
      <c r="AK12" s="23">
        <v>37</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5">
        <v>7</v>
      </c>
      <c r="BB12" s="25">
        <v>54</v>
      </c>
      <c r="BC12" s="25">
        <v>8</v>
      </c>
      <c r="HZ12" s="14"/>
      <c r="IA12" s="14"/>
      <c r="IB12" s="14"/>
      <c r="IC12" s="14"/>
      <c r="ID12" s="14"/>
    </row>
    <row r="13" spans="1:238" s="13" customFormat="1" ht="18">
      <c r="A13" s="54">
        <v>1</v>
      </c>
      <c r="B13" s="55" t="s">
        <v>87</v>
      </c>
      <c r="C13" s="56"/>
      <c r="D13" s="86"/>
      <c r="E13" s="87"/>
      <c r="F13" s="87"/>
      <c r="G13" s="87"/>
      <c r="H13" s="87"/>
      <c r="I13" s="87"/>
      <c r="J13" s="87"/>
      <c r="K13" s="87"/>
      <c r="L13" s="87"/>
      <c r="M13" s="87"/>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9"/>
      <c r="HV13" s="13">
        <v>1</v>
      </c>
      <c r="HW13" s="13" t="s">
        <v>87</v>
      </c>
      <c r="HZ13" s="14"/>
      <c r="IA13" s="14">
        <v>1</v>
      </c>
      <c r="IB13" s="14" t="s">
        <v>87</v>
      </c>
      <c r="IC13" s="14"/>
      <c r="ID13" s="14"/>
    </row>
    <row r="14" spans="1:238" s="17" customFormat="1" ht="15.75">
      <c r="A14" s="57">
        <v>1.01</v>
      </c>
      <c r="B14" s="58" t="s">
        <v>132</v>
      </c>
      <c r="C14" s="59" t="s">
        <v>43</v>
      </c>
      <c r="D14" s="86"/>
      <c r="E14" s="87"/>
      <c r="F14" s="87"/>
      <c r="G14" s="87"/>
      <c r="H14" s="87"/>
      <c r="I14" s="87"/>
      <c r="J14" s="87"/>
      <c r="K14" s="87"/>
      <c r="L14" s="87"/>
      <c r="M14" s="87"/>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9"/>
      <c r="HV14" s="17">
        <v>1.01</v>
      </c>
      <c r="HW14" s="17" t="s">
        <v>88</v>
      </c>
      <c r="HX14" s="17" t="s">
        <v>43</v>
      </c>
      <c r="HZ14" s="18"/>
      <c r="IA14" s="18">
        <v>1.01</v>
      </c>
      <c r="IB14" s="18" t="s">
        <v>132</v>
      </c>
      <c r="IC14" s="18" t="s">
        <v>43</v>
      </c>
      <c r="ID14" s="18"/>
    </row>
    <row r="15" spans="1:238" s="17" customFormat="1" ht="78.75">
      <c r="A15" s="57">
        <v>1.02</v>
      </c>
      <c r="B15" s="58" t="s">
        <v>133</v>
      </c>
      <c r="C15" s="59" t="s">
        <v>44</v>
      </c>
      <c r="D15" s="79"/>
      <c r="E15" s="80"/>
      <c r="F15" s="80"/>
      <c r="G15" s="80"/>
      <c r="H15" s="80"/>
      <c r="I15" s="80"/>
      <c r="J15" s="80"/>
      <c r="K15" s="80"/>
      <c r="L15" s="80"/>
      <c r="M15" s="80"/>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2"/>
      <c r="HV15" s="17">
        <v>1.02</v>
      </c>
      <c r="HW15" s="17" t="s">
        <v>89</v>
      </c>
      <c r="HX15" s="17" t="s">
        <v>44</v>
      </c>
      <c r="HZ15" s="18"/>
      <c r="IA15" s="18">
        <v>1.02</v>
      </c>
      <c r="IB15" s="18" t="s">
        <v>133</v>
      </c>
      <c r="IC15" s="18" t="s">
        <v>44</v>
      </c>
      <c r="ID15" s="18"/>
    </row>
    <row r="16" spans="1:239" s="17" customFormat="1" ht="31.5">
      <c r="A16" s="57">
        <v>1.03</v>
      </c>
      <c r="B16" s="58" t="s">
        <v>134</v>
      </c>
      <c r="C16" s="59" t="s">
        <v>45</v>
      </c>
      <c r="D16" s="60">
        <v>21</v>
      </c>
      <c r="E16" s="61" t="s">
        <v>160</v>
      </c>
      <c r="F16" s="62">
        <v>1767.43</v>
      </c>
      <c r="G16" s="63"/>
      <c r="H16" s="64"/>
      <c r="I16" s="65" t="s">
        <v>34</v>
      </c>
      <c r="J16" s="66">
        <f>IF(I16="Less(-)",-1,1)</f>
        <v>1</v>
      </c>
      <c r="K16" s="64" t="s">
        <v>35</v>
      </c>
      <c r="L16" s="64" t="s">
        <v>4</v>
      </c>
      <c r="M16" s="47"/>
      <c r="N16" s="46"/>
      <c r="O16" s="46"/>
      <c r="P16" s="48"/>
      <c r="Q16" s="46"/>
      <c r="R16" s="46"/>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9"/>
      <c r="BA16" s="45">
        <f>ROUND(total_amount_ba($B$2,$D$2,D16,F16,J16,K16,M16),0)</f>
        <v>37116</v>
      </c>
      <c r="BB16" s="50">
        <f>BA16+SUM(N16:AZ16)</f>
        <v>37116</v>
      </c>
      <c r="BC16" s="51" t="str">
        <f>SpellNumber(L16,BB16)</f>
        <v>INR  Thirty Seven Thousand One Hundred &amp; Sixteen  Only</v>
      </c>
      <c r="HV16" s="17">
        <v>1.03</v>
      </c>
      <c r="HW16" s="17" t="s">
        <v>90</v>
      </c>
      <c r="HX16" s="17" t="s">
        <v>45</v>
      </c>
      <c r="HZ16" s="18"/>
      <c r="IA16" s="18">
        <v>1.03</v>
      </c>
      <c r="IB16" s="18" t="s">
        <v>134</v>
      </c>
      <c r="IC16" s="18" t="s">
        <v>45</v>
      </c>
      <c r="ID16" s="18">
        <v>21</v>
      </c>
      <c r="IE16" s="17" t="s">
        <v>160</v>
      </c>
    </row>
    <row r="17" spans="1:239" s="17" customFormat="1" ht="47.25">
      <c r="A17" s="57">
        <v>1.04</v>
      </c>
      <c r="B17" s="58" t="s">
        <v>164</v>
      </c>
      <c r="C17" s="59" t="s">
        <v>54</v>
      </c>
      <c r="D17" s="60">
        <v>21</v>
      </c>
      <c r="E17" s="61" t="s">
        <v>160</v>
      </c>
      <c r="F17" s="62">
        <v>351.95</v>
      </c>
      <c r="G17" s="63"/>
      <c r="H17" s="64"/>
      <c r="I17" s="65" t="s">
        <v>34</v>
      </c>
      <c r="J17" s="66">
        <f aca="true" t="shared" si="0" ref="J17:J52">IF(I17="Less(-)",-1,1)</f>
        <v>1</v>
      </c>
      <c r="K17" s="64" t="s">
        <v>35</v>
      </c>
      <c r="L17" s="64" t="s">
        <v>4</v>
      </c>
      <c r="M17" s="47"/>
      <c r="N17" s="46"/>
      <c r="O17" s="46"/>
      <c r="P17" s="48"/>
      <c r="Q17" s="46"/>
      <c r="R17" s="46"/>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9"/>
      <c r="BA17" s="45">
        <f aca="true" t="shared" si="1" ref="BA17:BA52">ROUND(total_amount_ba($B$2,$D$2,D17,F17,J17,K17,M17),0)</f>
        <v>7391</v>
      </c>
      <c r="BB17" s="50">
        <f aca="true" t="shared" si="2" ref="BB17:BB52">BA17+SUM(N17:AZ17)</f>
        <v>7391</v>
      </c>
      <c r="BC17" s="51" t="str">
        <f aca="true" t="shared" si="3" ref="BC17:BC52">SpellNumber(L17,BB17)</f>
        <v>INR  Seven Thousand Three Hundred &amp; Ninety One  Only</v>
      </c>
      <c r="HV17" s="17">
        <v>1.04</v>
      </c>
      <c r="HW17" s="17" t="s">
        <v>91</v>
      </c>
      <c r="HX17" s="17" t="s">
        <v>54</v>
      </c>
      <c r="HZ17" s="18"/>
      <c r="IA17" s="18">
        <v>1.04</v>
      </c>
      <c r="IB17" s="18" t="s">
        <v>164</v>
      </c>
      <c r="IC17" s="18" t="s">
        <v>54</v>
      </c>
      <c r="ID17" s="18">
        <v>21</v>
      </c>
      <c r="IE17" s="17" t="s">
        <v>160</v>
      </c>
    </row>
    <row r="18" spans="1:238" s="17" customFormat="1" ht="47.25">
      <c r="A18" s="57">
        <v>1.05</v>
      </c>
      <c r="B18" s="58" t="s">
        <v>135</v>
      </c>
      <c r="C18" s="59" t="s">
        <v>46</v>
      </c>
      <c r="D18" s="79"/>
      <c r="E18" s="80"/>
      <c r="F18" s="80"/>
      <c r="G18" s="80"/>
      <c r="H18" s="80"/>
      <c r="I18" s="80"/>
      <c r="J18" s="80"/>
      <c r="K18" s="80"/>
      <c r="L18" s="80"/>
      <c r="M18" s="80"/>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2"/>
      <c r="HV18" s="17">
        <v>1.05</v>
      </c>
      <c r="HW18" s="17" t="s">
        <v>115</v>
      </c>
      <c r="HX18" s="17" t="s">
        <v>46</v>
      </c>
      <c r="HZ18" s="18"/>
      <c r="IA18" s="18">
        <v>1.05</v>
      </c>
      <c r="IB18" s="18" t="s">
        <v>135</v>
      </c>
      <c r="IC18" s="18" t="s">
        <v>46</v>
      </c>
      <c r="ID18" s="18"/>
    </row>
    <row r="19" spans="1:239" s="17" customFormat="1" ht="28.5">
      <c r="A19" s="57">
        <v>1.06</v>
      </c>
      <c r="B19" s="58" t="s">
        <v>136</v>
      </c>
      <c r="C19" s="59" t="s">
        <v>55</v>
      </c>
      <c r="D19" s="60">
        <v>21</v>
      </c>
      <c r="E19" s="61" t="s">
        <v>160</v>
      </c>
      <c r="F19" s="62">
        <v>152.54</v>
      </c>
      <c r="G19" s="63"/>
      <c r="H19" s="64"/>
      <c r="I19" s="65" t="s">
        <v>34</v>
      </c>
      <c r="J19" s="66">
        <f t="shared" si="0"/>
        <v>1</v>
      </c>
      <c r="K19" s="64" t="s">
        <v>35</v>
      </c>
      <c r="L19" s="64" t="s">
        <v>4</v>
      </c>
      <c r="M19" s="47"/>
      <c r="N19" s="46"/>
      <c r="O19" s="46"/>
      <c r="P19" s="48"/>
      <c r="Q19" s="46"/>
      <c r="R19" s="46"/>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9"/>
      <c r="BA19" s="45">
        <f t="shared" si="1"/>
        <v>3203</v>
      </c>
      <c r="BB19" s="50">
        <f t="shared" si="2"/>
        <v>3203</v>
      </c>
      <c r="BC19" s="51" t="str">
        <f t="shared" si="3"/>
        <v>INR  Three Thousand Two Hundred &amp; Three  Only</v>
      </c>
      <c r="HV19" s="17">
        <v>1.06</v>
      </c>
      <c r="HW19" s="17" t="s">
        <v>92</v>
      </c>
      <c r="HX19" s="17" t="s">
        <v>55</v>
      </c>
      <c r="HZ19" s="18"/>
      <c r="IA19" s="18">
        <v>1.06</v>
      </c>
      <c r="IB19" s="18" t="s">
        <v>136</v>
      </c>
      <c r="IC19" s="18" t="s">
        <v>55</v>
      </c>
      <c r="ID19" s="18">
        <v>21</v>
      </c>
      <c r="IE19" s="17" t="s">
        <v>160</v>
      </c>
    </row>
    <row r="20" spans="1:239" s="17" customFormat="1" ht="78.75">
      <c r="A20" s="57">
        <v>1.07</v>
      </c>
      <c r="B20" s="58" t="s">
        <v>137</v>
      </c>
      <c r="C20" s="59" t="s">
        <v>56</v>
      </c>
      <c r="D20" s="60">
        <v>10</v>
      </c>
      <c r="E20" s="61" t="s">
        <v>162</v>
      </c>
      <c r="F20" s="62">
        <v>899.3</v>
      </c>
      <c r="G20" s="63"/>
      <c r="H20" s="64"/>
      <c r="I20" s="65" t="s">
        <v>34</v>
      </c>
      <c r="J20" s="66">
        <f t="shared" si="0"/>
        <v>1</v>
      </c>
      <c r="K20" s="64" t="s">
        <v>35</v>
      </c>
      <c r="L20" s="64" t="s">
        <v>4</v>
      </c>
      <c r="M20" s="47"/>
      <c r="N20" s="46"/>
      <c r="O20" s="46"/>
      <c r="P20" s="48"/>
      <c r="Q20" s="46"/>
      <c r="R20" s="46"/>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9"/>
      <c r="BA20" s="45">
        <f t="shared" si="1"/>
        <v>8993</v>
      </c>
      <c r="BB20" s="50">
        <f t="shared" si="2"/>
        <v>8993</v>
      </c>
      <c r="BC20" s="51" t="str">
        <f t="shared" si="3"/>
        <v>INR  Eight Thousand Nine Hundred &amp; Ninety Three  Only</v>
      </c>
      <c r="HV20" s="17">
        <v>1.07</v>
      </c>
      <c r="HW20" s="17" t="s">
        <v>116</v>
      </c>
      <c r="HX20" s="17" t="s">
        <v>56</v>
      </c>
      <c r="HZ20" s="18"/>
      <c r="IA20" s="18">
        <v>1.07</v>
      </c>
      <c r="IB20" s="18" t="s">
        <v>137</v>
      </c>
      <c r="IC20" s="18" t="s">
        <v>56</v>
      </c>
      <c r="ID20" s="18">
        <v>10</v>
      </c>
      <c r="IE20" s="17" t="s">
        <v>162</v>
      </c>
    </row>
    <row r="21" spans="1:238" s="17" customFormat="1" ht="30.75" customHeight="1">
      <c r="A21" s="57">
        <v>1.08</v>
      </c>
      <c r="B21" s="58" t="s">
        <v>138</v>
      </c>
      <c r="C21" s="59" t="s">
        <v>47</v>
      </c>
      <c r="D21" s="79"/>
      <c r="E21" s="80"/>
      <c r="F21" s="80"/>
      <c r="G21" s="80"/>
      <c r="H21" s="80"/>
      <c r="I21" s="80"/>
      <c r="J21" s="80"/>
      <c r="K21" s="80"/>
      <c r="L21" s="80"/>
      <c r="M21" s="80"/>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2"/>
      <c r="HV21" s="17">
        <v>1.08</v>
      </c>
      <c r="HW21" s="17" t="s">
        <v>93</v>
      </c>
      <c r="HX21" s="17" t="s">
        <v>47</v>
      </c>
      <c r="HZ21" s="18"/>
      <c r="IA21" s="18">
        <v>1.08</v>
      </c>
      <c r="IB21" s="18" t="s">
        <v>138</v>
      </c>
      <c r="IC21" s="18" t="s">
        <v>47</v>
      </c>
      <c r="ID21" s="18"/>
    </row>
    <row r="22" spans="1:239" s="17" customFormat="1" ht="15.75">
      <c r="A22" s="57">
        <v>1.09</v>
      </c>
      <c r="B22" s="58" t="s">
        <v>139</v>
      </c>
      <c r="C22" s="59" t="s">
        <v>57</v>
      </c>
      <c r="D22" s="60">
        <v>10</v>
      </c>
      <c r="E22" s="61" t="s">
        <v>162</v>
      </c>
      <c r="F22" s="62">
        <v>205.96</v>
      </c>
      <c r="G22" s="63"/>
      <c r="H22" s="64"/>
      <c r="I22" s="65" t="s">
        <v>34</v>
      </c>
      <c r="J22" s="66">
        <f t="shared" si="0"/>
        <v>1</v>
      </c>
      <c r="K22" s="64" t="s">
        <v>35</v>
      </c>
      <c r="L22" s="64" t="s">
        <v>4</v>
      </c>
      <c r="M22" s="47"/>
      <c r="N22" s="46"/>
      <c r="O22" s="46"/>
      <c r="P22" s="48"/>
      <c r="Q22" s="46"/>
      <c r="R22" s="46"/>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9"/>
      <c r="BA22" s="45">
        <f t="shared" si="1"/>
        <v>2060</v>
      </c>
      <c r="BB22" s="50">
        <f t="shared" si="2"/>
        <v>2060</v>
      </c>
      <c r="BC22" s="51" t="str">
        <f t="shared" si="3"/>
        <v>INR  Two Thousand  &amp;Sixty  Only</v>
      </c>
      <c r="HV22" s="17">
        <v>1.09</v>
      </c>
      <c r="HW22" s="17" t="s">
        <v>117</v>
      </c>
      <c r="HX22" s="17" t="s">
        <v>57</v>
      </c>
      <c r="HZ22" s="18"/>
      <c r="IA22" s="18">
        <v>1.09</v>
      </c>
      <c r="IB22" s="18" t="s">
        <v>139</v>
      </c>
      <c r="IC22" s="18" t="s">
        <v>57</v>
      </c>
      <c r="ID22" s="18">
        <v>10</v>
      </c>
      <c r="IE22" s="17" t="s">
        <v>162</v>
      </c>
    </row>
    <row r="23" spans="1:238" s="17" customFormat="1" ht="63">
      <c r="A23" s="57">
        <v>1.1</v>
      </c>
      <c r="B23" s="58" t="s">
        <v>140</v>
      </c>
      <c r="C23" s="59" t="s">
        <v>48</v>
      </c>
      <c r="D23" s="79"/>
      <c r="E23" s="80"/>
      <c r="F23" s="80"/>
      <c r="G23" s="80"/>
      <c r="H23" s="80"/>
      <c r="I23" s="80"/>
      <c r="J23" s="80"/>
      <c r="K23" s="80"/>
      <c r="L23" s="80"/>
      <c r="M23" s="80"/>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2"/>
      <c r="HV23" s="17">
        <v>1.1</v>
      </c>
      <c r="HW23" s="17" t="s">
        <v>118</v>
      </c>
      <c r="HX23" s="17" t="s">
        <v>48</v>
      </c>
      <c r="HZ23" s="18"/>
      <c r="IA23" s="18">
        <v>1.1</v>
      </c>
      <c r="IB23" s="18" t="s">
        <v>140</v>
      </c>
      <c r="IC23" s="18" t="s">
        <v>48</v>
      </c>
      <c r="ID23" s="18"/>
    </row>
    <row r="24" spans="1:239" s="17" customFormat="1" ht="28.5">
      <c r="A24" s="57">
        <v>1.11</v>
      </c>
      <c r="B24" s="58" t="s">
        <v>165</v>
      </c>
      <c r="C24" s="59" t="s">
        <v>58</v>
      </c>
      <c r="D24" s="60">
        <v>20</v>
      </c>
      <c r="E24" s="61" t="s">
        <v>162</v>
      </c>
      <c r="F24" s="62">
        <v>91.54</v>
      </c>
      <c r="G24" s="63"/>
      <c r="H24" s="64"/>
      <c r="I24" s="65" t="s">
        <v>34</v>
      </c>
      <c r="J24" s="66">
        <f t="shared" si="0"/>
        <v>1</v>
      </c>
      <c r="K24" s="64" t="s">
        <v>35</v>
      </c>
      <c r="L24" s="64" t="s">
        <v>4</v>
      </c>
      <c r="M24" s="47"/>
      <c r="N24" s="46"/>
      <c r="O24" s="46"/>
      <c r="P24" s="48"/>
      <c r="Q24" s="46"/>
      <c r="R24" s="46"/>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9"/>
      <c r="BA24" s="45">
        <f t="shared" si="1"/>
        <v>1831</v>
      </c>
      <c r="BB24" s="50">
        <f t="shared" si="2"/>
        <v>1831</v>
      </c>
      <c r="BC24" s="51" t="str">
        <f t="shared" si="3"/>
        <v>INR  One Thousand Eight Hundred &amp; Thirty One  Only</v>
      </c>
      <c r="HV24" s="17">
        <v>1.11</v>
      </c>
      <c r="HW24" s="17" t="s">
        <v>119</v>
      </c>
      <c r="HX24" s="17" t="s">
        <v>58</v>
      </c>
      <c r="HZ24" s="18"/>
      <c r="IA24" s="18">
        <v>1.11</v>
      </c>
      <c r="IB24" s="18" t="s">
        <v>165</v>
      </c>
      <c r="IC24" s="18" t="s">
        <v>58</v>
      </c>
      <c r="ID24" s="18">
        <v>20</v>
      </c>
      <c r="IE24" s="17" t="s">
        <v>162</v>
      </c>
    </row>
    <row r="25" spans="1:238" s="17" customFormat="1" ht="63">
      <c r="A25" s="57">
        <v>1.12</v>
      </c>
      <c r="B25" s="58" t="s">
        <v>141</v>
      </c>
      <c r="C25" s="59" t="s">
        <v>59</v>
      </c>
      <c r="D25" s="79"/>
      <c r="E25" s="80"/>
      <c r="F25" s="80"/>
      <c r="G25" s="80"/>
      <c r="H25" s="80"/>
      <c r="I25" s="80"/>
      <c r="J25" s="80"/>
      <c r="K25" s="80"/>
      <c r="L25" s="80"/>
      <c r="M25" s="80"/>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2"/>
      <c r="HV25" s="17">
        <v>1.12</v>
      </c>
      <c r="HW25" s="17" t="s">
        <v>120</v>
      </c>
      <c r="HX25" s="17" t="s">
        <v>59</v>
      </c>
      <c r="HZ25" s="18"/>
      <c r="IA25" s="18">
        <v>1.12</v>
      </c>
      <c r="IB25" s="18" t="s">
        <v>141</v>
      </c>
      <c r="IC25" s="18" t="s">
        <v>59</v>
      </c>
      <c r="ID25" s="18"/>
    </row>
    <row r="26" spans="1:239" s="17" customFormat="1" ht="33.75" customHeight="1">
      <c r="A26" s="57">
        <v>1.13</v>
      </c>
      <c r="B26" s="58" t="s">
        <v>142</v>
      </c>
      <c r="C26" s="59" t="s">
        <v>60</v>
      </c>
      <c r="D26" s="60">
        <v>20</v>
      </c>
      <c r="E26" s="61" t="s">
        <v>162</v>
      </c>
      <c r="F26" s="62">
        <v>52.65</v>
      </c>
      <c r="G26" s="63"/>
      <c r="H26" s="64"/>
      <c r="I26" s="65" t="s">
        <v>34</v>
      </c>
      <c r="J26" s="66">
        <f t="shared" si="0"/>
        <v>1</v>
      </c>
      <c r="K26" s="64" t="s">
        <v>35</v>
      </c>
      <c r="L26" s="64" t="s">
        <v>4</v>
      </c>
      <c r="M26" s="47"/>
      <c r="N26" s="46"/>
      <c r="O26" s="46"/>
      <c r="P26" s="48"/>
      <c r="Q26" s="46"/>
      <c r="R26" s="46"/>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9"/>
      <c r="BA26" s="45">
        <f t="shared" si="1"/>
        <v>1053</v>
      </c>
      <c r="BB26" s="50">
        <f t="shared" si="2"/>
        <v>1053</v>
      </c>
      <c r="BC26" s="51" t="str">
        <f t="shared" si="3"/>
        <v>INR  One Thousand  &amp;Fifty Three  Only</v>
      </c>
      <c r="HV26" s="17">
        <v>1.13</v>
      </c>
      <c r="HW26" s="17" t="s">
        <v>94</v>
      </c>
      <c r="HX26" s="17" t="s">
        <v>60</v>
      </c>
      <c r="HZ26" s="18"/>
      <c r="IA26" s="18">
        <v>1.13</v>
      </c>
      <c r="IB26" s="18" t="s">
        <v>142</v>
      </c>
      <c r="IC26" s="18" t="s">
        <v>60</v>
      </c>
      <c r="ID26" s="18">
        <v>20</v>
      </c>
      <c r="IE26" s="17" t="s">
        <v>162</v>
      </c>
    </row>
    <row r="27" spans="1:238" s="17" customFormat="1" ht="63">
      <c r="A27" s="57">
        <v>1.14</v>
      </c>
      <c r="B27" s="58" t="s">
        <v>143</v>
      </c>
      <c r="C27" s="59" t="s">
        <v>61</v>
      </c>
      <c r="D27" s="79"/>
      <c r="E27" s="80"/>
      <c r="F27" s="80"/>
      <c r="G27" s="80"/>
      <c r="H27" s="80"/>
      <c r="I27" s="80"/>
      <c r="J27" s="80"/>
      <c r="K27" s="80"/>
      <c r="L27" s="80"/>
      <c r="M27" s="80"/>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2"/>
      <c r="HV27" s="17">
        <v>1.14</v>
      </c>
      <c r="HW27" s="17" t="s">
        <v>95</v>
      </c>
      <c r="HX27" s="17" t="s">
        <v>61</v>
      </c>
      <c r="HZ27" s="18"/>
      <c r="IA27" s="18">
        <v>1.14</v>
      </c>
      <c r="IB27" s="18" t="s">
        <v>143</v>
      </c>
      <c r="IC27" s="18" t="s">
        <v>61</v>
      </c>
      <c r="ID27" s="18"/>
    </row>
    <row r="28" spans="1:239" s="17" customFormat="1" ht="15.75">
      <c r="A28" s="57">
        <v>1.15</v>
      </c>
      <c r="B28" s="58" t="s">
        <v>144</v>
      </c>
      <c r="C28" s="59" t="s">
        <v>62</v>
      </c>
      <c r="D28" s="60">
        <v>10</v>
      </c>
      <c r="E28" s="61" t="s">
        <v>162</v>
      </c>
      <c r="F28" s="62">
        <v>54.58</v>
      </c>
      <c r="G28" s="63"/>
      <c r="H28" s="64"/>
      <c r="I28" s="65" t="s">
        <v>34</v>
      </c>
      <c r="J28" s="66">
        <f t="shared" si="0"/>
        <v>1</v>
      </c>
      <c r="K28" s="64" t="s">
        <v>35</v>
      </c>
      <c r="L28" s="64" t="s">
        <v>4</v>
      </c>
      <c r="M28" s="47"/>
      <c r="N28" s="46"/>
      <c r="O28" s="46"/>
      <c r="P28" s="48"/>
      <c r="Q28" s="46"/>
      <c r="R28" s="46"/>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9"/>
      <c r="BA28" s="45">
        <f t="shared" si="1"/>
        <v>546</v>
      </c>
      <c r="BB28" s="50">
        <f t="shared" si="2"/>
        <v>546</v>
      </c>
      <c r="BC28" s="51" t="str">
        <f t="shared" si="3"/>
        <v>INR  Five Hundred &amp; Forty Six  Only</v>
      </c>
      <c r="HV28" s="17">
        <v>1.15</v>
      </c>
      <c r="HW28" s="17" t="s">
        <v>96</v>
      </c>
      <c r="HX28" s="17" t="s">
        <v>62</v>
      </c>
      <c r="HY28" s="17">
        <v>1</v>
      </c>
      <c r="HZ28" s="18" t="s">
        <v>128</v>
      </c>
      <c r="IA28" s="18">
        <v>1.15</v>
      </c>
      <c r="IB28" s="18" t="s">
        <v>144</v>
      </c>
      <c r="IC28" s="18" t="s">
        <v>62</v>
      </c>
      <c r="ID28" s="18">
        <v>10</v>
      </c>
      <c r="IE28" s="17" t="s">
        <v>162</v>
      </c>
    </row>
    <row r="29" spans="1:238" s="17" customFormat="1" ht="409.5">
      <c r="A29" s="57">
        <v>1.16</v>
      </c>
      <c r="B29" s="58" t="s">
        <v>166</v>
      </c>
      <c r="C29" s="59" t="s">
        <v>63</v>
      </c>
      <c r="D29" s="79"/>
      <c r="E29" s="80"/>
      <c r="F29" s="80"/>
      <c r="G29" s="80"/>
      <c r="H29" s="80"/>
      <c r="I29" s="80"/>
      <c r="J29" s="80"/>
      <c r="K29" s="80"/>
      <c r="L29" s="80"/>
      <c r="M29" s="80"/>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2"/>
      <c r="HV29" s="17">
        <v>1.16</v>
      </c>
      <c r="HW29" s="17" t="s">
        <v>121</v>
      </c>
      <c r="HX29" s="17" t="s">
        <v>63</v>
      </c>
      <c r="HZ29" s="18"/>
      <c r="IA29" s="18">
        <v>1.16</v>
      </c>
      <c r="IB29" s="18" t="s">
        <v>166</v>
      </c>
      <c r="IC29" s="18" t="s">
        <v>63</v>
      </c>
      <c r="ID29" s="18"/>
    </row>
    <row r="30" spans="1:239" s="17" customFormat="1" ht="57.75" customHeight="1">
      <c r="A30" s="57">
        <v>1.17</v>
      </c>
      <c r="B30" s="58" t="s">
        <v>167</v>
      </c>
      <c r="C30" s="59" t="s">
        <v>64</v>
      </c>
      <c r="D30" s="60">
        <v>227</v>
      </c>
      <c r="E30" s="61" t="s">
        <v>160</v>
      </c>
      <c r="F30" s="62">
        <v>1576.19</v>
      </c>
      <c r="G30" s="63"/>
      <c r="H30" s="64"/>
      <c r="I30" s="65" t="s">
        <v>34</v>
      </c>
      <c r="J30" s="66">
        <f t="shared" si="0"/>
        <v>1</v>
      </c>
      <c r="K30" s="64" t="s">
        <v>35</v>
      </c>
      <c r="L30" s="64" t="s">
        <v>4</v>
      </c>
      <c r="M30" s="47"/>
      <c r="N30" s="46"/>
      <c r="O30" s="46"/>
      <c r="P30" s="48"/>
      <c r="Q30" s="46"/>
      <c r="R30" s="46"/>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9"/>
      <c r="BA30" s="45">
        <f t="shared" si="1"/>
        <v>357795</v>
      </c>
      <c r="BB30" s="50">
        <f t="shared" si="2"/>
        <v>357795</v>
      </c>
      <c r="BC30" s="51" t="str">
        <f t="shared" si="3"/>
        <v>INR  Three Lakh Fifty Seven Thousand Seven Hundred &amp; Ninety Five  Only</v>
      </c>
      <c r="HV30" s="17">
        <v>1.17</v>
      </c>
      <c r="HW30" s="17" t="s">
        <v>97</v>
      </c>
      <c r="HX30" s="17" t="s">
        <v>64</v>
      </c>
      <c r="HZ30" s="18"/>
      <c r="IA30" s="18">
        <v>1.17</v>
      </c>
      <c r="IB30" s="18" t="s">
        <v>167</v>
      </c>
      <c r="IC30" s="18" t="s">
        <v>64</v>
      </c>
      <c r="ID30" s="18">
        <v>227</v>
      </c>
      <c r="IE30" s="17" t="s">
        <v>160</v>
      </c>
    </row>
    <row r="31" spans="1:238" s="17" customFormat="1" ht="78.75">
      <c r="A31" s="57">
        <v>1.18</v>
      </c>
      <c r="B31" s="58" t="s">
        <v>168</v>
      </c>
      <c r="C31" s="59" t="s">
        <v>49</v>
      </c>
      <c r="D31" s="79"/>
      <c r="E31" s="80"/>
      <c r="F31" s="80"/>
      <c r="G31" s="80"/>
      <c r="H31" s="80"/>
      <c r="I31" s="80"/>
      <c r="J31" s="80"/>
      <c r="K31" s="80"/>
      <c r="L31" s="80"/>
      <c r="M31" s="80"/>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2"/>
      <c r="HV31" s="17">
        <v>1.18</v>
      </c>
      <c r="HW31" s="17" t="s">
        <v>90</v>
      </c>
      <c r="HX31" s="17" t="s">
        <v>49</v>
      </c>
      <c r="HZ31" s="18"/>
      <c r="IA31" s="18">
        <v>1.18</v>
      </c>
      <c r="IB31" s="18" t="s">
        <v>168</v>
      </c>
      <c r="IC31" s="18" t="s">
        <v>49</v>
      </c>
      <c r="ID31" s="18"/>
    </row>
    <row r="32" spans="1:239" s="17" customFormat="1" ht="28.5">
      <c r="A32" s="57">
        <v>1.19</v>
      </c>
      <c r="B32" s="58" t="s">
        <v>169</v>
      </c>
      <c r="C32" s="59" t="s">
        <v>65</v>
      </c>
      <c r="D32" s="60">
        <v>42</v>
      </c>
      <c r="E32" s="61" t="s">
        <v>160</v>
      </c>
      <c r="F32" s="62">
        <v>669.88</v>
      </c>
      <c r="G32" s="63"/>
      <c r="H32" s="64"/>
      <c r="I32" s="65" t="s">
        <v>34</v>
      </c>
      <c r="J32" s="66">
        <f t="shared" si="0"/>
        <v>1</v>
      </c>
      <c r="K32" s="64" t="s">
        <v>35</v>
      </c>
      <c r="L32" s="64" t="s">
        <v>4</v>
      </c>
      <c r="M32" s="47"/>
      <c r="N32" s="46"/>
      <c r="O32" s="46"/>
      <c r="P32" s="48"/>
      <c r="Q32" s="46"/>
      <c r="R32" s="46"/>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9"/>
      <c r="BA32" s="45">
        <f t="shared" si="1"/>
        <v>28135</v>
      </c>
      <c r="BB32" s="50">
        <f t="shared" si="2"/>
        <v>28135</v>
      </c>
      <c r="BC32" s="51" t="str">
        <f t="shared" si="3"/>
        <v>INR  Twenty Eight Thousand One Hundred &amp; Thirty Five  Only</v>
      </c>
      <c r="HV32" s="17">
        <v>1.19</v>
      </c>
      <c r="HW32" s="17" t="s">
        <v>122</v>
      </c>
      <c r="HX32" s="17" t="s">
        <v>65</v>
      </c>
      <c r="HZ32" s="18"/>
      <c r="IA32" s="18">
        <v>1.19</v>
      </c>
      <c r="IB32" s="18" t="s">
        <v>169</v>
      </c>
      <c r="IC32" s="18" t="s">
        <v>65</v>
      </c>
      <c r="ID32" s="18">
        <v>42</v>
      </c>
      <c r="IE32" s="17" t="s">
        <v>160</v>
      </c>
    </row>
    <row r="33" spans="1:239" s="17" customFormat="1" ht="159.75" customHeight="1">
      <c r="A33" s="57">
        <v>1.2</v>
      </c>
      <c r="B33" s="58" t="s">
        <v>170</v>
      </c>
      <c r="C33" s="59" t="s">
        <v>66</v>
      </c>
      <c r="D33" s="60">
        <v>768</v>
      </c>
      <c r="E33" s="61" t="s">
        <v>161</v>
      </c>
      <c r="F33" s="62">
        <v>116.93</v>
      </c>
      <c r="G33" s="63"/>
      <c r="H33" s="64"/>
      <c r="I33" s="65" t="s">
        <v>34</v>
      </c>
      <c r="J33" s="66">
        <f t="shared" si="0"/>
        <v>1</v>
      </c>
      <c r="K33" s="64" t="s">
        <v>35</v>
      </c>
      <c r="L33" s="64" t="s">
        <v>4</v>
      </c>
      <c r="M33" s="47"/>
      <c r="N33" s="46"/>
      <c r="O33" s="46"/>
      <c r="P33" s="48"/>
      <c r="Q33" s="46"/>
      <c r="R33" s="46"/>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9"/>
      <c r="BA33" s="45">
        <f t="shared" si="1"/>
        <v>89802</v>
      </c>
      <c r="BB33" s="50">
        <f t="shared" si="2"/>
        <v>89802</v>
      </c>
      <c r="BC33" s="51" t="str">
        <f t="shared" si="3"/>
        <v>INR  Eighty Nine Thousand Eight Hundred &amp; Two  Only</v>
      </c>
      <c r="HV33" s="17">
        <v>1.2</v>
      </c>
      <c r="HW33" s="17" t="s">
        <v>123</v>
      </c>
      <c r="HX33" s="17" t="s">
        <v>66</v>
      </c>
      <c r="HZ33" s="18"/>
      <c r="IA33" s="18">
        <v>1.2</v>
      </c>
      <c r="IB33" s="18" t="s">
        <v>170</v>
      </c>
      <c r="IC33" s="18" t="s">
        <v>66</v>
      </c>
      <c r="ID33" s="18">
        <v>768</v>
      </c>
      <c r="IE33" s="17" t="s">
        <v>161</v>
      </c>
    </row>
    <row r="34" spans="1:238" s="17" customFormat="1" ht="15.75">
      <c r="A34" s="57">
        <v>1.21</v>
      </c>
      <c r="B34" s="58" t="s">
        <v>145</v>
      </c>
      <c r="C34" s="59" t="s">
        <v>67</v>
      </c>
      <c r="D34" s="79"/>
      <c r="E34" s="80"/>
      <c r="F34" s="80"/>
      <c r="G34" s="80"/>
      <c r="H34" s="80"/>
      <c r="I34" s="80"/>
      <c r="J34" s="80"/>
      <c r="K34" s="80"/>
      <c r="L34" s="80"/>
      <c r="M34" s="80"/>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2"/>
      <c r="HV34" s="17">
        <v>1.21</v>
      </c>
      <c r="HW34" s="17" t="s">
        <v>98</v>
      </c>
      <c r="HX34" s="17" t="s">
        <v>67</v>
      </c>
      <c r="HZ34" s="18"/>
      <c r="IA34" s="18">
        <v>1.21</v>
      </c>
      <c r="IB34" s="18" t="s">
        <v>145</v>
      </c>
      <c r="IC34" s="18" t="s">
        <v>67</v>
      </c>
      <c r="ID34" s="18"/>
    </row>
    <row r="35" spans="1:238" s="17" customFormat="1" ht="57" customHeight="1">
      <c r="A35" s="57">
        <v>1.22</v>
      </c>
      <c r="B35" s="58" t="s">
        <v>146</v>
      </c>
      <c r="C35" s="59" t="s">
        <v>68</v>
      </c>
      <c r="D35" s="79"/>
      <c r="E35" s="80"/>
      <c r="F35" s="80"/>
      <c r="G35" s="80"/>
      <c r="H35" s="80"/>
      <c r="I35" s="80"/>
      <c r="J35" s="80"/>
      <c r="K35" s="80"/>
      <c r="L35" s="80"/>
      <c r="M35" s="80"/>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2"/>
      <c r="HV35" s="17">
        <v>1.22</v>
      </c>
      <c r="HW35" s="17" t="s">
        <v>124</v>
      </c>
      <c r="HX35" s="17" t="s">
        <v>68</v>
      </c>
      <c r="HZ35" s="18"/>
      <c r="IA35" s="18">
        <v>1.22</v>
      </c>
      <c r="IB35" s="18" t="s">
        <v>146</v>
      </c>
      <c r="IC35" s="18" t="s">
        <v>68</v>
      </c>
      <c r="ID35" s="18"/>
    </row>
    <row r="36" spans="1:239" s="17" customFormat="1" ht="59.25" customHeight="1">
      <c r="A36" s="57">
        <v>1.23</v>
      </c>
      <c r="B36" s="58" t="s">
        <v>147</v>
      </c>
      <c r="C36" s="59" t="s">
        <v>69</v>
      </c>
      <c r="D36" s="60">
        <v>207.4</v>
      </c>
      <c r="E36" s="61" t="s">
        <v>161</v>
      </c>
      <c r="F36" s="62">
        <v>124.77</v>
      </c>
      <c r="G36" s="63"/>
      <c r="H36" s="64"/>
      <c r="I36" s="65" t="s">
        <v>34</v>
      </c>
      <c r="J36" s="66">
        <f t="shared" si="0"/>
        <v>1</v>
      </c>
      <c r="K36" s="64" t="s">
        <v>35</v>
      </c>
      <c r="L36" s="64" t="s">
        <v>4</v>
      </c>
      <c r="M36" s="47"/>
      <c r="N36" s="46"/>
      <c r="O36" s="46"/>
      <c r="P36" s="48"/>
      <c r="Q36" s="46"/>
      <c r="R36" s="46"/>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9"/>
      <c r="BA36" s="45">
        <f t="shared" si="1"/>
        <v>25877</v>
      </c>
      <c r="BB36" s="50">
        <f t="shared" si="2"/>
        <v>25877</v>
      </c>
      <c r="BC36" s="51" t="str">
        <f t="shared" si="3"/>
        <v>INR  Twenty Five Thousand Eight Hundred &amp; Seventy Seven  Only</v>
      </c>
      <c r="HV36" s="17">
        <v>1.23</v>
      </c>
      <c r="HW36" s="17" t="s">
        <v>99</v>
      </c>
      <c r="HX36" s="17" t="s">
        <v>69</v>
      </c>
      <c r="HZ36" s="18"/>
      <c r="IA36" s="18">
        <v>1.23</v>
      </c>
      <c r="IB36" s="26" t="s">
        <v>147</v>
      </c>
      <c r="IC36" s="18" t="s">
        <v>69</v>
      </c>
      <c r="ID36" s="18">
        <v>207.4</v>
      </c>
      <c r="IE36" s="17" t="s">
        <v>161</v>
      </c>
    </row>
    <row r="37" spans="1:238" s="17" customFormat="1" ht="30.75" customHeight="1">
      <c r="A37" s="57">
        <v>1.24</v>
      </c>
      <c r="B37" s="58" t="s">
        <v>171</v>
      </c>
      <c r="C37" s="59" t="s">
        <v>70</v>
      </c>
      <c r="D37" s="79"/>
      <c r="E37" s="80"/>
      <c r="F37" s="80"/>
      <c r="G37" s="80"/>
      <c r="H37" s="80"/>
      <c r="I37" s="80"/>
      <c r="J37" s="80"/>
      <c r="K37" s="80"/>
      <c r="L37" s="80"/>
      <c r="M37" s="80"/>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2"/>
      <c r="HV37" s="17">
        <v>1.24</v>
      </c>
      <c r="HW37" s="17" t="s">
        <v>125</v>
      </c>
      <c r="HX37" s="17" t="s">
        <v>70</v>
      </c>
      <c r="HZ37" s="18"/>
      <c r="IA37" s="18">
        <v>1.24</v>
      </c>
      <c r="IB37" s="18" t="s">
        <v>171</v>
      </c>
      <c r="IC37" s="18" t="s">
        <v>70</v>
      </c>
      <c r="ID37" s="18"/>
    </row>
    <row r="38" spans="1:239" s="17" customFormat="1" ht="28.5">
      <c r="A38" s="57">
        <v>1.25</v>
      </c>
      <c r="B38" s="58" t="s">
        <v>172</v>
      </c>
      <c r="C38" s="59" t="s">
        <v>50</v>
      </c>
      <c r="D38" s="60">
        <v>30</v>
      </c>
      <c r="E38" s="61" t="s">
        <v>162</v>
      </c>
      <c r="F38" s="62">
        <v>102.84</v>
      </c>
      <c r="G38" s="63"/>
      <c r="H38" s="64"/>
      <c r="I38" s="65" t="s">
        <v>34</v>
      </c>
      <c r="J38" s="66">
        <f t="shared" si="0"/>
        <v>1</v>
      </c>
      <c r="K38" s="64" t="s">
        <v>35</v>
      </c>
      <c r="L38" s="64" t="s">
        <v>4</v>
      </c>
      <c r="M38" s="47"/>
      <c r="N38" s="46"/>
      <c r="O38" s="46"/>
      <c r="P38" s="48"/>
      <c r="Q38" s="46"/>
      <c r="R38" s="46"/>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9"/>
      <c r="BA38" s="45">
        <f t="shared" si="1"/>
        <v>3085</v>
      </c>
      <c r="BB38" s="50">
        <f t="shared" si="2"/>
        <v>3085</v>
      </c>
      <c r="BC38" s="51" t="str">
        <f t="shared" si="3"/>
        <v>INR  Three Thousand  &amp;Eighty Five  Only</v>
      </c>
      <c r="HV38" s="17">
        <v>1.25</v>
      </c>
      <c r="HW38" s="17" t="s">
        <v>126</v>
      </c>
      <c r="HX38" s="17" t="s">
        <v>50</v>
      </c>
      <c r="HZ38" s="18"/>
      <c r="IA38" s="18">
        <v>1.25</v>
      </c>
      <c r="IB38" s="18" t="s">
        <v>172</v>
      </c>
      <c r="IC38" s="18" t="s">
        <v>50</v>
      </c>
      <c r="ID38" s="18">
        <v>30</v>
      </c>
      <c r="IE38" s="17" t="s">
        <v>162</v>
      </c>
    </row>
    <row r="39" spans="1:238" s="17" customFormat="1" ht="15.75">
      <c r="A39" s="57">
        <v>1.26</v>
      </c>
      <c r="B39" s="58" t="s">
        <v>148</v>
      </c>
      <c r="C39" s="59" t="s">
        <v>51</v>
      </c>
      <c r="D39" s="79"/>
      <c r="E39" s="80"/>
      <c r="F39" s="80"/>
      <c r="G39" s="80"/>
      <c r="H39" s="80"/>
      <c r="I39" s="80"/>
      <c r="J39" s="80"/>
      <c r="K39" s="80"/>
      <c r="L39" s="80"/>
      <c r="M39" s="80"/>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2"/>
      <c r="HV39" s="17">
        <v>1.26</v>
      </c>
      <c r="HW39" s="17" t="s">
        <v>127</v>
      </c>
      <c r="HX39" s="17" t="s">
        <v>51</v>
      </c>
      <c r="HZ39" s="18"/>
      <c r="IA39" s="18">
        <v>1.26</v>
      </c>
      <c r="IB39" s="18" t="s">
        <v>148</v>
      </c>
      <c r="IC39" s="18" t="s">
        <v>51</v>
      </c>
      <c r="ID39" s="18"/>
    </row>
    <row r="40" spans="1:238" s="17" customFormat="1" ht="409.5">
      <c r="A40" s="57">
        <v>1.27</v>
      </c>
      <c r="B40" s="58" t="s">
        <v>173</v>
      </c>
      <c r="C40" s="59" t="s">
        <v>71</v>
      </c>
      <c r="D40" s="79"/>
      <c r="E40" s="80"/>
      <c r="F40" s="80"/>
      <c r="G40" s="80"/>
      <c r="H40" s="80"/>
      <c r="I40" s="80"/>
      <c r="J40" s="80"/>
      <c r="K40" s="80"/>
      <c r="L40" s="80"/>
      <c r="M40" s="80"/>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2"/>
      <c r="HV40" s="17">
        <v>1.27</v>
      </c>
      <c r="HW40" s="17" t="s">
        <v>100</v>
      </c>
      <c r="HX40" s="17" t="s">
        <v>71</v>
      </c>
      <c r="HZ40" s="18"/>
      <c r="IA40" s="18">
        <v>1.27</v>
      </c>
      <c r="IB40" s="18" t="s">
        <v>173</v>
      </c>
      <c r="IC40" s="18" t="s">
        <v>71</v>
      </c>
      <c r="ID40" s="18"/>
    </row>
    <row r="41" spans="1:239" s="17" customFormat="1" ht="39" customHeight="1">
      <c r="A41" s="57">
        <v>1.28</v>
      </c>
      <c r="B41" s="58" t="s">
        <v>174</v>
      </c>
      <c r="C41" s="59" t="s">
        <v>72</v>
      </c>
      <c r="D41" s="60">
        <v>20</v>
      </c>
      <c r="E41" s="61" t="s">
        <v>160</v>
      </c>
      <c r="F41" s="62">
        <v>1004.78</v>
      </c>
      <c r="G41" s="63"/>
      <c r="H41" s="64"/>
      <c r="I41" s="65" t="s">
        <v>34</v>
      </c>
      <c r="J41" s="66">
        <f t="shared" si="0"/>
        <v>1</v>
      </c>
      <c r="K41" s="64" t="s">
        <v>35</v>
      </c>
      <c r="L41" s="64" t="s">
        <v>4</v>
      </c>
      <c r="M41" s="47"/>
      <c r="N41" s="46"/>
      <c r="O41" s="46"/>
      <c r="P41" s="48"/>
      <c r="Q41" s="46"/>
      <c r="R41" s="46"/>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9"/>
      <c r="BA41" s="45">
        <f t="shared" si="1"/>
        <v>20096</v>
      </c>
      <c r="BB41" s="50">
        <f t="shared" si="2"/>
        <v>20096</v>
      </c>
      <c r="BC41" s="51" t="str">
        <f t="shared" si="3"/>
        <v>INR  Twenty Thousand  &amp;Ninety Six  Only</v>
      </c>
      <c r="HV41" s="17">
        <v>1.28</v>
      </c>
      <c r="HW41" s="17" t="s">
        <v>96</v>
      </c>
      <c r="HX41" s="17" t="s">
        <v>72</v>
      </c>
      <c r="HY41" s="17">
        <v>1</v>
      </c>
      <c r="HZ41" s="18" t="s">
        <v>86</v>
      </c>
      <c r="IA41" s="18">
        <v>1.28</v>
      </c>
      <c r="IB41" s="18" t="s">
        <v>174</v>
      </c>
      <c r="IC41" s="18" t="s">
        <v>72</v>
      </c>
      <c r="ID41" s="18">
        <v>20</v>
      </c>
      <c r="IE41" s="17" t="s">
        <v>160</v>
      </c>
    </row>
    <row r="42" spans="1:239" s="17" customFormat="1" ht="94.5">
      <c r="A42" s="57">
        <v>1.29</v>
      </c>
      <c r="B42" s="58" t="s">
        <v>175</v>
      </c>
      <c r="C42" s="59" t="s">
        <v>73</v>
      </c>
      <c r="D42" s="60">
        <v>227</v>
      </c>
      <c r="E42" s="61" t="s">
        <v>160</v>
      </c>
      <c r="F42" s="62">
        <v>269.49</v>
      </c>
      <c r="G42" s="63"/>
      <c r="H42" s="64"/>
      <c r="I42" s="65" t="s">
        <v>34</v>
      </c>
      <c r="J42" s="66">
        <f t="shared" si="0"/>
        <v>1</v>
      </c>
      <c r="K42" s="64" t="s">
        <v>35</v>
      </c>
      <c r="L42" s="64" t="s">
        <v>4</v>
      </c>
      <c r="M42" s="47"/>
      <c r="N42" s="46"/>
      <c r="O42" s="46"/>
      <c r="P42" s="48"/>
      <c r="Q42" s="46"/>
      <c r="R42" s="46"/>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9"/>
      <c r="BA42" s="45">
        <f t="shared" si="1"/>
        <v>61174</v>
      </c>
      <c r="BB42" s="50">
        <f t="shared" si="2"/>
        <v>61174</v>
      </c>
      <c r="BC42" s="51" t="str">
        <f t="shared" si="3"/>
        <v>INR  Sixty One Thousand One Hundred &amp; Seventy Four  Only</v>
      </c>
      <c r="HV42" s="17">
        <v>1.29</v>
      </c>
      <c r="HW42" s="17" t="s">
        <v>101</v>
      </c>
      <c r="HX42" s="17" t="s">
        <v>73</v>
      </c>
      <c r="HY42" s="17">
        <v>15</v>
      </c>
      <c r="HZ42" s="18" t="s">
        <v>85</v>
      </c>
      <c r="IA42" s="18">
        <v>1.29</v>
      </c>
      <c r="IB42" s="18" t="s">
        <v>175</v>
      </c>
      <c r="IC42" s="18" t="s">
        <v>73</v>
      </c>
      <c r="ID42" s="18">
        <v>227</v>
      </c>
      <c r="IE42" s="17" t="s">
        <v>160</v>
      </c>
    </row>
    <row r="43" spans="1:238" s="17" customFormat="1" ht="15.75">
      <c r="A43" s="57">
        <v>1.3</v>
      </c>
      <c r="B43" s="58" t="s">
        <v>149</v>
      </c>
      <c r="C43" s="59" t="s">
        <v>74</v>
      </c>
      <c r="D43" s="79"/>
      <c r="E43" s="80"/>
      <c r="F43" s="80"/>
      <c r="G43" s="80"/>
      <c r="H43" s="80"/>
      <c r="I43" s="80"/>
      <c r="J43" s="80"/>
      <c r="K43" s="80"/>
      <c r="L43" s="80"/>
      <c r="M43" s="80"/>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2"/>
      <c r="HV43" s="17">
        <v>1.3</v>
      </c>
      <c r="HW43" s="17" t="s">
        <v>102</v>
      </c>
      <c r="HX43" s="17" t="s">
        <v>74</v>
      </c>
      <c r="HY43" s="17">
        <v>1</v>
      </c>
      <c r="HZ43" s="18" t="s">
        <v>129</v>
      </c>
      <c r="IA43" s="18">
        <v>1.3</v>
      </c>
      <c r="IB43" s="18" t="s">
        <v>149</v>
      </c>
      <c r="IC43" s="18" t="s">
        <v>74</v>
      </c>
      <c r="ID43" s="18"/>
    </row>
    <row r="44" spans="1:238" s="17" customFormat="1" ht="75" customHeight="1">
      <c r="A44" s="57">
        <v>1.31</v>
      </c>
      <c r="B44" s="58" t="s">
        <v>150</v>
      </c>
      <c r="C44" s="59" t="s">
        <v>75</v>
      </c>
      <c r="D44" s="79"/>
      <c r="E44" s="80"/>
      <c r="F44" s="80"/>
      <c r="G44" s="80"/>
      <c r="H44" s="80"/>
      <c r="I44" s="80"/>
      <c r="J44" s="80"/>
      <c r="K44" s="80"/>
      <c r="L44" s="80"/>
      <c r="M44" s="80"/>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2"/>
      <c r="HV44" s="17">
        <v>1.31</v>
      </c>
      <c r="HW44" s="24" t="s">
        <v>103</v>
      </c>
      <c r="HX44" s="17" t="s">
        <v>75</v>
      </c>
      <c r="HY44" s="17">
        <v>5</v>
      </c>
      <c r="HZ44" s="18" t="s">
        <v>86</v>
      </c>
      <c r="IA44" s="18">
        <v>1.31</v>
      </c>
      <c r="IB44" s="26" t="s">
        <v>150</v>
      </c>
      <c r="IC44" s="18" t="s">
        <v>75</v>
      </c>
      <c r="ID44" s="18"/>
    </row>
    <row r="45" spans="1:239" s="17" customFormat="1" ht="28.5">
      <c r="A45" s="57">
        <v>1.32</v>
      </c>
      <c r="B45" s="58" t="s">
        <v>151</v>
      </c>
      <c r="C45" s="59" t="s">
        <v>76</v>
      </c>
      <c r="D45" s="60">
        <v>601</v>
      </c>
      <c r="E45" s="61" t="s">
        <v>160</v>
      </c>
      <c r="F45" s="62">
        <v>81.32</v>
      </c>
      <c r="G45" s="63"/>
      <c r="H45" s="64"/>
      <c r="I45" s="65" t="s">
        <v>34</v>
      </c>
      <c r="J45" s="66">
        <f t="shared" si="0"/>
        <v>1</v>
      </c>
      <c r="K45" s="64" t="s">
        <v>35</v>
      </c>
      <c r="L45" s="64" t="s">
        <v>4</v>
      </c>
      <c r="M45" s="47"/>
      <c r="N45" s="46"/>
      <c r="O45" s="46"/>
      <c r="P45" s="48"/>
      <c r="Q45" s="46"/>
      <c r="R45" s="46"/>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9"/>
      <c r="BA45" s="45">
        <f t="shared" si="1"/>
        <v>48873</v>
      </c>
      <c r="BB45" s="50">
        <f t="shared" si="2"/>
        <v>48873</v>
      </c>
      <c r="BC45" s="51" t="str">
        <f t="shared" si="3"/>
        <v>INR  Forty Eight Thousand Eight Hundred &amp; Seventy Three  Only</v>
      </c>
      <c r="HV45" s="17">
        <v>1.32</v>
      </c>
      <c r="HW45" s="17" t="s">
        <v>104</v>
      </c>
      <c r="HX45" s="17" t="s">
        <v>76</v>
      </c>
      <c r="HY45" s="17">
        <v>100</v>
      </c>
      <c r="HZ45" s="18" t="s">
        <v>85</v>
      </c>
      <c r="IA45" s="18">
        <v>1.32</v>
      </c>
      <c r="IB45" s="18" t="s">
        <v>151</v>
      </c>
      <c r="IC45" s="18" t="s">
        <v>76</v>
      </c>
      <c r="ID45" s="18">
        <v>601</v>
      </c>
      <c r="IE45" s="17" t="s">
        <v>160</v>
      </c>
    </row>
    <row r="46" spans="1:238" s="17" customFormat="1" ht="31.5">
      <c r="A46" s="57">
        <v>1.33</v>
      </c>
      <c r="B46" s="58" t="s">
        <v>152</v>
      </c>
      <c r="C46" s="59" t="s">
        <v>77</v>
      </c>
      <c r="D46" s="79"/>
      <c r="E46" s="80"/>
      <c r="F46" s="80"/>
      <c r="G46" s="80"/>
      <c r="H46" s="80"/>
      <c r="I46" s="80"/>
      <c r="J46" s="80"/>
      <c r="K46" s="80"/>
      <c r="L46" s="80"/>
      <c r="M46" s="80"/>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2"/>
      <c r="HV46" s="17">
        <v>1.33</v>
      </c>
      <c r="HW46" s="17" t="s">
        <v>105</v>
      </c>
      <c r="HX46" s="17" t="s">
        <v>77</v>
      </c>
      <c r="HZ46" s="18"/>
      <c r="IA46" s="18">
        <v>1.33</v>
      </c>
      <c r="IB46" s="18" t="s">
        <v>152</v>
      </c>
      <c r="IC46" s="18" t="s">
        <v>77</v>
      </c>
      <c r="ID46" s="18"/>
    </row>
    <row r="47" spans="1:239" s="17" customFormat="1" ht="31.5">
      <c r="A47" s="57">
        <v>1.34</v>
      </c>
      <c r="B47" s="58" t="s">
        <v>153</v>
      </c>
      <c r="C47" s="59" t="s">
        <v>78</v>
      </c>
      <c r="D47" s="60">
        <v>25.62</v>
      </c>
      <c r="E47" s="61" t="s">
        <v>160</v>
      </c>
      <c r="F47" s="62">
        <v>167.82</v>
      </c>
      <c r="G47" s="63"/>
      <c r="H47" s="64"/>
      <c r="I47" s="65" t="s">
        <v>34</v>
      </c>
      <c r="J47" s="66">
        <f t="shared" si="0"/>
        <v>1</v>
      </c>
      <c r="K47" s="64" t="s">
        <v>35</v>
      </c>
      <c r="L47" s="64" t="s">
        <v>4</v>
      </c>
      <c r="M47" s="47"/>
      <c r="N47" s="46"/>
      <c r="O47" s="46"/>
      <c r="P47" s="48"/>
      <c r="Q47" s="46"/>
      <c r="R47" s="46"/>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9"/>
      <c r="BA47" s="45">
        <f t="shared" si="1"/>
        <v>4300</v>
      </c>
      <c r="BB47" s="50">
        <f t="shared" si="2"/>
        <v>4300</v>
      </c>
      <c r="BC47" s="51" t="str">
        <f t="shared" si="3"/>
        <v>INR  Four Thousand Three Hundred    Only</v>
      </c>
      <c r="HV47" s="17">
        <v>1.34</v>
      </c>
      <c r="HW47" s="17" t="s">
        <v>106</v>
      </c>
      <c r="HX47" s="17" t="s">
        <v>78</v>
      </c>
      <c r="HY47" s="17">
        <v>50</v>
      </c>
      <c r="HZ47" s="18" t="s">
        <v>86</v>
      </c>
      <c r="IA47" s="18">
        <v>1.34</v>
      </c>
      <c r="IB47" s="18" t="s">
        <v>153</v>
      </c>
      <c r="IC47" s="18" t="s">
        <v>78</v>
      </c>
      <c r="ID47" s="18">
        <v>25.62</v>
      </c>
      <c r="IE47" s="17" t="s">
        <v>160</v>
      </c>
    </row>
    <row r="48" spans="1:239" s="17" customFormat="1" ht="85.5" customHeight="1">
      <c r="A48" s="57">
        <v>1.35</v>
      </c>
      <c r="B48" s="58" t="s">
        <v>154</v>
      </c>
      <c r="C48" s="59" t="s">
        <v>79</v>
      </c>
      <c r="D48" s="60">
        <v>473</v>
      </c>
      <c r="E48" s="61" t="s">
        <v>160</v>
      </c>
      <c r="F48" s="62">
        <v>108.59</v>
      </c>
      <c r="G48" s="63"/>
      <c r="H48" s="64"/>
      <c r="I48" s="65" t="s">
        <v>34</v>
      </c>
      <c r="J48" s="66">
        <f t="shared" si="0"/>
        <v>1</v>
      </c>
      <c r="K48" s="64" t="s">
        <v>35</v>
      </c>
      <c r="L48" s="64" t="s">
        <v>4</v>
      </c>
      <c r="M48" s="47"/>
      <c r="N48" s="46"/>
      <c r="O48" s="46"/>
      <c r="P48" s="48"/>
      <c r="Q48" s="46"/>
      <c r="R48" s="46"/>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9"/>
      <c r="BA48" s="45">
        <f t="shared" si="1"/>
        <v>51363</v>
      </c>
      <c r="BB48" s="50">
        <f t="shared" si="2"/>
        <v>51363</v>
      </c>
      <c r="BC48" s="51" t="str">
        <f t="shared" si="3"/>
        <v>INR  Fifty One Thousand Three Hundred &amp; Sixty Three  Only</v>
      </c>
      <c r="HV48" s="17">
        <v>1.35</v>
      </c>
      <c r="HW48" s="24" t="s">
        <v>107</v>
      </c>
      <c r="HX48" s="17" t="s">
        <v>79</v>
      </c>
      <c r="HZ48" s="18"/>
      <c r="IA48" s="18">
        <v>1.35</v>
      </c>
      <c r="IB48" s="26" t="s">
        <v>154</v>
      </c>
      <c r="IC48" s="18" t="s">
        <v>79</v>
      </c>
      <c r="ID48" s="18">
        <v>473</v>
      </c>
      <c r="IE48" s="17" t="s">
        <v>160</v>
      </c>
    </row>
    <row r="49" spans="1:238" s="17" customFormat="1" ht="47.25">
      <c r="A49" s="57">
        <v>1.36</v>
      </c>
      <c r="B49" s="58" t="s">
        <v>155</v>
      </c>
      <c r="C49" s="59" t="s">
        <v>80</v>
      </c>
      <c r="D49" s="79"/>
      <c r="E49" s="80"/>
      <c r="F49" s="80"/>
      <c r="G49" s="80"/>
      <c r="H49" s="80"/>
      <c r="I49" s="80"/>
      <c r="J49" s="80"/>
      <c r="K49" s="80"/>
      <c r="L49" s="80"/>
      <c r="M49" s="80"/>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2"/>
      <c r="HV49" s="17">
        <v>1.36</v>
      </c>
      <c r="HW49" s="17" t="s">
        <v>108</v>
      </c>
      <c r="HX49" s="17" t="s">
        <v>80</v>
      </c>
      <c r="HY49" s="17">
        <v>4</v>
      </c>
      <c r="HZ49" s="18" t="s">
        <v>86</v>
      </c>
      <c r="IA49" s="18">
        <v>1.36</v>
      </c>
      <c r="IB49" s="18" t="s">
        <v>155</v>
      </c>
      <c r="IC49" s="18" t="s">
        <v>80</v>
      </c>
      <c r="ID49" s="18"/>
    </row>
    <row r="50" spans="1:239" s="17" customFormat="1" ht="28.5">
      <c r="A50" s="57">
        <v>1.37</v>
      </c>
      <c r="B50" s="58" t="s">
        <v>156</v>
      </c>
      <c r="C50" s="59" t="s">
        <v>81</v>
      </c>
      <c r="D50" s="60">
        <v>60</v>
      </c>
      <c r="E50" s="61" t="s">
        <v>160</v>
      </c>
      <c r="F50" s="62">
        <v>49.8</v>
      </c>
      <c r="G50" s="63"/>
      <c r="H50" s="64"/>
      <c r="I50" s="65" t="s">
        <v>34</v>
      </c>
      <c r="J50" s="66">
        <f t="shared" si="0"/>
        <v>1</v>
      </c>
      <c r="K50" s="64" t="s">
        <v>35</v>
      </c>
      <c r="L50" s="64" t="s">
        <v>4</v>
      </c>
      <c r="M50" s="47"/>
      <c r="N50" s="46"/>
      <c r="O50" s="46"/>
      <c r="P50" s="48"/>
      <c r="Q50" s="46"/>
      <c r="R50" s="46"/>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9"/>
      <c r="BA50" s="45">
        <f t="shared" si="1"/>
        <v>2988</v>
      </c>
      <c r="BB50" s="50">
        <f t="shared" si="2"/>
        <v>2988</v>
      </c>
      <c r="BC50" s="51" t="str">
        <f t="shared" si="3"/>
        <v>INR  Two Thousand Nine Hundred &amp; Eighty Eight  Only</v>
      </c>
      <c r="HV50" s="17">
        <v>1.37</v>
      </c>
      <c r="HW50" s="17" t="s">
        <v>109</v>
      </c>
      <c r="HX50" s="17" t="s">
        <v>81</v>
      </c>
      <c r="HY50" s="17">
        <v>4</v>
      </c>
      <c r="HZ50" s="18" t="s">
        <v>86</v>
      </c>
      <c r="IA50" s="18">
        <v>1.37</v>
      </c>
      <c r="IB50" s="18" t="s">
        <v>156</v>
      </c>
      <c r="IC50" s="18" t="s">
        <v>81</v>
      </c>
      <c r="ID50" s="18">
        <v>60</v>
      </c>
      <c r="IE50" s="17" t="s">
        <v>160</v>
      </c>
    </row>
    <row r="51" spans="1:238" s="17" customFormat="1" ht="47.25" customHeight="1">
      <c r="A51" s="57">
        <v>1.38</v>
      </c>
      <c r="B51" s="58" t="s">
        <v>157</v>
      </c>
      <c r="C51" s="59" t="s">
        <v>113</v>
      </c>
      <c r="D51" s="79"/>
      <c r="E51" s="80"/>
      <c r="F51" s="80"/>
      <c r="G51" s="80"/>
      <c r="H51" s="80"/>
      <c r="I51" s="80"/>
      <c r="J51" s="80"/>
      <c r="K51" s="80"/>
      <c r="L51" s="80"/>
      <c r="M51" s="80"/>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2"/>
      <c r="HV51" s="17">
        <v>1.38</v>
      </c>
      <c r="HW51" s="24" t="s">
        <v>110</v>
      </c>
      <c r="HX51" s="17" t="s">
        <v>113</v>
      </c>
      <c r="HZ51" s="18"/>
      <c r="IA51" s="18">
        <v>1.38</v>
      </c>
      <c r="IB51" s="18" t="s">
        <v>157</v>
      </c>
      <c r="IC51" s="18" t="s">
        <v>113</v>
      </c>
      <c r="ID51" s="18"/>
    </row>
    <row r="52" spans="1:239" s="17" customFormat="1" ht="30" customHeight="1">
      <c r="A52" s="57">
        <v>1.39</v>
      </c>
      <c r="B52" s="58" t="s">
        <v>158</v>
      </c>
      <c r="C52" s="59" t="s">
        <v>114</v>
      </c>
      <c r="D52" s="60">
        <v>25.04</v>
      </c>
      <c r="E52" s="61" t="s">
        <v>160</v>
      </c>
      <c r="F52" s="62">
        <v>40.77</v>
      </c>
      <c r="G52" s="63"/>
      <c r="H52" s="64"/>
      <c r="I52" s="65" t="s">
        <v>34</v>
      </c>
      <c r="J52" s="66">
        <f t="shared" si="0"/>
        <v>1</v>
      </c>
      <c r="K52" s="64" t="s">
        <v>35</v>
      </c>
      <c r="L52" s="64" t="s">
        <v>4</v>
      </c>
      <c r="M52" s="47"/>
      <c r="N52" s="46"/>
      <c r="O52" s="46"/>
      <c r="P52" s="48"/>
      <c r="Q52" s="46"/>
      <c r="R52" s="46"/>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9"/>
      <c r="BA52" s="45">
        <f t="shared" si="1"/>
        <v>1021</v>
      </c>
      <c r="BB52" s="50">
        <f t="shared" si="2"/>
        <v>1021</v>
      </c>
      <c r="BC52" s="51" t="str">
        <f t="shared" si="3"/>
        <v>INR  One Thousand  &amp;Twenty One  Only</v>
      </c>
      <c r="HV52" s="17">
        <v>1.39</v>
      </c>
      <c r="HW52" s="24" t="s">
        <v>111</v>
      </c>
      <c r="HX52" s="17" t="s">
        <v>114</v>
      </c>
      <c r="HY52" s="17">
        <v>50</v>
      </c>
      <c r="HZ52" s="18" t="s">
        <v>85</v>
      </c>
      <c r="IA52" s="18">
        <v>1.39</v>
      </c>
      <c r="IB52" s="18" t="s">
        <v>158</v>
      </c>
      <c r="IC52" s="18" t="s">
        <v>114</v>
      </c>
      <c r="ID52" s="18">
        <v>25.04</v>
      </c>
      <c r="IE52" s="17" t="s">
        <v>160</v>
      </c>
    </row>
    <row r="53" spans="1:238" s="17" customFormat="1" ht="15.75">
      <c r="A53" s="57">
        <v>1.4</v>
      </c>
      <c r="B53" s="58" t="s">
        <v>159</v>
      </c>
      <c r="C53" s="59" t="s">
        <v>82</v>
      </c>
      <c r="D53" s="79"/>
      <c r="E53" s="80"/>
      <c r="F53" s="80"/>
      <c r="G53" s="80"/>
      <c r="H53" s="80"/>
      <c r="I53" s="80"/>
      <c r="J53" s="80"/>
      <c r="K53" s="80"/>
      <c r="L53" s="80"/>
      <c r="M53" s="80"/>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2"/>
      <c r="HV53" s="17">
        <v>1.4</v>
      </c>
      <c r="HW53" s="17" t="s">
        <v>112</v>
      </c>
      <c r="HX53" s="17" t="s">
        <v>82</v>
      </c>
      <c r="HY53" s="17">
        <v>2</v>
      </c>
      <c r="HZ53" s="18" t="s">
        <v>84</v>
      </c>
      <c r="IA53" s="18">
        <v>1.4</v>
      </c>
      <c r="IB53" s="18" t="s">
        <v>159</v>
      </c>
      <c r="IC53" s="18" t="s">
        <v>82</v>
      </c>
      <c r="ID53" s="18"/>
    </row>
    <row r="54" spans="1:239" s="17" customFormat="1" ht="110.25">
      <c r="A54" s="57">
        <v>1.41</v>
      </c>
      <c r="B54" s="58" t="s">
        <v>176</v>
      </c>
      <c r="C54" s="59" t="s">
        <v>83</v>
      </c>
      <c r="D54" s="60">
        <v>5.04</v>
      </c>
      <c r="E54" s="61" t="s">
        <v>53</v>
      </c>
      <c r="F54" s="62">
        <v>3981.32</v>
      </c>
      <c r="G54" s="63"/>
      <c r="H54" s="64"/>
      <c r="I54" s="65" t="s">
        <v>34</v>
      </c>
      <c r="J54" s="66">
        <f aca="true" t="shared" si="4" ref="J54:J83">IF(I54="Less(-)",-1,1)</f>
        <v>1</v>
      </c>
      <c r="K54" s="64" t="s">
        <v>35</v>
      </c>
      <c r="L54" s="64" t="s">
        <v>4</v>
      </c>
      <c r="M54" s="47"/>
      <c r="N54" s="46"/>
      <c r="O54" s="46"/>
      <c r="P54" s="48"/>
      <c r="Q54" s="46"/>
      <c r="R54" s="46"/>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9"/>
      <c r="BA54" s="45">
        <f aca="true" t="shared" si="5" ref="BA54:BA83">ROUND(total_amount_ba($B$2,$D$2,D54,F54,J54,K54,M54),0)</f>
        <v>20066</v>
      </c>
      <c r="BB54" s="50">
        <f aca="true" t="shared" si="6" ref="BB54:BB83">BA54+SUM(N54:AZ54)</f>
        <v>20066</v>
      </c>
      <c r="BC54" s="51" t="str">
        <f aca="true" t="shared" si="7" ref="BC54:BC83">SpellNumber(L54,BB54)</f>
        <v>INR  Twenty Thousand  &amp;Sixty Six  Only</v>
      </c>
      <c r="BF54" s="52"/>
      <c r="HZ54" s="18"/>
      <c r="IA54" s="18">
        <v>1.41</v>
      </c>
      <c r="IB54" s="18" t="s">
        <v>176</v>
      </c>
      <c r="IC54" s="18" t="s">
        <v>83</v>
      </c>
      <c r="ID54" s="18">
        <v>5.04</v>
      </c>
      <c r="IE54" s="17" t="s">
        <v>53</v>
      </c>
    </row>
    <row r="55" spans="1:238" s="17" customFormat="1" ht="47.25">
      <c r="A55" s="57">
        <v>1.42</v>
      </c>
      <c r="B55" s="67" t="s">
        <v>177</v>
      </c>
      <c r="C55" s="59" t="s">
        <v>208</v>
      </c>
      <c r="D55" s="79"/>
      <c r="E55" s="80"/>
      <c r="F55" s="80"/>
      <c r="G55" s="80"/>
      <c r="H55" s="80"/>
      <c r="I55" s="80"/>
      <c r="J55" s="80"/>
      <c r="K55" s="80"/>
      <c r="L55" s="80"/>
      <c r="M55" s="80"/>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2"/>
      <c r="HZ55" s="18"/>
      <c r="IA55" s="18">
        <v>1.42</v>
      </c>
      <c r="IB55" s="18" t="s">
        <v>177</v>
      </c>
      <c r="IC55" s="18" t="s">
        <v>208</v>
      </c>
      <c r="ID55" s="18"/>
    </row>
    <row r="56" spans="1:239" s="17" customFormat="1" ht="28.5">
      <c r="A56" s="57">
        <v>1.43</v>
      </c>
      <c r="B56" s="67" t="s">
        <v>178</v>
      </c>
      <c r="C56" s="59" t="s">
        <v>209</v>
      </c>
      <c r="D56" s="68">
        <v>310</v>
      </c>
      <c r="E56" s="69" t="s">
        <v>205</v>
      </c>
      <c r="F56" s="62">
        <v>120.13</v>
      </c>
      <c r="G56" s="63"/>
      <c r="H56" s="64"/>
      <c r="I56" s="65" t="s">
        <v>34</v>
      </c>
      <c r="J56" s="66">
        <f t="shared" si="4"/>
        <v>1</v>
      </c>
      <c r="K56" s="64" t="s">
        <v>35</v>
      </c>
      <c r="L56" s="64" t="s">
        <v>4</v>
      </c>
      <c r="M56" s="47"/>
      <c r="N56" s="46"/>
      <c r="O56" s="46"/>
      <c r="P56" s="48"/>
      <c r="Q56" s="46"/>
      <c r="R56" s="46"/>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9"/>
      <c r="BA56" s="45">
        <f t="shared" si="5"/>
        <v>37240</v>
      </c>
      <c r="BB56" s="50">
        <f t="shared" si="6"/>
        <v>37240</v>
      </c>
      <c r="BC56" s="51" t="str">
        <f t="shared" si="7"/>
        <v>INR  Thirty Seven Thousand Two Hundred &amp; Forty  Only</v>
      </c>
      <c r="HZ56" s="18"/>
      <c r="IA56" s="18">
        <v>1.43</v>
      </c>
      <c r="IB56" s="18" t="s">
        <v>178</v>
      </c>
      <c r="IC56" s="18" t="s">
        <v>209</v>
      </c>
      <c r="ID56" s="18">
        <v>310</v>
      </c>
      <c r="IE56" s="17" t="s">
        <v>205</v>
      </c>
    </row>
    <row r="57" spans="1:239" s="17" customFormat="1" ht="28.5">
      <c r="A57" s="57">
        <v>1.44</v>
      </c>
      <c r="B57" s="67" t="s">
        <v>179</v>
      </c>
      <c r="C57" s="59" t="s">
        <v>210</v>
      </c>
      <c r="D57" s="68">
        <v>460</v>
      </c>
      <c r="E57" s="69" t="s">
        <v>205</v>
      </c>
      <c r="F57" s="62">
        <v>180.62</v>
      </c>
      <c r="G57" s="63"/>
      <c r="H57" s="64"/>
      <c r="I57" s="65" t="s">
        <v>34</v>
      </c>
      <c r="J57" s="66">
        <f t="shared" si="4"/>
        <v>1</v>
      </c>
      <c r="K57" s="64" t="s">
        <v>35</v>
      </c>
      <c r="L57" s="64" t="s">
        <v>4</v>
      </c>
      <c r="M57" s="47"/>
      <c r="N57" s="46"/>
      <c r="O57" s="46"/>
      <c r="P57" s="48"/>
      <c r="Q57" s="46"/>
      <c r="R57" s="46"/>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9"/>
      <c r="BA57" s="45">
        <f t="shared" si="5"/>
        <v>83085</v>
      </c>
      <c r="BB57" s="50">
        <f t="shared" si="6"/>
        <v>83085</v>
      </c>
      <c r="BC57" s="51" t="str">
        <f t="shared" si="7"/>
        <v>INR  Eighty Three Thousand  &amp;Eighty Five  Only</v>
      </c>
      <c r="HZ57" s="18"/>
      <c r="IA57" s="18">
        <v>1.44</v>
      </c>
      <c r="IB57" s="18" t="s">
        <v>179</v>
      </c>
      <c r="IC57" s="18" t="s">
        <v>210</v>
      </c>
      <c r="ID57" s="18">
        <v>460</v>
      </c>
      <c r="IE57" s="17" t="s">
        <v>205</v>
      </c>
    </row>
    <row r="58" spans="1:239" s="17" customFormat="1" ht="31.5">
      <c r="A58" s="57">
        <v>1.45</v>
      </c>
      <c r="B58" s="70" t="s">
        <v>180</v>
      </c>
      <c r="C58" s="59" t="s">
        <v>211</v>
      </c>
      <c r="D58" s="71">
        <v>145</v>
      </c>
      <c r="E58" s="72" t="s">
        <v>206</v>
      </c>
      <c r="F58" s="62">
        <v>979.4</v>
      </c>
      <c r="G58" s="63"/>
      <c r="H58" s="64"/>
      <c r="I58" s="65" t="s">
        <v>34</v>
      </c>
      <c r="J58" s="66">
        <f t="shared" si="4"/>
        <v>1</v>
      </c>
      <c r="K58" s="64" t="s">
        <v>35</v>
      </c>
      <c r="L58" s="64" t="s">
        <v>4</v>
      </c>
      <c r="M58" s="47"/>
      <c r="N58" s="46"/>
      <c r="O58" s="46"/>
      <c r="P58" s="48"/>
      <c r="Q58" s="46"/>
      <c r="R58" s="46"/>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9"/>
      <c r="BA58" s="45">
        <f t="shared" si="5"/>
        <v>142013</v>
      </c>
      <c r="BB58" s="50">
        <f t="shared" si="6"/>
        <v>142013</v>
      </c>
      <c r="BC58" s="51" t="str">
        <f t="shared" si="7"/>
        <v>INR  One Lakh Forty Two Thousand  &amp;Thirteen  Only</v>
      </c>
      <c r="HZ58" s="18"/>
      <c r="IA58" s="18">
        <v>1.45</v>
      </c>
      <c r="IB58" s="18" t="s">
        <v>180</v>
      </c>
      <c r="IC58" s="18" t="s">
        <v>211</v>
      </c>
      <c r="ID58" s="18">
        <v>145</v>
      </c>
      <c r="IE58" s="17" t="s">
        <v>206</v>
      </c>
    </row>
    <row r="59" spans="1:238" s="17" customFormat="1" ht="31.5">
      <c r="A59" s="57">
        <v>1.46</v>
      </c>
      <c r="B59" s="70" t="s">
        <v>181</v>
      </c>
      <c r="C59" s="59" t="s">
        <v>212</v>
      </c>
      <c r="D59" s="79"/>
      <c r="E59" s="80"/>
      <c r="F59" s="80"/>
      <c r="G59" s="80"/>
      <c r="H59" s="80"/>
      <c r="I59" s="80"/>
      <c r="J59" s="80"/>
      <c r="K59" s="80"/>
      <c r="L59" s="80"/>
      <c r="M59" s="80"/>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2"/>
      <c r="HZ59" s="18"/>
      <c r="IA59" s="18">
        <v>1.46</v>
      </c>
      <c r="IB59" s="18" t="s">
        <v>181</v>
      </c>
      <c r="IC59" s="18" t="s">
        <v>212</v>
      </c>
      <c r="ID59" s="18"/>
    </row>
    <row r="60" spans="1:239" s="17" customFormat="1" ht="28.5">
      <c r="A60" s="57">
        <v>1.47</v>
      </c>
      <c r="B60" s="70" t="s">
        <v>182</v>
      </c>
      <c r="C60" s="59" t="s">
        <v>213</v>
      </c>
      <c r="D60" s="71">
        <v>133</v>
      </c>
      <c r="E60" s="72" t="s">
        <v>206</v>
      </c>
      <c r="F60" s="62">
        <v>432.28</v>
      </c>
      <c r="G60" s="63"/>
      <c r="H60" s="64"/>
      <c r="I60" s="65" t="s">
        <v>34</v>
      </c>
      <c r="J60" s="66">
        <f t="shared" si="4"/>
        <v>1</v>
      </c>
      <c r="K60" s="64" t="s">
        <v>35</v>
      </c>
      <c r="L60" s="64" t="s">
        <v>4</v>
      </c>
      <c r="M60" s="47"/>
      <c r="N60" s="46"/>
      <c r="O60" s="46"/>
      <c r="P60" s="48"/>
      <c r="Q60" s="46"/>
      <c r="R60" s="46"/>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9"/>
      <c r="BA60" s="45">
        <f t="shared" si="5"/>
        <v>57493</v>
      </c>
      <c r="BB60" s="50">
        <f t="shared" si="6"/>
        <v>57493</v>
      </c>
      <c r="BC60" s="51" t="str">
        <f t="shared" si="7"/>
        <v>INR  Fifty Seven Thousand Four Hundred &amp; Ninety Three  Only</v>
      </c>
      <c r="HZ60" s="18"/>
      <c r="IA60" s="18">
        <v>1.47</v>
      </c>
      <c r="IB60" s="18" t="s">
        <v>182</v>
      </c>
      <c r="IC60" s="18" t="s">
        <v>213</v>
      </c>
      <c r="ID60" s="18">
        <v>133</v>
      </c>
      <c r="IE60" s="17" t="s">
        <v>206</v>
      </c>
    </row>
    <row r="61" spans="1:239" s="17" customFormat="1" ht="28.5">
      <c r="A61" s="57">
        <v>1.48</v>
      </c>
      <c r="B61" s="70" t="s">
        <v>183</v>
      </c>
      <c r="C61" s="59" t="s">
        <v>214</v>
      </c>
      <c r="D61" s="71">
        <v>22</v>
      </c>
      <c r="E61" s="72" t="s">
        <v>86</v>
      </c>
      <c r="F61" s="62">
        <v>194.65</v>
      </c>
      <c r="G61" s="63"/>
      <c r="H61" s="64"/>
      <c r="I61" s="65" t="s">
        <v>34</v>
      </c>
      <c r="J61" s="66">
        <f t="shared" si="4"/>
        <v>1</v>
      </c>
      <c r="K61" s="64" t="s">
        <v>35</v>
      </c>
      <c r="L61" s="64" t="s">
        <v>4</v>
      </c>
      <c r="M61" s="47"/>
      <c r="N61" s="46"/>
      <c r="O61" s="46"/>
      <c r="P61" s="48"/>
      <c r="Q61" s="46"/>
      <c r="R61" s="46"/>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9"/>
      <c r="BA61" s="45">
        <f t="shared" si="5"/>
        <v>4282</v>
      </c>
      <c r="BB61" s="50">
        <f t="shared" si="6"/>
        <v>4282</v>
      </c>
      <c r="BC61" s="51" t="str">
        <f t="shared" si="7"/>
        <v>INR  Four Thousand Two Hundred &amp; Eighty Two  Only</v>
      </c>
      <c r="HZ61" s="18"/>
      <c r="IA61" s="18">
        <v>1.48</v>
      </c>
      <c r="IB61" s="18" t="s">
        <v>183</v>
      </c>
      <c r="IC61" s="18" t="s">
        <v>214</v>
      </c>
      <c r="ID61" s="18">
        <v>22</v>
      </c>
      <c r="IE61" s="17" t="s">
        <v>86</v>
      </c>
    </row>
    <row r="62" spans="1:239" s="17" customFormat="1" ht="28.5">
      <c r="A62" s="57">
        <v>1.49</v>
      </c>
      <c r="B62" s="70" t="s">
        <v>184</v>
      </c>
      <c r="C62" s="59" t="s">
        <v>215</v>
      </c>
      <c r="D62" s="71">
        <v>11</v>
      </c>
      <c r="E62" s="72" t="s">
        <v>86</v>
      </c>
      <c r="F62" s="62">
        <v>539.24</v>
      </c>
      <c r="G62" s="63"/>
      <c r="H62" s="64"/>
      <c r="I62" s="65" t="s">
        <v>34</v>
      </c>
      <c r="J62" s="66">
        <f t="shared" si="4"/>
        <v>1</v>
      </c>
      <c r="K62" s="64" t="s">
        <v>35</v>
      </c>
      <c r="L62" s="64" t="s">
        <v>4</v>
      </c>
      <c r="M62" s="47"/>
      <c r="N62" s="46"/>
      <c r="O62" s="46"/>
      <c r="P62" s="48"/>
      <c r="Q62" s="46"/>
      <c r="R62" s="46"/>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9"/>
      <c r="BA62" s="45">
        <f t="shared" si="5"/>
        <v>5932</v>
      </c>
      <c r="BB62" s="50">
        <f t="shared" si="6"/>
        <v>5932</v>
      </c>
      <c r="BC62" s="51" t="str">
        <f t="shared" si="7"/>
        <v>INR  Five Thousand Nine Hundred &amp; Thirty Two  Only</v>
      </c>
      <c r="HZ62" s="18"/>
      <c r="IA62" s="18">
        <v>1.49</v>
      </c>
      <c r="IB62" s="18" t="s">
        <v>184</v>
      </c>
      <c r="IC62" s="18" t="s">
        <v>215</v>
      </c>
      <c r="ID62" s="18">
        <v>11</v>
      </c>
      <c r="IE62" s="17" t="s">
        <v>86</v>
      </c>
    </row>
    <row r="63" spans="1:239" s="17" customFormat="1" ht="28.5">
      <c r="A63" s="57">
        <v>1.5</v>
      </c>
      <c r="B63" s="70" t="s">
        <v>185</v>
      </c>
      <c r="C63" s="59" t="s">
        <v>216</v>
      </c>
      <c r="D63" s="71">
        <v>7</v>
      </c>
      <c r="E63" s="72" t="s">
        <v>86</v>
      </c>
      <c r="F63" s="62">
        <v>550.64</v>
      </c>
      <c r="G63" s="63"/>
      <c r="H63" s="64"/>
      <c r="I63" s="65" t="s">
        <v>34</v>
      </c>
      <c r="J63" s="66">
        <f t="shared" si="4"/>
        <v>1</v>
      </c>
      <c r="K63" s="64" t="s">
        <v>35</v>
      </c>
      <c r="L63" s="64" t="s">
        <v>4</v>
      </c>
      <c r="M63" s="47"/>
      <c r="N63" s="46"/>
      <c r="O63" s="46"/>
      <c r="P63" s="48"/>
      <c r="Q63" s="46"/>
      <c r="R63" s="46"/>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9"/>
      <c r="BA63" s="45">
        <f t="shared" si="5"/>
        <v>3854</v>
      </c>
      <c r="BB63" s="50">
        <f t="shared" si="6"/>
        <v>3854</v>
      </c>
      <c r="BC63" s="51" t="str">
        <f t="shared" si="7"/>
        <v>INR  Three Thousand Eight Hundred &amp; Fifty Four  Only</v>
      </c>
      <c r="HZ63" s="18"/>
      <c r="IA63" s="18">
        <v>1.5</v>
      </c>
      <c r="IB63" s="18" t="s">
        <v>185</v>
      </c>
      <c r="IC63" s="18" t="s">
        <v>216</v>
      </c>
      <c r="ID63" s="18">
        <v>7</v>
      </c>
      <c r="IE63" s="17" t="s">
        <v>86</v>
      </c>
    </row>
    <row r="64" spans="1:239" s="17" customFormat="1" ht="28.5">
      <c r="A64" s="57">
        <v>1.51</v>
      </c>
      <c r="B64" s="70" t="s">
        <v>186</v>
      </c>
      <c r="C64" s="59" t="s">
        <v>217</v>
      </c>
      <c r="D64" s="71">
        <v>3</v>
      </c>
      <c r="E64" s="72" t="s">
        <v>86</v>
      </c>
      <c r="F64" s="62">
        <v>938.19</v>
      </c>
      <c r="G64" s="63"/>
      <c r="H64" s="64"/>
      <c r="I64" s="65" t="s">
        <v>34</v>
      </c>
      <c r="J64" s="66">
        <f t="shared" si="4"/>
        <v>1</v>
      </c>
      <c r="K64" s="64" t="s">
        <v>35</v>
      </c>
      <c r="L64" s="64" t="s">
        <v>4</v>
      </c>
      <c r="M64" s="47"/>
      <c r="N64" s="46"/>
      <c r="O64" s="46"/>
      <c r="P64" s="48"/>
      <c r="Q64" s="46"/>
      <c r="R64" s="46"/>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9"/>
      <c r="BA64" s="45">
        <f t="shared" si="5"/>
        <v>2815</v>
      </c>
      <c r="BB64" s="50">
        <f t="shared" si="6"/>
        <v>2815</v>
      </c>
      <c r="BC64" s="51" t="str">
        <f t="shared" si="7"/>
        <v>INR  Two Thousand Eight Hundred &amp; Fifteen  Only</v>
      </c>
      <c r="HZ64" s="18"/>
      <c r="IA64" s="18">
        <v>1.51</v>
      </c>
      <c r="IB64" s="18" t="s">
        <v>186</v>
      </c>
      <c r="IC64" s="18" t="s">
        <v>217</v>
      </c>
      <c r="ID64" s="18">
        <v>3</v>
      </c>
      <c r="IE64" s="17" t="s">
        <v>86</v>
      </c>
    </row>
    <row r="65" spans="1:239" s="17" customFormat="1" ht="28.5">
      <c r="A65" s="57">
        <v>1.52</v>
      </c>
      <c r="B65" s="70" t="s">
        <v>187</v>
      </c>
      <c r="C65" s="59" t="s">
        <v>218</v>
      </c>
      <c r="D65" s="71">
        <v>7</v>
      </c>
      <c r="E65" s="72" t="s">
        <v>86</v>
      </c>
      <c r="F65" s="62">
        <v>762.82</v>
      </c>
      <c r="G65" s="63"/>
      <c r="H65" s="64"/>
      <c r="I65" s="65" t="s">
        <v>34</v>
      </c>
      <c r="J65" s="66">
        <f t="shared" si="4"/>
        <v>1</v>
      </c>
      <c r="K65" s="64" t="s">
        <v>35</v>
      </c>
      <c r="L65" s="64" t="s">
        <v>4</v>
      </c>
      <c r="M65" s="47"/>
      <c r="N65" s="46"/>
      <c r="O65" s="46"/>
      <c r="P65" s="48"/>
      <c r="Q65" s="46"/>
      <c r="R65" s="46"/>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9"/>
      <c r="BA65" s="45">
        <f t="shared" si="5"/>
        <v>5340</v>
      </c>
      <c r="BB65" s="50">
        <f t="shared" si="6"/>
        <v>5340</v>
      </c>
      <c r="BC65" s="51" t="str">
        <f t="shared" si="7"/>
        <v>INR  Five Thousand Three Hundred &amp; Forty  Only</v>
      </c>
      <c r="HZ65" s="18"/>
      <c r="IA65" s="18">
        <v>1.52</v>
      </c>
      <c r="IB65" s="18" t="s">
        <v>187</v>
      </c>
      <c r="IC65" s="18" t="s">
        <v>218</v>
      </c>
      <c r="ID65" s="18">
        <v>7</v>
      </c>
      <c r="IE65" s="17" t="s">
        <v>86</v>
      </c>
    </row>
    <row r="66" spans="1:239" s="17" customFormat="1" ht="28.5">
      <c r="A66" s="57">
        <v>1.53</v>
      </c>
      <c r="B66" s="70" t="s">
        <v>188</v>
      </c>
      <c r="C66" s="59" t="s">
        <v>219</v>
      </c>
      <c r="D66" s="71">
        <v>98</v>
      </c>
      <c r="E66" s="72" t="s">
        <v>206</v>
      </c>
      <c r="F66" s="62">
        <v>260.41</v>
      </c>
      <c r="G66" s="63"/>
      <c r="H66" s="64"/>
      <c r="I66" s="65" t="s">
        <v>34</v>
      </c>
      <c r="J66" s="66">
        <f t="shared" si="4"/>
        <v>1</v>
      </c>
      <c r="K66" s="64" t="s">
        <v>35</v>
      </c>
      <c r="L66" s="64" t="s">
        <v>4</v>
      </c>
      <c r="M66" s="47"/>
      <c r="N66" s="46"/>
      <c r="O66" s="46"/>
      <c r="P66" s="48"/>
      <c r="Q66" s="46"/>
      <c r="R66" s="46"/>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9"/>
      <c r="BA66" s="45">
        <f t="shared" si="5"/>
        <v>25520</v>
      </c>
      <c r="BB66" s="50">
        <f t="shared" si="6"/>
        <v>25520</v>
      </c>
      <c r="BC66" s="51" t="str">
        <f t="shared" si="7"/>
        <v>INR  Twenty Five Thousand Five Hundred &amp; Twenty  Only</v>
      </c>
      <c r="HZ66" s="18"/>
      <c r="IA66" s="18">
        <v>1.53</v>
      </c>
      <c r="IB66" s="18" t="s">
        <v>188</v>
      </c>
      <c r="IC66" s="18" t="s">
        <v>219</v>
      </c>
      <c r="ID66" s="18">
        <v>98</v>
      </c>
      <c r="IE66" s="17" t="s">
        <v>206</v>
      </c>
    </row>
    <row r="67" spans="1:239" s="17" customFormat="1" ht="28.5">
      <c r="A67" s="57">
        <v>1.54</v>
      </c>
      <c r="B67" s="70" t="s">
        <v>189</v>
      </c>
      <c r="C67" s="59" t="s">
        <v>220</v>
      </c>
      <c r="D67" s="71">
        <v>60</v>
      </c>
      <c r="E67" s="72" t="s">
        <v>86</v>
      </c>
      <c r="F67" s="62">
        <v>224.46</v>
      </c>
      <c r="G67" s="63"/>
      <c r="H67" s="64"/>
      <c r="I67" s="65" t="s">
        <v>34</v>
      </c>
      <c r="J67" s="66">
        <f t="shared" si="4"/>
        <v>1</v>
      </c>
      <c r="K67" s="64" t="s">
        <v>35</v>
      </c>
      <c r="L67" s="64" t="s">
        <v>4</v>
      </c>
      <c r="M67" s="47"/>
      <c r="N67" s="46"/>
      <c r="O67" s="46"/>
      <c r="P67" s="48"/>
      <c r="Q67" s="46"/>
      <c r="R67" s="46"/>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9"/>
      <c r="BA67" s="45">
        <f t="shared" si="5"/>
        <v>13468</v>
      </c>
      <c r="BB67" s="50">
        <f t="shared" si="6"/>
        <v>13468</v>
      </c>
      <c r="BC67" s="51" t="str">
        <f t="shared" si="7"/>
        <v>INR  Thirteen Thousand Four Hundred &amp; Sixty Eight  Only</v>
      </c>
      <c r="HZ67" s="18"/>
      <c r="IA67" s="18">
        <v>1.54</v>
      </c>
      <c r="IB67" s="18" t="s">
        <v>189</v>
      </c>
      <c r="IC67" s="18" t="s">
        <v>220</v>
      </c>
      <c r="ID67" s="18">
        <v>60</v>
      </c>
      <c r="IE67" s="17" t="s">
        <v>86</v>
      </c>
    </row>
    <row r="68" spans="1:239" s="17" customFormat="1" ht="28.5">
      <c r="A68" s="57">
        <v>1.55</v>
      </c>
      <c r="B68" s="70" t="s">
        <v>190</v>
      </c>
      <c r="C68" s="59" t="s">
        <v>221</v>
      </c>
      <c r="D68" s="71">
        <v>120</v>
      </c>
      <c r="E68" s="72" t="s">
        <v>86</v>
      </c>
      <c r="F68" s="62">
        <v>90.31</v>
      </c>
      <c r="G68" s="63"/>
      <c r="H68" s="64"/>
      <c r="I68" s="65" t="s">
        <v>34</v>
      </c>
      <c r="J68" s="66">
        <f t="shared" si="4"/>
        <v>1</v>
      </c>
      <c r="K68" s="64" t="s">
        <v>35</v>
      </c>
      <c r="L68" s="64" t="s">
        <v>4</v>
      </c>
      <c r="M68" s="47"/>
      <c r="N68" s="46"/>
      <c r="O68" s="46"/>
      <c r="P68" s="48"/>
      <c r="Q68" s="46"/>
      <c r="R68" s="46"/>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9"/>
      <c r="BA68" s="45">
        <f t="shared" si="5"/>
        <v>10837</v>
      </c>
      <c r="BB68" s="50">
        <f t="shared" si="6"/>
        <v>10837</v>
      </c>
      <c r="BC68" s="51" t="str">
        <f t="shared" si="7"/>
        <v>INR  Ten Thousand Eight Hundred &amp; Thirty Seven  Only</v>
      </c>
      <c r="HZ68" s="18"/>
      <c r="IA68" s="18">
        <v>1.55</v>
      </c>
      <c r="IB68" s="18" t="s">
        <v>190</v>
      </c>
      <c r="IC68" s="18" t="s">
        <v>221</v>
      </c>
      <c r="ID68" s="18">
        <v>120</v>
      </c>
      <c r="IE68" s="17" t="s">
        <v>86</v>
      </c>
    </row>
    <row r="69" spans="1:238" s="17" customFormat="1" ht="31.5">
      <c r="A69" s="57">
        <v>1.56</v>
      </c>
      <c r="B69" s="70" t="s">
        <v>191</v>
      </c>
      <c r="C69" s="59" t="s">
        <v>222</v>
      </c>
      <c r="D69" s="79"/>
      <c r="E69" s="80"/>
      <c r="F69" s="80"/>
      <c r="G69" s="80"/>
      <c r="H69" s="80"/>
      <c r="I69" s="80"/>
      <c r="J69" s="80"/>
      <c r="K69" s="80"/>
      <c r="L69" s="80"/>
      <c r="M69" s="80"/>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2"/>
      <c r="HZ69" s="18"/>
      <c r="IA69" s="18">
        <v>1.56</v>
      </c>
      <c r="IB69" s="18" t="s">
        <v>191</v>
      </c>
      <c r="IC69" s="18" t="s">
        <v>222</v>
      </c>
      <c r="ID69" s="18"/>
    </row>
    <row r="70" spans="1:239" s="17" customFormat="1" ht="28.5">
      <c r="A70" s="57">
        <v>1.57</v>
      </c>
      <c r="B70" s="70" t="s">
        <v>192</v>
      </c>
      <c r="C70" s="59" t="s">
        <v>223</v>
      </c>
      <c r="D70" s="71">
        <v>11</v>
      </c>
      <c r="E70" s="72" t="s">
        <v>86</v>
      </c>
      <c r="F70" s="62">
        <v>300.75</v>
      </c>
      <c r="G70" s="63"/>
      <c r="H70" s="64"/>
      <c r="I70" s="65" t="s">
        <v>34</v>
      </c>
      <c r="J70" s="66">
        <f t="shared" si="4"/>
        <v>1</v>
      </c>
      <c r="K70" s="64" t="s">
        <v>35</v>
      </c>
      <c r="L70" s="64" t="s">
        <v>4</v>
      </c>
      <c r="M70" s="47"/>
      <c r="N70" s="46"/>
      <c r="O70" s="46"/>
      <c r="P70" s="48"/>
      <c r="Q70" s="46"/>
      <c r="R70" s="46"/>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9"/>
      <c r="BA70" s="45">
        <f t="shared" si="5"/>
        <v>3308</v>
      </c>
      <c r="BB70" s="50">
        <f t="shared" si="6"/>
        <v>3308</v>
      </c>
      <c r="BC70" s="51" t="str">
        <f t="shared" si="7"/>
        <v>INR  Three Thousand Three Hundred &amp; Eight  Only</v>
      </c>
      <c r="HZ70" s="18"/>
      <c r="IA70" s="18">
        <v>1.57</v>
      </c>
      <c r="IB70" s="18" t="s">
        <v>192</v>
      </c>
      <c r="IC70" s="18" t="s">
        <v>223</v>
      </c>
      <c r="ID70" s="18">
        <v>11</v>
      </c>
      <c r="IE70" s="17" t="s">
        <v>86</v>
      </c>
    </row>
    <row r="71" spans="1:239" s="17" customFormat="1" ht="28.5">
      <c r="A71" s="57">
        <v>1.58</v>
      </c>
      <c r="B71" s="70" t="s">
        <v>193</v>
      </c>
      <c r="C71" s="59" t="s">
        <v>224</v>
      </c>
      <c r="D71" s="71">
        <v>43</v>
      </c>
      <c r="E71" s="72" t="s">
        <v>86</v>
      </c>
      <c r="F71" s="62">
        <v>403.33</v>
      </c>
      <c r="G71" s="63"/>
      <c r="H71" s="64"/>
      <c r="I71" s="65" t="s">
        <v>34</v>
      </c>
      <c r="J71" s="66">
        <f t="shared" si="4"/>
        <v>1</v>
      </c>
      <c r="K71" s="64" t="s">
        <v>35</v>
      </c>
      <c r="L71" s="64" t="s">
        <v>4</v>
      </c>
      <c r="M71" s="47"/>
      <c r="N71" s="46"/>
      <c r="O71" s="46"/>
      <c r="P71" s="48"/>
      <c r="Q71" s="46"/>
      <c r="R71" s="46"/>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9"/>
      <c r="BA71" s="45">
        <f t="shared" si="5"/>
        <v>17343</v>
      </c>
      <c r="BB71" s="50">
        <f t="shared" si="6"/>
        <v>17343</v>
      </c>
      <c r="BC71" s="51" t="str">
        <f t="shared" si="7"/>
        <v>INR  Seventeen Thousand Three Hundred &amp; Forty Three  Only</v>
      </c>
      <c r="HZ71" s="18"/>
      <c r="IA71" s="18">
        <v>1.58</v>
      </c>
      <c r="IB71" s="18" t="s">
        <v>193</v>
      </c>
      <c r="IC71" s="18" t="s">
        <v>224</v>
      </c>
      <c r="ID71" s="18">
        <v>43</v>
      </c>
      <c r="IE71" s="17" t="s">
        <v>86</v>
      </c>
    </row>
    <row r="72" spans="1:238" s="17" customFormat="1" ht="47.25">
      <c r="A72" s="57">
        <v>1.59</v>
      </c>
      <c r="B72" s="67" t="s">
        <v>194</v>
      </c>
      <c r="C72" s="59" t="s">
        <v>225</v>
      </c>
      <c r="D72" s="79"/>
      <c r="E72" s="80"/>
      <c r="F72" s="80"/>
      <c r="G72" s="80"/>
      <c r="H72" s="80"/>
      <c r="I72" s="80"/>
      <c r="J72" s="80"/>
      <c r="K72" s="80"/>
      <c r="L72" s="80"/>
      <c r="M72" s="80"/>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2"/>
      <c r="HZ72" s="18"/>
      <c r="IA72" s="18">
        <v>1.59</v>
      </c>
      <c r="IB72" s="18" t="s">
        <v>194</v>
      </c>
      <c r="IC72" s="18" t="s">
        <v>225</v>
      </c>
      <c r="ID72" s="18"/>
    </row>
    <row r="73" spans="1:239" s="17" customFormat="1" ht="28.5">
      <c r="A73" s="57">
        <v>1.6</v>
      </c>
      <c r="B73" s="67" t="s">
        <v>195</v>
      </c>
      <c r="C73" s="59" t="s">
        <v>226</v>
      </c>
      <c r="D73" s="68">
        <v>88</v>
      </c>
      <c r="E73" s="69" t="s">
        <v>207</v>
      </c>
      <c r="F73" s="62">
        <v>239.37</v>
      </c>
      <c r="G73" s="63"/>
      <c r="H73" s="64"/>
      <c r="I73" s="65" t="s">
        <v>34</v>
      </c>
      <c r="J73" s="66">
        <f t="shared" si="4"/>
        <v>1</v>
      </c>
      <c r="K73" s="64" t="s">
        <v>35</v>
      </c>
      <c r="L73" s="64" t="s">
        <v>4</v>
      </c>
      <c r="M73" s="47"/>
      <c r="N73" s="46"/>
      <c r="O73" s="46"/>
      <c r="P73" s="48"/>
      <c r="Q73" s="46"/>
      <c r="R73" s="46"/>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9"/>
      <c r="BA73" s="45">
        <f t="shared" si="5"/>
        <v>21065</v>
      </c>
      <c r="BB73" s="50">
        <f t="shared" si="6"/>
        <v>21065</v>
      </c>
      <c r="BC73" s="51" t="str">
        <f t="shared" si="7"/>
        <v>INR  Twenty One Thousand  &amp;Sixty Five  Only</v>
      </c>
      <c r="HZ73" s="18"/>
      <c r="IA73" s="18">
        <v>1.6</v>
      </c>
      <c r="IB73" s="18" t="s">
        <v>195</v>
      </c>
      <c r="IC73" s="18" t="s">
        <v>226</v>
      </c>
      <c r="ID73" s="18">
        <v>88</v>
      </c>
      <c r="IE73" s="17" t="s">
        <v>207</v>
      </c>
    </row>
    <row r="74" spans="1:239" s="17" customFormat="1" ht="28.5">
      <c r="A74" s="57">
        <v>1.61</v>
      </c>
      <c r="B74" s="67" t="s">
        <v>196</v>
      </c>
      <c r="C74" s="59" t="s">
        <v>227</v>
      </c>
      <c r="D74" s="68">
        <v>9</v>
      </c>
      <c r="E74" s="69" t="s">
        <v>207</v>
      </c>
      <c r="F74" s="62">
        <v>426.13</v>
      </c>
      <c r="G74" s="63"/>
      <c r="H74" s="64"/>
      <c r="I74" s="65" t="s">
        <v>34</v>
      </c>
      <c r="J74" s="66">
        <f t="shared" si="4"/>
        <v>1</v>
      </c>
      <c r="K74" s="64" t="s">
        <v>35</v>
      </c>
      <c r="L74" s="64" t="s">
        <v>4</v>
      </c>
      <c r="M74" s="47"/>
      <c r="N74" s="46"/>
      <c r="O74" s="46"/>
      <c r="P74" s="48"/>
      <c r="Q74" s="46"/>
      <c r="R74" s="46"/>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9"/>
      <c r="BA74" s="45">
        <f t="shared" si="5"/>
        <v>3835</v>
      </c>
      <c r="BB74" s="50">
        <f t="shared" si="6"/>
        <v>3835</v>
      </c>
      <c r="BC74" s="51" t="str">
        <f t="shared" si="7"/>
        <v>INR  Three Thousand Eight Hundred &amp; Thirty Five  Only</v>
      </c>
      <c r="HZ74" s="18"/>
      <c r="IA74" s="18">
        <v>1.61</v>
      </c>
      <c r="IB74" s="18" t="s">
        <v>196</v>
      </c>
      <c r="IC74" s="18" t="s">
        <v>227</v>
      </c>
      <c r="ID74" s="18">
        <v>9</v>
      </c>
      <c r="IE74" s="17" t="s">
        <v>207</v>
      </c>
    </row>
    <row r="75" spans="1:239" s="17" customFormat="1" ht="28.5">
      <c r="A75" s="57">
        <v>1.62</v>
      </c>
      <c r="B75" s="67" t="s">
        <v>197</v>
      </c>
      <c r="C75" s="59" t="s">
        <v>228</v>
      </c>
      <c r="D75" s="68">
        <v>88</v>
      </c>
      <c r="E75" s="69" t="s">
        <v>207</v>
      </c>
      <c r="F75" s="62">
        <v>279.7</v>
      </c>
      <c r="G75" s="63"/>
      <c r="H75" s="64"/>
      <c r="I75" s="65" t="s">
        <v>34</v>
      </c>
      <c r="J75" s="66">
        <f t="shared" si="4"/>
        <v>1</v>
      </c>
      <c r="K75" s="64" t="s">
        <v>35</v>
      </c>
      <c r="L75" s="64" t="s">
        <v>4</v>
      </c>
      <c r="M75" s="47"/>
      <c r="N75" s="46"/>
      <c r="O75" s="46"/>
      <c r="P75" s="48"/>
      <c r="Q75" s="46"/>
      <c r="R75" s="46"/>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9"/>
      <c r="BA75" s="45">
        <f t="shared" si="5"/>
        <v>24614</v>
      </c>
      <c r="BB75" s="50">
        <f t="shared" si="6"/>
        <v>24614</v>
      </c>
      <c r="BC75" s="51" t="str">
        <f t="shared" si="7"/>
        <v>INR  Twenty Four Thousand Six Hundred &amp; Fourteen  Only</v>
      </c>
      <c r="HZ75" s="18"/>
      <c r="IA75" s="18">
        <v>1.62</v>
      </c>
      <c r="IB75" s="18" t="s">
        <v>197</v>
      </c>
      <c r="IC75" s="18" t="s">
        <v>228</v>
      </c>
      <c r="ID75" s="18">
        <v>88</v>
      </c>
      <c r="IE75" s="17" t="s">
        <v>207</v>
      </c>
    </row>
    <row r="76" spans="1:239" s="17" customFormat="1" ht="28.5">
      <c r="A76" s="57">
        <v>1.63</v>
      </c>
      <c r="B76" s="67" t="s">
        <v>198</v>
      </c>
      <c r="C76" s="59" t="s">
        <v>229</v>
      </c>
      <c r="D76" s="68">
        <v>9</v>
      </c>
      <c r="E76" s="69" t="s">
        <v>207</v>
      </c>
      <c r="F76" s="62">
        <v>546.25</v>
      </c>
      <c r="G76" s="63"/>
      <c r="H76" s="64"/>
      <c r="I76" s="65" t="s">
        <v>34</v>
      </c>
      <c r="J76" s="66">
        <f t="shared" si="4"/>
        <v>1</v>
      </c>
      <c r="K76" s="64" t="s">
        <v>35</v>
      </c>
      <c r="L76" s="64" t="s">
        <v>4</v>
      </c>
      <c r="M76" s="47"/>
      <c r="N76" s="46"/>
      <c r="O76" s="46"/>
      <c r="P76" s="48"/>
      <c r="Q76" s="46"/>
      <c r="R76" s="46"/>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9"/>
      <c r="BA76" s="45">
        <f t="shared" si="5"/>
        <v>4916</v>
      </c>
      <c r="BB76" s="50">
        <f t="shared" si="6"/>
        <v>4916</v>
      </c>
      <c r="BC76" s="51" t="str">
        <f t="shared" si="7"/>
        <v>INR  Four Thousand Nine Hundred &amp; Sixteen  Only</v>
      </c>
      <c r="HZ76" s="18"/>
      <c r="IA76" s="18">
        <v>1.63</v>
      </c>
      <c r="IB76" s="18" t="s">
        <v>198</v>
      </c>
      <c r="IC76" s="18" t="s">
        <v>229</v>
      </c>
      <c r="ID76" s="18">
        <v>9</v>
      </c>
      <c r="IE76" s="17" t="s">
        <v>207</v>
      </c>
    </row>
    <row r="77" spans="1:239" s="17" customFormat="1" ht="63">
      <c r="A77" s="57">
        <v>1.64</v>
      </c>
      <c r="B77" s="70" t="s">
        <v>199</v>
      </c>
      <c r="C77" s="59" t="s">
        <v>230</v>
      </c>
      <c r="D77" s="71">
        <v>2000</v>
      </c>
      <c r="E77" s="72" t="s">
        <v>206</v>
      </c>
      <c r="F77" s="62">
        <v>18.41</v>
      </c>
      <c r="G77" s="63"/>
      <c r="H77" s="64"/>
      <c r="I77" s="65" t="s">
        <v>34</v>
      </c>
      <c r="J77" s="66">
        <f t="shared" si="4"/>
        <v>1</v>
      </c>
      <c r="K77" s="64" t="s">
        <v>35</v>
      </c>
      <c r="L77" s="64" t="s">
        <v>4</v>
      </c>
      <c r="M77" s="47"/>
      <c r="N77" s="46"/>
      <c r="O77" s="46"/>
      <c r="P77" s="48"/>
      <c r="Q77" s="46"/>
      <c r="R77" s="46"/>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9"/>
      <c r="BA77" s="45">
        <f t="shared" si="5"/>
        <v>36820</v>
      </c>
      <c r="BB77" s="50">
        <f t="shared" si="6"/>
        <v>36820</v>
      </c>
      <c r="BC77" s="51" t="str">
        <f t="shared" si="7"/>
        <v>INR  Thirty Six Thousand Eight Hundred &amp; Twenty  Only</v>
      </c>
      <c r="HZ77" s="18"/>
      <c r="IA77" s="18">
        <v>1.64</v>
      </c>
      <c r="IB77" s="18" t="s">
        <v>199</v>
      </c>
      <c r="IC77" s="18" t="s">
        <v>230</v>
      </c>
      <c r="ID77" s="18">
        <v>2000</v>
      </c>
      <c r="IE77" s="17" t="s">
        <v>206</v>
      </c>
    </row>
    <row r="78" spans="1:239" s="17" customFormat="1" ht="47.25">
      <c r="A78" s="57">
        <v>1.65</v>
      </c>
      <c r="B78" s="70" t="s">
        <v>200</v>
      </c>
      <c r="C78" s="59" t="s">
        <v>231</v>
      </c>
      <c r="D78" s="71">
        <v>38</v>
      </c>
      <c r="E78" s="72" t="s">
        <v>86</v>
      </c>
      <c r="F78" s="62">
        <v>79.79</v>
      </c>
      <c r="G78" s="63"/>
      <c r="H78" s="64"/>
      <c r="I78" s="65" t="s">
        <v>34</v>
      </c>
      <c r="J78" s="66">
        <f t="shared" si="4"/>
        <v>1</v>
      </c>
      <c r="K78" s="64" t="s">
        <v>35</v>
      </c>
      <c r="L78" s="64" t="s">
        <v>4</v>
      </c>
      <c r="M78" s="47"/>
      <c r="N78" s="46"/>
      <c r="O78" s="46"/>
      <c r="P78" s="48"/>
      <c r="Q78" s="46"/>
      <c r="R78" s="46"/>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9"/>
      <c r="BA78" s="45">
        <f t="shared" si="5"/>
        <v>3032</v>
      </c>
      <c r="BB78" s="50">
        <f t="shared" si="6"/>
        <v>3032</v>
      </c>
      <c r="BC78" s="51" t="str">
        <f t="shared" si="7"/>
        <v>INR  Three Thousand  &amp;Thirty Two  Only</v>
      </c>
      <c r="HZ78" s="18"/>
      <c r="IA78" s="18">
        <v>1.65</v>
      </c>
      <c r="IB78" s="18" t="s">
        <v>200</v>
      </c>
      <c r="IC78" s="18" t="s">
        <v>231</v>
      </c>
      <c r="ID78" s="18">
        <v>38</v>
      </c>
      <c r="IE78" s="17" t="s">
        <v>86</v>
      </c>
    </row>
    <row r="79" spans="1:239" s="17" customFormat="1" ht="31.5">
      <c r="A79" s="57">
        <v>1.66</v>
      </c>
      <c r="B79" s="70" t="s">
        <v>201</v>
      </c>
      <c r="C79" s="59" t="s">
        <v>232</v>
      </c>
      <c r="D79" s="71">
        <v>1</v>
      </c>
      <c r="E79" s="72" t="s">
        <v>86</v>
      </c>
      <c r="F79" s="62">
        <v>256.9</v>
      </c>
      <c r="G79" s="63"/>
      <c r="H79" s="64"/>
      <c r="I79" s="65" t="s">
        <v>34</v>
      </c>
      <c r="J79" s="66">
        <f t="shared" si="4"/>
        <v>1</v>
      </c>
      <c r="K79" s="64" t="s">
        <v>35</v>
      </c>
      <c r="L79" s="64" t="s">
        <v>4</v>
      </c>
      <c r="M79" s="47"/>
      <c r="N79" s="46"/>
      <c r="O79" s="46"/>
      <c r="P79" s="48"/>
      <c r="Q79" s="46"/>
      <c r="R79" s="46"/>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9"/>
      <c r="BA79" s="45">
        <f t="shared" si="5"/>
        <v>257</v>
      </c>
      <c r="BB79" s="50">
        <f t="shared" si="6"/>
        <v>257</v>
      </c>
      <c r="BC79" s="51" t="str">
        <f t="shared" si="7"/>
        <v>INR  Two Hundred &amp; Fifty Seven  Only</v>
      </c>
      <c r="HZ79" s="18"/>
      <c r="IA79" s="18">
        <v>1.66</v>
      </c>
      <c r="IB79" s="18" t="s">
        <v>201</v>
      </c>
      <c r="IC79" s="18" t="s">
        <v>232</v>
      </c>
      <c r="ID79" s="18">
        <v>1</v>
      </c>
      <c r="IE79" s="17" t="s">
        <v>86</v>
      </c>
    </row>
    <row r="80" spans="1:238" s="17" customFormat="1" ht="31.5">
      <c r="A80" s="57">
        <v>1.67</v>
      </c>
      <c r="B80" s="70" t="s">
        <v>202</v>
      </c>
      <c r="C80" s="59" t="s">
        <v>233</v>
      </c>
      <c r="D80" s="79"/>
      <c r="E80" s="80"/>
      <c r="F80" s="80"/>
      <c r="G80" s="80"/>
      <c r="H80" s="80"/>
      <c r="I80" s="80"/>
      <c r="J80" s="80"/>
      <c r="K80" s="80"/>
      <c r="L80" s="80"/>
      <c r="M80" s="80"/>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2"/>
      <c r="HZ80" s="18"/>
      <c r="IA80" s="18">
        <v>1.67</v>
      </c>
      <c r="IB80" s="18" t="s">
        <v>202</v>
      </c>
      <c r="IC80" s="18" t="s">
        <v>233</v>
      </c>
      <c r="ID80" s="18"/>
    </row>
    <row r="81" spans="1:239" s="17" customFormat="1" ht="28.5">
      <c r="A81" s="57">
        <v>1.68</v>
      </c>
      <c r="B81" s="73" t="s">
        <v>203</v>
      </c>
      <c r="C81" s="59" t="s">
        <v>234</v>
      </c>
      <c r="D81" s="71">
        <v>26</v>
      </c>
      <c r="E81" s="72" t="s">
        <v>206</v>
      </c>
      <c r="F81" s="62">
        <v>264.8</v>
      </c>
      <c r="G81" s="63"/>
      <c r="H81" s="64"/>
      <c r="I81" s="65" t="s">
        <v>34</v>
      </c>
      <c r="J81" s="66">
        <f t="shared" si="4"/>
        <v>1</v>
      </c>
      <c r="K81" s="64" t="s">
        <v>35</v>
      </c>
      <c r="L81" s="64" t="s">
        <v>4</v>
      </c>
      <c r="M81" s="47"/>
      <c r="N81" s="46"/>
      <c r="O81" s="46"/>
      <c r="P81" s="48"/>
      <c r="Q81" s="46"/>
      <c r="R81" s="46"/>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9"/>
      <c r="BA81" s="45">
        <f t="shared" si="5"/>
        <v>6885</v>
      </c>
      <c r="BB81" s="50">
        <f t="shared" si="6"/>
        <v>6885</v>
      </c>
      <c r="BC81" s="51" t="str">
        <f t="shared" si="7"/>
        <v>INR  Six Thousand Eight Hundred &amp; Eighty Five  Only</v>
      </c>
      <c r="HZ81" s="18"/>
      <c r="IA81" s="18">
        <v>1.68</v>
      </c>
      <c r="IB81" s="18" t="s">
        <v>203</v>
      </c>
      <c r="IC81" s="18" t="s">
        <v>234</v>
      </c>
      <c r="ID81" s="18">
        <v>26</v>
      </c>
      <c r="IE81" s="17" t="s">
        <v>206</v>
      </c>
    </row>
    <row r="82" spans="1:238" s="17" customFormat="1" ht="31.5">
      <c r="A82" s="57">
        <v>1.69</v>
      </c>
      <c r="B82" s="70" t="s">
        <v>204</v>
      </c>
      <c r="C82" s="59" t="s">
        <v>235</v>
      </c>
      <c r="D82" s="79"/>
      <c r="E82" s="80"/>
      <c r="F82" s="80"/>
      <c r="G82" s="80"/>
      <c r="H82" s="80"/>
      <c r="I82" s="80"/>
      <c r="J82" s="80"/>
      <c r="K82" s="80"/>
      <c r="L82" s="80"/>
      <c r="M82" s="80"/>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2"/>
      <c r="HZ82" s="18"/>
      <c r="IA82" s="18">
        <v>1.69</v>
      </c>
      <c r="IB82" s="18" t="s">
        <v>204</v>
      </c>
      <c r="IC82" s="18" t="s">
        <v>235</v>
      </c>
      <c r="ID82" s="18"/>
    </row>
    <row r="83" spans="1:239" s="17" customFormat="1" ht="28.5">
      <c r="A83" s="57">
        <v>1.7</v>
      </c>
      <c r="B83" s="73" t="s">
        <v>203</v>
      </c>
      <c r="C83" s="59" t="s">
        <v>236</v>
      </c>
      <c r="D83" s="71">
        <v>45</v>
      </c>
      <c r="E83" s="72" t="s">
        <v>206</v>
      </c>
      <c r="F83" s="62">
        <v>149.93</v>
      </c>
      <c r="G83" s="63"/>
      <c r="H83" s="64"/>
      <c r="I83" s="65" t="s">
        <v>34</v>
      </c>
      <c r="J83" s="66">
        <f t="shared" si="4"/>
        <v>1</v>
      </c>
      <c r="K83" s="64" t="s">
        <v>35</v>
      </c>
      <c r="L83" s="64" t="s">
        <v>4</v>
      </c>
      <c r="M83" s="47"/>
      <c r="N83" s="46"/>
      <c r="O83" s="46"/>
      <c r="P83" s="48"/>
      <c r="Q83" s="46"/>
      <c r="R83" s="46"/>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9"/>
      <c r="BA83" s="45">
        <f t="shared" si="5"/>
        <v>6747</v>
      </c>
      <c r="BB83" s="50">
        <f t="shared" si="6"/>
        <v>6747</v>
      </c>
      <c r="BC83" s="51" t="str">
        <f t="shared" si="7"/>
        <v>INR  Six Thousand Seven Hundred &amp; Forty Seven  Only</v>
      </c>
      <c r="HZ83" s="18"/>
      <c r="IA83" s="18">
        <v>1.7</v>
      </c>
      <c r="IB83" s="18" t="s">
        <v>203</v>
      </c>
      <c r="IC83" s="18" t="s">
        <v>236</v>
      </c>
      <c r="ID83" s="18">
        <v>45</v>
      </c>
      <c r="IE83" s="17" t="s">
        <v>206</v>
      </c>
    </row>
    <row r="84" spans="1:237" ht="42.75">
      <c r="A84" s="37" t="s">
        <v>36</v>
      </c>
      <c r="B84" s="38"/>
      <c r="C84" s="39"/>
      <c r="D84" s="40"/>
      <c r="E84" s="40"/>
      <c r="F84" s="40"/>
      <c r="G84" s="40"/>
      <c r="H84" s="41"/>
      <c r="I84" s="41"/>
      <c r="J84" s="41"/>
      <c r="K84" s="41"/>
      <c r="L84" s="42"/>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78">
        <f>SUM(BA14:BA83)</f>
        <v>1297469</v>
      </c>
      <c r="BB84" s="43">
        <f>SUM(BB16:BB83)</f>
        <v>1297469</v>
      </c>
      <c r="BC84" s="44" t="str">
        <f>SpellNumber(L84,BB84)</f>
        <v>  Twelve Lakh Ninety Seven Thousand Four Hundred &amp; Sixty Nine  Only</v>
      </c>
      <c r="IA84" s="3" t="s">
        <v>36</v>
      </c>
      <c r="IC84" s="3">
        <v>29911889</v>
      </c>
    </row>
    <row r="85" spans="1:237" ht="36.75" customHeight="1">
      <c r="A85" s="27" t="s">
        <v>37</v>
      </c>
      <c r="B85" s="28"/>
      <c r="C85" s="29"/>
      <c r="D85" s="76"/>
      <c r="E85" s="30" t="s">
        <v>42</v>
      </c>
      <c r="F85" s="21"/>
      <c r="G85" s="31"/>
      <c r="H85" s="32"/>
      <c r="I85" s="32"/>
      <c r="J85" s="32"/>
      <c r="K85" s="33"/>
      <c r="L85" s="20"/>
      <c r="M85" s="34"/>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77">
        <f>IF(ISBLANK(F85),0,IF(E85="Excess (+)",ROUND(BA84+(BA84*F85),2),IF(E85="Less (-)",ROUND(BA84+(BA84*F85*(-1)),2),IF(E85="At Par",BA84,0))))</f>
        <v>0</v>
      </c>
      <c r="BB85" s="35">
        <f>ROUND(BA85,0)</f>
        <v>0</v>
      </c>
      <c r="BC85" s="36" t="str">
        <f>SpellNumber($E$2,BB85)</f>
        <v>INR Zero Only</v>
      </c>
      <c r="IA85" s="3" t="s">
        <v>37</v>
      </c>
      <c r="IC85" s="3" t="s">
        <v>131</v>
      </c>
    </row>
    <row r="86" spans="1:237" ht="33.75" customHeight="1">
      <c r="A86" s="19" t="s">
        <v>38</v>
      </c>
      <c r="B86" s="19"/>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c r="AO86" s="85"/>
      <c r="AP86" s="85"/>
      <c r="AQ86" s="85"/>
      <c r="AR86" s="85"/>
      <c r="AS86" s="85"/>
      <c r="AT86" s="85"/>
      <c r="AU86" s="85"/>
      <c r="AV86" s="85"/>
      <c r="AW86" s="85"/>
      <c r="AX86" s="85"/>
      <c r="AY86" s="85"/>
      <c r="AZ86" s="85"/>
      <c r="BA86" s="85"/>
      <c r="BB86" s="85"/>
      <c r="BC86" s="85"/>
      <c r="IA86" s="3" t="s">
        <v>38</v>
      </c>
      <c r="IC86" s="3" t="s">
        <v>130</v>
      </c>
    </row>
  </sheetData>
  <sheetProtection password="D850" sheet="1"/>
  <autoFilter ref="A11:BC86"/>
  <mergeCells count="35">
    <mergeCell ref="C86:BC86"/>
    <mergeCell ref="D14:BC14"/>
    <mergeCell ref="D53:BC53"/>
    <mergeCell ref="A1:L1"/>
    <mergeCell ref="A4:BC4"/>
    <mergeCell ref="A5:BC5"/>
    <mergeCell ref="A6:BC6"/>
    <mergeCell ref="A7:BC7"/>
    <mergeCell ref="D13:BC13"/>
    <mergeCell ref="B8:BC8"/>
    <mergeCell ref="A9:BC9"/>
    <mergeCell ref="D40:BC40"/>
    <mergeCell ref="D43:BC43"/>
    <mergeCell ref="D44:BC44"/>
    <mergeCell ref="D46:BC46"/>
    <mergeCell ref="D49:BC49"/>
    <mergeCell ref="D15:BC15"/>
    <mergeCell ref="D18:BC18"/>
    <mergeCell ref="D21:BC21"/>
    <mergeCell ref="D23:BC23"/>
    <mergeCell ref="D80:BC80"/>
    <mergeCell ref="D82:BC82"/>
    <mergeCell ref="D27:BC27"/>
    <mergeCell ref="D55:BC55"/>
    <mergeCell ref="D59:BC59"/>
    <mergeCell ref="D69:BC69"/>
    <mergeCell ref="D72:BC72"/>
    <mergeCell ref="D51:BC51"/>
    <mergeCell ref="D29:BC29"/>
    <mergeCell ref="D31:BC31"/>
    <mergeCell ref="D34:BC34"/>
    <mergeCell ref="D35:BC35"/>
    <mergeCell ref="D37:BC37"/>
    <mergeCell ref="D39:BC39"/>
    <mergeCell ref="D25:BC25"/>
  </mergeCells>
  <dataValidations count="19">
    <dataValidation type="list" allowBlank="1" showErrorMessage="1" sqref="E85">
      <formula1>"Select,Excess (+),Less (-)"</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5">
      <formula1>0</formula1>
      <formula2>99.9</formula2>
    </dataValidation>
    <dataValidation type="list" allowBlank="1" showErrorMessage="1" sqref="D13:D15 K16:K17 D18 K19:K20 D21 K22 D23 K24 D25 K26 D27 K28 D29 K30 D31 K32:K33 D34:D35 K36 D37 K38 D39:D40 K41:K42 D43:D44 K45 D46 K47:K48 D49 K50 D51 K52 D53 K54 D55 K56:K58 D59 K60:K68 D69 K70:K71 D72 K73:K79 D80 K81 D82 K83">
      <formula1>"Partial Conversion,Full Conversion"</formula1>
    </dataValidation>
    <dataValidation type="list" allowBlank="1" showErrorMessage="1" sqref="C2">
      <formula1>"Normal,SingleWindow,Alternate"</formula1>
    </dataValidation>
    <dataValidation type="list" allowBlank="1" showErrorMessage="1" sqref="B2">
      <formula1>"Item Rate,Percentage,Item Wise"</formula1>
    </dataValidation>
    <dataValidation type="list" allowBlank="1" showErrorMessage="1" sqref="D2">
      <formula1>"INR Only,INR and Other Currency"</formula1>
    </dataValidation>
    <dataValidation type="decimal" allowBlank="1" showInputMessage="1" showErrorMessage="1" promptTitle="Rate Entry" prompt="Please enter the Basic Price in Rupees for this item. " errorTitle="Invaid Entry" error="Only Numeric Values are allowed. " sqref="G16:H17 G19:H20 G22:H22 G24:H24 G26:H26 G28:H28 G30:H30 G32:H33 G36:H36 G38:H38 G41:H42 G45:H45 G47:H48 G50:H50 G52:H52 G54:H54 G56:H58 G60:H68 G70:H71 G73:H79 G81:H81 G83:H83">
      <formula1>0</formula1>
      <formula2>999999999999999</formula2>
    </dataValidation>
    <dataValidation allowBlank="1" showInputMessage="1" showErrorMessage="1" promptTitle="Addition / Deduction" prompt="Please Choose the correct One" sqref="J16:J17 J19:J20 J22 J24 J26 J28 J30 J32:J33 J36 J38 J41:J42 J45 J47:J48 J50 J52 J54 J56:J58 J60:J68 J70:J71 J73:J79 J81 J83"/>
    <dataValidation type="list" showErrorMessage="1" sqref="I16:I17 I19:I20 I22 I24 I26 I28 I30 I32:I33 I36 I38 I41:I42 I45 I47:I48 I50 I52 I54 I56:I58 I60:I68 I70:I71 I73:I79 I81 I83">
      <formula1>"Excess(+),Less(-)"</formula1>
    </dataValidation>
    <dataValidation type="decimal" allowBlank="1" showInputMessage="1" showErrorMessage="1" promptTitle="Rate Entry" prompt="Please enter the Other Taxes2 in Rupees for this item. " errorTitle="Invaid Entry" error="Only Numeric Values are allowed. " sqref="N16:O17 N19:O20 N22:O22 N24:O24 N26:O26 N28:O28 N30:O30 N32:O33 N36:O36 N38:O38 N41:O42 N45:O45 N47:O48 N50:O50 N52:O52 N54:O54 N56:O58 N60:O68 N70:O71 N73:O79 N81:O81 N83:O8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R17 R19:R20 R22 R24 R26 R28 R30 R32:R33 R36 R38 R41:R42 R45 R47:R48 R50 R52 R54 R56:R58 R60:R68 R70:R71 R73:R79 R81 R8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Q17 Q19:Q20 Q22 Q24 Q26 Q28 Q30 Q32:Q33 Q36 Q38 Q41:Q42 Q45 Q47:Q48 Q50 Q52 Q54 Q56:Q58 Q60:Q68 Q70:Q71 Q73:Q79 Q81 Q8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M17 M19:M20 M22 M24 M26 M28 M30 M32:M33 M36 M38 M41:M42 M45 M47:M48 M50 M52 M54 M56:M58 M60:M68 M70:M71 M73:M79 M81 M83">
      <formula1>0</formula1>
      <formula2>999999999999999</formula2>
    </dataValidation>
    <dataValidation type="decimal" allowBlank="1" showInputMessage="1" showErrorMessage="1" promptTitle="Quantity" prompt="Please enter the Quantity for this item. " errorTitle="Invalid Entry" error="Only Numeric Values are allowed. " sqref="D16:D17 D19:D20 D22 D24 D26 D28 D30 D32:D33 D36 D38 D41:D42 D45 D47:D48 D50 D52 D54 D56:D58 D60:D68 D70:D71 D73:D79 D81 D83">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F17 F19:F20 F22 F24 F26 F28 F30 F32:F33 F36 F38 F41:F42 F45 F47:F48 F50 F52 F54 F56:F58 F60:F68 F70:F71 F73:F79 F81 F83">
      <formula1>0</formula1>
      <formula2>999999999999999</formula2>
    </dataValidation>
    <dataValidation type="list" allowBlank="1" showInputMessage="1" showErrorMessage="1" sqref="L86 L79 L80 L81 L13 L14 L15 L16 L17 L18 L19 L20 L21 L22 L23 L24 L25 L26 L27 L28 L29 L30 L31 L32 L33 L34 L35 L36 L37 L38 L39 L40 L41 L42 L43 L44 L45 L46 L47 L48 L49 L50 L51 L52 L53 L54 L55 L56 L57 L58 L59 L60 L61 L62 L63 L64 L65 L66 L67 L68 L69 L70 L71 L72 L73 L74 L75 L76 L77 L78 L83 L82">
      <formula1>"INR"</formula1>
    </dataValidation>
    <dataValidation allowBlank="1" showInputMessage="1" showErrorMessage="1" promptTitle="Itemcode/Make" prompt="Please enter text" sqref="C14:C83"/>
    <dataValidation type="decimal" allowBlank="1" showInputMessage="1" showErrorMessage="1" errorTitle="Invalid Entry" error="Only Numeric Values are allowed. " sqref="A14:A83">
      <formula1>0</formula1>
      <formula2>999999999999999</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85">
      <formula1>IF(E85="Select",-1,IF(E85="At Par",0,0))</formula1>
      <formula2>IF(E85="Select",-1,IF(E85="At Par",0,0.99))</formula2>
    </dataValidation>
  </dataValidations>
  <printOptions/>
  <pageMargins left="0.45" right="0.2" top="0.25" bottom="0.25" header="0.511805555555556" footer="0.511805555555556"/>
  <pageSetup fitToHeight="0"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96" t="s">
        <v>39</v>
      </c>
      <c r="F6" s="96"/>
      <c r="G6" s="96"/>
      <c r="H6" s="96"/>
      <c r="I6" s="96"/>
      <c r="J6" s="96"/>
      <c r="K6" s="96"/>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DOIP_Office</cp:lastModifiedBy>
  <cp:lastPrinted>2022-11-30T09:45:33Z</cp:lastPrinted>
  <dcterms:created xsi:type="dcterms:W3CDTF">2009-01-30T06:42:42Z</dcterms:created>
  <dcterms:modified xsi:type="dcterms:W3CDTF">2023-08-11T05:50:45Z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