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'BoQ1'!$A$11:$BC$56</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<sst xmlns="http://schemas.openxmlformats.org/spreadsheetml/2006/main" count="385" uniqueCount="120">
  <si>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</si>
  <si>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</si>
  <si>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</si>
  <si>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</si>
  <si>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</si>
  <si>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</si>
  <si>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</si>
  <si>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</si>
  <si>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</si>
  <si>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</si>
  <si>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</si>
  <si>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</si>
  <si>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</si>
  <si>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</si>
  <si>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</si>
  <si>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</si>
  <si>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</si>
  <si>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</si>
  <si>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</si>
  <si>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</si>
  <si>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</si>
  <si>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</si>
  <si>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</si>
  <si>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</si>
  <si>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</si>
  <si>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</si>
  <si>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</si>
  <si>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</si>
  <si>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</si>
  <si>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</si>
  <si>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</si>
  <si>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</si>
  <si>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</si>
  <si>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</si>
  <si>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</si>
  <si>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</si>
  <si>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</si>
  <si>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</si>
  <si>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</si>
  <si>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</si>
  <si>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</si>
  <si>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</si>
  <si>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</si>
  <si>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</si>
  <si>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</si>
  <si>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</si>
  <si>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</si>
  <si>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</si>
  <si>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</si>
  <si>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</si>
  <si>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</si>
  <si>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</si>
  <si>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</si>
  <si>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</si>
  <si>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</si>
  <si>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</si>
  <si>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</si>
  <si>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</si>
  <si>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</si>
  <si>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</si>
  <si>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</si>
  <si>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</si>
  <si>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</si>
  <si>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</si>
  <si>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</si>
  <si>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</si>
  <si>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</si>
  <si>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</si>
  <si>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</si>
  <si>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</si>
  <si>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</si>
  <si>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</si>
  <si>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</si>
  <si>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</si>
  <si>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Nos.</t>
  </si>
  <si>
    <t>Tender Inviting Authority: DOIP, IIT Kanpur</t>
  </si>
  <si>
    <t xml:space="preserve">Supplying and drawing following sizes of FRLS PVC insulated copper conductor, single core cable in the existing surface/ recessed steel/ PVC conduit as required. </t>
  </si>
  <si>
    <t xml:space="preserve">3 x 1.5 sq. mm </t>
  </si>
  <si>
    <t>Supply and fixing of 32 x 20 mm DLP mini- trunking  white-system with independent cover  etc. as required complete.</t>
  </si>
  <si>
    <t xml:space="preserve">Supply and fixing of following accessories suitable for 32 mm x 20 mm size  plastic trunking white system. </t>
  </si>
  <si>
    <t xml:space="preserve">End cap </t>
  </si>
  <si>
    <t>internal / external angle</t>
  </si>
  <si>
    <t>changeable flat angle</t>
  </si>
  <si>
    <t>flat junction</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</si>
  <si>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</si>
  <si>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</si>
  <si>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</si>
  <si>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</si>
  <si>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</si>
  <si>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</si>
  <si>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</si>
  <si>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</si>
  <si>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</si>
  <si>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</si>
  <si>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</si>
  <si>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25 mm </t>
  </si>
  <si>
    <t>S &amp; F following size of steel flexible pipe along with the accessories on surface etc as required</t>
  </si>
  <si>
    <t>20 mm</t>
  </si>
  <si>
    <t>25 mm</t>
  </si>
  <si>
    <t>Fixing of RJ-45 modular box with cover plate or I/o box for internet  on surface/ recessed cutting the wall making good the same as required. ( box and cover plate will be supplied by dept.)</t>
  </si>
  <si>
    <t xml:space="preserve">Laying UTP cable enhanced cat 5/cat 6 cable in existing steel conduit pipe/GI pipe/ raceway / RCC pipe as reqd. the cost shall also include numbering of networking wire from room to rack as reqd. (wire will be supplied by dept) </t>
  </si>
  <si>
    <t>Dismantling the old conduit pipe/wood batten of all sizes from surface/recessed &amp; making good the damages I/c filling the holes of the surface etc as reqd. and depositing it  in sectional store.</t>
  </si>
  <si>
    <t>Fixing of  Network rack on steel fastener including cartage from store to site as reqd complete.</t>
  </si>
  <si>
    <t>Supply &amp; Laying of  40 mm dia, 8Kg / cm², minimum 2.0 mm thick HDPE pipe, ISI mark in following manners as required complete.</t>
  </si>
  <si>
    <t xml:space="preserve"> in ground I/c excavation, sand cushioning, protective covering and refixing the trench etc as reqd</t>
  </si>
  <si>
    <t xml:space="preserve"> On Surface</t>
  </si>
  <si>
    <t xml:space="preserve">Supplying and fixing following modular switch/ socket on the existing modular plate &amp; switch box including connections but excluding modular plate etc. as required. </t>
  </si>
  <si>
    <t xml:space="preserve">5/6 A switch </t>
  </si>
  <si>
    <t xml:space="preserve">3 pin 5/6 A socket outlet </t>
  </si>
  <si>
    <t xml:space="preserve">Supplying and fixing following Modular base &amp; cover plate on existing modular metal boxes etc. as required. </t>
  </si>
  <si>
    <t xml:space="preserve">3 Module </t>
  </si>
  <si>
    <t>Supplying and fixing following size/ modules, plastic box  for modular switches in recess etc as required.</t>
  </si>
  <si>
    <t>3 Module</t>
  </si>
  <si>
    <t>Supplying and fixing metal box of following sizes (nominal size) on surface or in recess with suitable size of phenolic laminated sheet cover in front including painting etc. as required.</t>
  </si>
  <si>
    <t xml:space="preserve">200 mm X 150 mm X 60 mm deep </t>
  </si>
  <si>
    <t>Metre</t>
  </si>
  <si>
    <t>Meter</t>
  </si>
  <si>
    <t xml:space="preserve">No.  </t>
  </si>
  <si>
    <t>Name of Work: Providing and making network points in various rooms of FB and NWTF hall, IIT Kanpur</t>
  </si>
  <si>
    <t>NIT No:  Electrical/04/08/2023-1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</si>
</sst>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bottom style="thin"/>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0" fontId="4" fillId="0" borderId="19"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9" xfId="56" applyNumberFormat="1" applyFont="1" applyFill="1" applyBorder="1" applyAlignment="1">
      <alignment horizontal="center" vertical="top" wrapText="1"/>
      <protection/>
    </xf>
    <xf numFmtId="0" fontId="23" fillId="0" borderId="19" xfId="56" applyNumberFormat="1" applyFont="1" applyFill="1" applyBorder="1" applyAlignment="1">
      <alignment horizontal="center" vertical="top" wrapText="1"/>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22" xfId="59" applyNumberFormat="1" applyFont="1" applyFill="1" applyBorder="1" applyAlignment="1">
      <alignment vertical="top" wrapText="1"/>
      <protection/>
    </xf>
    <xf numFmtId="2" fontId="7" fillId="0" borderId="19" xfId="58" applyNumberFormat="1" applyFont="1" applyFill="1" applyBorder="1" applyAlignment="1">
      <alignment horizontal="right" vertical="top"/>
      <protection/>
    </xf>
    <xf numFmtId="2" fontId="7" fillId="0" borderId="19" xfId="56" applyNumberFormat="1" applyFont="1" applyFill="1" applyBorder="1" applyAlignment="1" applyProtection="1">
      <alignment horizontal="center" vertical="center"/>
      <protection locked="0"/>
    </xf>
    <xf numFmtId="2" fontId="4" fillId="0" borderId="19" xfId="59" applyNumberFormat="1" applyFont="1" applyFill="1" applyBorder="1" applyAlignment="1">
      <alignment horizontal="center" vertical="center"/>
      <protection/>
    </xf>
    <xf numFmtId="2" fontId="4" fillId="0" borderId="19" xfId="56" applyNumberFormat="1" applyFont="1" applyFill="1" applyBorder="1" applyAlignment="1">
      <alignment horizontal="center" vertical="center"/>
      <protection/>
    </xf>
    <xf numFmtId="2" fontId="7" fillId="33" borderId="19" xfId="56" applyNumberFormat="1" applyFont="1" applyFill="1" applyBorder="1" applyAlignment="1" applyProtection="1">
      <alignment horizontal="center" vertical="center"/>
      <protection locked="0"/>
    </xf>
    <xf numFmtId="2" fontId="7" fillId="0" borderId="19" xfId="56" applyNumberFormat="1" applyFont="1" applyFill="1" applyBorder="1" applyAlignment="1" applyProtection="1">
      <alignment horizontal="center" vertical="center" wrapText="1"/>
      <protection locked="0"/>
    </xf>
    <xf numFmtId="2" fontId="7" fillId="0" borderId="19" xfId="59" applyNumberFormat="1" applyFont="1" applyFill="1" applyBorder="1" applyAlignment="1">
      <alignment horizontal="center" vertical="center"/>
      <protection/>
    </xf>
    <xf numFmtId="0" fontId="4" fillId="0" borderId="19" xfId="59" applyNumberFormat="1" applyFont="1" applyFill="1" applyBorder="1" applyAlignment="1">
      <alignment vertical="center" wrapText="1"/>
      <protection/>
    </xf>
    <xf numFmtId="0" fontId="62" fillId="0" borderId="19" xfId="0" applyFont="1" applyFill="1" applyBorder="1" applyAlignment="1">
      <alignment horizontal="center" vertical="center"/>
    </xf>
    <xf numFmtId="0" fontId="4" fillId="0" borderId="19" xfId="0" applyFont="1" applyFill="1" applyBorder="1" applyAlignment="1">
      <alignment horizontal="justify" vertical="top" wrapText="1"/>
    </xf>
    <xf numFmtId="0" fontId="4" fillId="0" borderId="19" xfId="0" applyFont="1" applyFill="1" applyBorder="1" applyAlignment="1">
      <alignment horizontal="justify" vertical="top"/>
    </xf>
    <xf numFmtId="2" fontId="4" fillId="0" borderId="19" xfId="0" applyNumberFormat="1" applyFont="1" applyFill="1" applyBorder="1" applyAlignment="1">
      <alignment horizontal="center" vertical="center"/>
    </xf>
    <xf numFmtId="2" fontId="0" fillId="0" borderId="19" xfId="0" applyNumberFormat="1" applyFill="1" applyBorder="1" applyAlignment="1">
      <alignment horizontal="center" vertical="center"/>
    </xf>
    <xf numFmtId="0" fontId="63" fillId="0" borderId="19" xfId="0" applyFont="1" applyFill="1" applyBorder="1" applyAlignment="1">
      <alignment horizontal="justify" vertical="top" wrapText="1"/>
    </xf>
    <xf numFmtId="0" fontId="63" fillId="0" borderId="19" xfId="0" applyFont="1" applyFill="1" applyBorder="1" applyAlignment="1">
      <alignment vertical="top"/>
    </xf>
    <xf numFmtId="0" fontId="63" fillId="0" borderId="19" xfId="0" applyFont="1" applyFill="1" applyBorder="1" applyAlignment="1">
      <alignment vertical="top" wrapText="1"/>
    </xf>
    <xf numFmtId="0" fontId="25" fillId="0" borderId="19" xfId="0" applyFont="1" applyFill="1" applyBorder="1" applyAlignment="1">
      <alignment horizontal="justify" vertical="top" wrapText="1"/>
    </xf>
    <xf numFmtId="1" fontId="14" fillId="0" borderId="23" xfId="59" applyNumberFormat="1" applyFont="1" applyFill="1" applyBorder="1" applyAlignment="1">
      <alignment vertical="top"/>
      <protection/>
    </xf>
    <xf numFmtId="0" fontId="4" fillId="0" borderId="19" xfId="56" applyNumberFormat="1" applyFont="1" applyFill="1" applyBorder="1" applyAlignment="1">
      <alignment horizontal="center" vertical="top" wrapText="1"/>
      <protection/>
    </xf>
    <xf numFmtId="0" fontId="4" fillId="0" borderId="19" xfId="0" applyFont="1" applyFill="1" applyBorder="1" applyAlignment="1">
      <alignment horizontal="center" vertical="top"/>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7"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2400300</xdr:colOff>
      <xdr:row>0</xdr:row>
      <xdr:rowOff>285750</xdr:rowOff>
    </xdr:to>
    <xdr:grpSp>
      <xdr:nvGrpSpPr>
        <xdr:cNvPr id="1" name="Group 1"/>
        <xdr:cNvGrpSpPr>
          <a:grpSpLocks/>
        </xdr:cNvGrpSpPr>
      </xdr:nvGrpSpPr>
      <xdr:grpSpPr>
        <a:xfrm>
          <a:off x="66675" y="76200"/>
          <a:ext cx="309562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6"/>
  <sheetViews>
    <sheetView showGridLines="0" zoomScale="75" zoomScaleNormal="75" zoomScalePageLayoutView="0" workbookViewId="0" topLeftCell="A1">
      <selection activeCell="BC16" sqref="BC16"/>
    </sheetView>
  </sheetViews>
  <sheetFormatPr defaultColWidth="9.140625" defaultRowHeight="15"/>
  <cols>
    <col min="1" max="1" width="11.421875" style="1" customWidth="1"/>
    <col min="2" max="2" width="45.7109375" style="1" customWidth="1"/>
    <col min="3" max="3" width="15.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8" t="str">
        <f>B2&amp;" BoQ"</f>
        <v>Percentage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9" t="s">
        <v>75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8.25" customHeight="1">
      <c r="A5" s="79" t="s">
        <v>118</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75" customHeight="1">
      <c r="A6" s="79" t="s">
        <v>119</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90">
      <c r="A8" s="11" t="s">
        <v>50</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16">
        <v>1</v>
      </c>
      <c r="B12" s="16">
        <v>2</v>
      </c>
      <c r="C12" s="40">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8">
        <v>7</v>
      </c>
      <c r="BB12" s="48">
        <v>54</v>
      </c>
      <c r="BC12" s="48">
        <v>8</v>
      </c>
      <c r="IE12" s="18"/>
      <c r="IF12" s="18"/>
      <c r="IG12" s="18"/>
      <c r="IH12" s="18"/>
      <c r="II12" s="18"/>
    </row>
    <row r="13" spans="1:243" s="17" customFormat="1" ht="18">
      <c r="A13" s="48">
        <v>1</v>
      </c>
      <c r="B13" s="49" t="s">
        <v>72</v>
      </c>
      <c r="C13" s="47"/>
      <c r="D13" s="7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5"/>
      <c r="IA13" s="17">
        <v>1</v>
      </c>
      <c r="IB13" s="17" t="s">
        <v>72</v>
      </c>
      <c r="IE13" s="18"/>
      <c r="IF13" s="18"/>
      <c r="IG13" s="18"/>
      <c r="IH13" s="18"/>
      <c r="II13" s="18"/>
    </row>
    <row r="14" spans="1:243" s="22" customFormat="1" ht="57">
      <c r="A14" s="45">
        <v>1.01</v>
      </c>
      <c r="B14" s="62" t="s">
        <v>76</v>
      </c>
      <c r="C14" s="61" t="s">
        <v>53</v>
      </c>
      <c r="D14" s="73"/>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5"/>
      <c r="IA14" s="22">
        <v>1.01</v>
      </c>
      <c r="IB14" s="22" t="s">
        <v>76</v>
      </c>
      <c r="IC14" s="22" t="s">
        <v>53</v>
      </c>
      <c r="IE14" s="23"/>
      <c r="IF14" s="23" t="s">
        <v>34</v>
      </c>
      <c r="IG14" s="23" t="s">
        <v>35</v>
      </c>
      <c r="IH14" s="23">
        <v>10</v>
      </c>
      <c r="II14" s="23" t="s">
        <v>36</v>
      </c>
    </row>
    <row r="15" spans="1:243" s="22" customFormat="1" ht="28.5">
      <c r="A15" s="71">
        <v>1.02</v>
      </c>
      <c r="B15" s="63" t="s">
        <v>77</v>
      </c>
      <c r="C15" s="61" t="s">
        <v>54</v>
      </c>
      <c r="D15" s="64">
        <v>45</v>
      </c>
      <c r="E15" s="64" t="s">
        <v>115</v>
      </c>
      <c r="F15" s="65">
        <v>83.3</v>
      </c>
      <c r="G15" s="54"/>
      <c r="H15" s="54"/>
      <c r="I15" s="55" t="s">
        <v>38</v>
      </c>
      <c r="J15" s="56">
        <f>IF(I15="Less(-)",-1,1)</f>
        <v>1</v>
      </c>
      <c r="K15" s="54" t="s">
        <v>39</v>
      </c>
      <c r="L15" s="54" t="s">
        <v>4</v>
      </c>
      <c r="M15" s="57"/>
      <c r="N15" s="54"/>
      <c r="O15" s="54"/>
      <c r="P15" s="58"/>
      <c r="Q15" s="54"/>
      <c r="R15" s="54"/>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ROUND(total_amount_ba($B$2,$D$2,D15,F15,J15,K15,M15),0)</f>
        <v>3749</v>
      </c>
      <c r="BB15" s="53">
        <f>BA15+SUM(N15:AZ15)</f>
        <v>3749</v>
      </c>
      <c r="BC15" s="60" t="str">
        <f>SpellNumber(L15,BB15)</f>
        <v>INR  Three Thousand Seven Hundred &amp; Forty Nine  Only</v>
      </c>
      <c r="IA15" s="22">
        <v>1.02</v>
      </c>
      <c r="IB15" s="22" t="s">
        <v>77</v>
      </c>
      <c r="IC15" s="22" t="s">
        <v>54</v>
      </c>
      <c r="ID15" s="22">
        <v>45</v>
      </c>
      <c r="IE15" s="23" t="s">
        <v>115</v>
      </c>
      <c r="IF15" s="23" t="s">
        <v>40</v>
      </c>
      <c r="IG15" s="23" t="s">
        <v>35</v>
      </c>
      <c r="IH15" s="23">
        <v>123.223</v>
      </c>
      <c r="II15" s="23" t="s">
        <v>37</v>
      </c>
    </row>
    <row r="16" spans="1:243" s="22" customFormat="1" ht="42.75">
      <c r="A16" s="72">
        <v>1.03</v>
      </c>
      <c r="B16" s="66" t="s">
        <v>78</v>
      </c>
      <c r="C16" s="61" t="s">
        <v>55</v>
      </c>
      <c r="D16" s="64">
        <v>312</v>
      </c>
      <c r="E16" s="64" t="s">
        <v>116</v>
      </c>
      <c r="F16" s="65">
        <v>227.97</v>
      </c>
      <c r="G16" s="54"/>
      <c r="H16" s="54"/>
      <c r="I16" s="55" t="s">
        <v>38</v>
      </c>
      <c r="J16" s="56">
        <f>IF(I16="Less(-)",-1,1)</f>
        <v>1</v>
      </c>
      <c r="K16" s="54" t="s">
        <v>39</v>
      </c>
      <c r="L16" s="54" t="s">
        <v>4</v>
      </c>
      <c r="M16" s="57"/>
      <c r="N16" s="54"/>
      <c r="O16" s="54"/>
      <c r="P16" s="58"/>
      <c r="Q16" s="54"/>
      <c r="R16" s="54"/>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ROUND(total_amount_ba($B$2,$D$2,D16,F16,J16,K16,M16),0)</f>
        <v>71127</v>
      </c>
      <c r="BB16" s="53">
        <f>BA16+SUM(N16:AZ16)</f>
        <v>71127</v>
      </c>
      <c r="BC16" s="60" t="str">
        <f>SpellNumber(L16,BB16)</f>
        <v>INR  Seventy One Thousand One Hundred &amp; Twenty Seven  Only</v>
      </c>
      <c r="IA16" s="22">
        <v>1.03</v>
      </c>
      <c r="IB16" s="22" t="s">
        <v>78</v>
      </c>
      <c r="IC16" s="22" t="s">
        <v>55</v>
      </c>
      <c r="ID16" s="22">
        <v>312</v>
      </c>
      <c r="IE16" s="23" t="s">
        <v>116</v>
      </c>
      <c r="IF16" s="23" t="s">
        <v>41</v>
      </c>
      <c r="IG16" s="23" t="s">
        <v>42</v>
      </c>
      <c r="IH16" s="23">
        <v>213</v>
      </c>
      <c r="II16" s="23" t="s">
        <v>37</v>
      </c>
    </row>
    <row r="17" spans="1:243" s="22" customFormat="1" ht="42.75">
      <c r="A17" s="72">
        <v>1.04</v>
      </c>
      <c r="B17" s="66" t="s">
        <v>79</v>
      </c>
      <c r="C17" s="61" t="s">
        <v>61</v>
      </c>
      <c r="D17" s="7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A17" s="22">
        <v>1.04</v>
      </c>
      <c r="IB17" s="22" t="s">
        <v>79</v>
      </c>
      <c r="IC17" s="22" t="s">
        <v>61</v>
      </c>
      <c r="IE17" s="23"/>
      <c r="IF17" s="23"/>
      <c r="IG17" s="23"/>
      <c r="IH17" s="23"/>
      <c r="II17" s="23"/>
    </row>
    <row r="18" spans="1:243" s="22" customFormat="1" ht="46.5" customHeight="1">
      <c r="A18" s="71">
        <v>1.05</v>
      </c>
      <c r="B18" s="66" t="s">
        <v>80</v>
      </c>
      <c r="C18" s="61" t="s">
        <v>56</v>
      </c>
      <c r="D18" s="64">
        <v>12</v>
      </c>
      <c r="E18" s="64" t="s">
        <v>74</v>
      </c>
      <c r="F18" s="65">
        <v>150.81</v>
      </c>
      <c r="G18" s="54"/>
      <c r="H18" s="54"/>
      <c r="I18" s="55" t="s">
        <v>38</v>
      </c>
      <c r="J18" s="56">
        <f aca="true" t="shared" si="0" ref="J18:J53">IF(I18="Less(-)",-1,1)</f>
        <v>1</v>
      </c>
      <c r="K18" s="54" t="s">
        <v>39</v>
      </c>
      <c r="L18" s="54" t="s">
        <v>4</v>
      </c>
      <c r="M18" s="57"/>
      <c r="N18" s="54"/>
      <c r="O18" s="54"/>
      <c r="P18" s="58"/>
      <c r="Q18" s="54"/>
      <c r="R18" s="54"/>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aca="true" t="shared" si="1" ref="BA18:BA53">ROUND(total_amount_ba($B$2,$D$2,D18,F18,J18,K18,M18),0)</f>
        <v>1810</v>
      </c>
      <c r="BB18" s="53">
        <f aca="true" t="shared" si="2" ref="BB18:BB53">BA18+SUM(N18:AZ18)</f>
        <v>1810</v>
      </c>
      <c r="BC18" s="60" t="str">
        <f aca="true" t="shared" si="3" ref="BC18:BC53">SpellNumber(L18,BB18)</f>
        <v>INR  One Thousand Eight Hundred &amp; Ten  Only</v>
      </c>
      <c r="IA18" s="22">
        <v>1.05</v>
      </c>
      <c r="IB18" s="46" t="s">
        <v>80</v>
      </c>
      <c r="IC18" s="22" t="s">
        <v>56</v>
      </c>
      <c r="ID18" s="22">
        <v>12</v>
      </c>
      <c r="IE18" s="23" t="s">
        <v>74</v>
      </c>
      <c r="IF18" s="23"/>
      <c r="IG18" s="23"/>
      <c r="IH18" s="23"/>
      <c r="II18" s="23"/>
    </row>
    <row r="19" spans="1:243" s="22" customFormat="1" ht="28.5">
      <c r="A19" s="72">
        <v>1.06</v>
      </c>
      <c r="B19" s="66" t="s">
        <v>81</v>
      </c>
      <c r="C19" s="61" t="s">
        <v>62</v>
      </c>
      <c r="D19" s="64">
        <v>35</v>
      </c>
      <c r="E19" s="64" t="s">
        <v>74</v>
      </c>
      <c r="F19" s="65">
        <v>145.56</v>
      </c>
      <c r="G19" s="54"/>
      <c r="H19" s="54"/>
      <c r="I19" s="55" t="s">
        <v>38</v>
      </c>
      <c r="J19" s="56">
        <f t="shared" si="0"/>
        <v>1</v>
      </c>
      <c r="K19" s="54" t="s">
        <v>39</v>
      </c>
      <c r="L19" s="54" t="s">
        <v>4</v>
      </c>
      <c r="M19" s="57"/>
      <c r="N19" s="54"/>
      <c r="O19" s="54"/>
      <c r="P19" s="58"/>
      <c r="Q19" s="54"/>
      <c r="R19" s="54"/>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1"/>
        <v>5095</v>
      </c>
      <c r="BB19" s="53">
        <f t="shared" si="2"/>
        <v>5095</v>
      </c>
      <c r="BC19" s="60" t="str">
        <f t="shared" si="3"/>
        <v>INR  Five Thousand  &amp;Ninety Five  Only</v>
      </c>
      <c r="IA19" s="22">
        <v>1.06</v>
      </c>
      <c r="IB19" s="22" t="s">
        <v>81</v>
      </c>
      <c r="IC19" s="22" t="s">
        <v>62</v>
      </c>
      <c r="ID19" s="22">
        <v>35</v>
      </c>
      <c r="IE19" s="23" t="s">
        <v>74</v>
      </c>
      <c r="IF19" s="23"/>
      <c r="IG19" s="23"/>
      <c r="IH19" s="23"/>
      <c r="II19" s="23"/>
    </row>
    <row r="20" spans="1:243" s="22" customFormat="1" ht="57">
      <c r="A20" s="72">
        <v>1.07</v>
      </c>
      <c r="B20" s="67" t="s">
        <v>82</v>
      </c>
      <c r="C20" s="61" t="s">
        <v>63</v>
      </c>
      <c r="D20" s="64">
        <v>28</v>
      </c>
      <c r="E20" s="64" t="s">
        <v>74</v>
      </c>
      <c r="F20" s="65">
        <v>123.63</v>
      </c>
      <c r="G20" s="54"/>
      <c r="H20" s="54"/>
      <c r="I20" s="55" t="s">
        <v>38</v>
      </c>
      <c r="J20" s="56">
        <f t="shared" si="0"/>
        <v>1</v>
      </c>
      <c r="K20" s="54" t="s">
        <v>39</v>
      </c>
      <c r="L20" s="54" t="s">
        <v>4</v>
      </c>
      <c r="M20" s="57"/>
      <c r="N20" s="54"/>
      <c r="O20" s="54"/>
      <c r="P20" s="58"/>
      <c r="Q20" s="54"/>
      <c r="R20" s="54"/>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9">
        <f t="shared" si="1"/>
        <v>3462</v>
      </c>
      <c r="BB20" s="53">
        <f t="shared" si="2"/>
        <v>3462</v>
      </c>
      <c r="BC20" s="60" t="str">
        <f t="shared" si="3"/>
        <v>INR  Three Thousand Four Hundred &amp; Sixty Two  Only</v>
      </c>
      <c r="IA20" s="22">
        <v>1.07</v>
      </c>
      <c r="IB20" s="46" t="s">
        <v>82</v>
      </c>
      <c r="IC20" s="22" t="s">
        <v>63</v>
      </c>
      <c r="ID20" s="22">
        <v>28</v>
      </c>
      <c r="IE20" s="23" t="s">
        <v>74</v>
      </c>
      <c r="IF20" s="23"/>
      <c r="IG20" s="23"/>
      <c r="IH20" s="23"/>
      <c r="II20" s="23"/>
    </row>
    <row r="21" spans="1:243" s="22" customFormat="1" ht="28.5">
      <c r="A21" s="71">
        <v>1.08</v>
      </c>
      <c r="B21" s="66" t="s">
        <v>83</v>
      </c>
      <c r="C21" s="61" t="s">
        <v>57</v>
      </c>
      <c r="D21" s="64">
        <v>8</v>
      </c>
      <c r="E21" s="64" t="s">
        <v>74</v>
      </c>
      <c r="F21" s="65">
        <v>143.8</v>
      </c>
      <c r="G21" s="54"/>
      <c r="H21" s="54"/>
      <c r="I21" s="55" t="s">
        <v>38</v>
      </c>
      <c r="J21" s="56">
        <f t="shared" si="0"/>
        <v>1</v>
      </c>
      <c r="K21" s="54" t="s">
        <v>39</v>
      </c>
      <c r="L21" s="54" t="s">
        <v>4</v>
      </c>
      <c r="M21" s="57"/>
      <c r="N21" s="54"/>
      <c r="O21" s="54"/>
      <c r="P21" s="58"/>
      <c r="Q21" s="54"/>
      <c r="R21" s="54"/>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 t="shared" si="1"/>
        <v>1150</v>
      </c>
      <c r="BB21" s="53">
        <f t="shared" si="2"/>
        <v>1150</v>
      </c>
      <c r="BC21" s="60" t="str">
        <f t="shared" si="3"/>
        <v>INR  One Thousand One Hundred &amp; Fifty  Only</v>
      </c>
      <c r="IA21" s="22">
        <v>1.08</v>
      </c>
      <c r="IB21" s="22" t="s">
        <v>83</v>
      </c>
      <c r="IC21" s="22" t="s">
        <v>57</v>
      </c>
      <c r="ID21" s="22">
        <v>8</v>
      </c>
      <c r="IE21" s="23" t="s">
        <v>74</v>
      </c>
      <c r="IF21" s="23" t="s">
        <v>34</v>
      </c>
      <c r="IG21" s="23" t="s">
        <v>43</v>
      </c>
      <c r="IH21" s="23">
        <v>10</v>
      </c>
      <c r="II21" s="23" t="s">
        <v>37</v>
      </c>
    </row>
    <row r="22" spans="1:243" s="22" customFormat="1" ht="28.5">
      <c r="A22" s="72">
        <v>1.09</v>
      </c>
      <c r="B22" s="67" t="s">
        <v>84</v>
      </c>
      <c r="C22" s="61" t="s">
        <v>64</v>
      </c>
      <c r="D22" s="64">
        <v>40</v>
      </c>
      <c r="E22" s="64" t="s">
        <v>116</v>
      </c>
      <c r="F22" s="65">
        <v>979.4</v>
      </c>
      <c r="G22" s="54"/>
      <c r="H22" s="54"/>
      <c r="I22" s="55" t="s">
        <v>38</v>
      </c>
      <c r="J22" s="56">
        <f t="shared" si="0"/>
        <v>1</v>
      </c>
      <c r="K22" s="54" t="s">
        <v>39</v>
      </c>
      <c r="L22" s="54" t="s">
        <v>4</v>
      </c>
      <c r="M22" s="57"/>
      <c r="N22" s="54"/>
      <c r="O22" s="54"/>
      <c r="P22" s="58"/>
      <c r="Q22" s="54"/>
      <c r="R22" s="54"/>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 t="shared" si="1"/>
        <v>39176</v>
      </c>
      <c r="BB22" s="53">
        <f t="shared" si="2"/>
        <v>39176</v>
      </c>
      <c r="BC22" s="60" t="str">
        <f t="shared" si="3"/>
        <v>INR  Thirty Nine Thousand One Hundred &amp; Seventy Six  Only</v>
      </c>
      <c r="IA22" s="22">
        <v>1.09</v>
      </c>
      <c r="IB22" s="22" t="s">
        <v>84</v>
      </c>
      <c r="IC22" s="22" t="s">
        <v>64</v>
      </c>
      <c r="ID22" s="22">
        <v>40</v>
      </c>
      <c r="IE22" s="23" t="s">
        <v>116</v>
      </c>
      <c r="IF22" s="23"/>
      <c r="IG22" s="23"/>
      <c r="IH22" s="23"/>
      <c r="II22" s="23"/>
    </row>
    <row r="23" spans="1:243" s="22" customFormat="1" ht="42.75">
      <c r="A23" s="72">
        <v>1.1</v>
      </c>
      <c r="B23" s="66" t="s">
        <v>85</v>
      </c>
      <c r="C23" s="61" t="s">
        <v>58</v>
      </c>
      <c r="D23" s="73"/>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5"/>
      <c r="IA23" s="22">
        <v>1.1</v>
      </c>
      <c r="IB23" s="22" t="s">
        <v>85</v>
      </c>
      <c r="IC23" s="22" t="s">
        <v>58</v>
      </c>
      <c r="IE23" s="23"/>
      <c r="IF23" s="23" t="s">
        <v>40</v>
      </c>
      <c r="IG23" s="23" t="s">
        <v>35</v>
      </c>
      <c r="IH23" s="23">
        <v>123.223</v>
      </c>
      <c r="II23" s="23" t="s">
        <v>37</v>
      </c>
    </row>
    <row r="24" spans="1:243" s="22" customFormat="1" ht="28.5">
      <c r="A24" s="71">
        <v>1.11</v>
      </c>
      <c r="B24" s="67" t="s">
        <v>86</v>
      </c>
      <c r="C24" s="61" t="s">
        <v>65</v>
      </c>
      <c r="D24" s="64">
        <v>40</v>
      </c>
      <c r="E24" s="64" t="s">
        <v>116</v>
      </c>
      <c r="F24" s="65">
        <v>432.27</v>
      </c>
      <c r="G24" s="54"/>
      <c r="H24" s="54"/>
      <c r="I24" s="55" t="s">
        <v>38</v>
      </c>
      <c r="J24" s="56">
        <f t="shared" si="0"/>
        <v>1</v>
      </c>
      <c r="K24" s="54" t="s">
        <v>39</v>
      </c>
      <c r="L24" s="54" t="s">
        <v>4</v>
      </c>
      <c r="M24" s="57"/>
      <c r="N24" s="54"/>
      <c r="O24" s="54"/>
      <c r="P24" s="58"/>
      <c r="Q24" s="54"/>
      <c r="R24" s="54"/>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9">
        <f t="shared" si="1"/>
        <v>17291</v>
      </c>
      <c r="BB24" s="53">
        <f t="shared" si="2"/>
        <v>17291</v>
      </c>
      <c r="BC24" s="60" t="str">
        <f t="shared" si="3"/>
        <v>INR  Seventeen Thousand Two Hundred &amp; Ninety One  Only</v>
      </c>
      <c r="IA24" s="22">
        <v>1.11</v>
      </c>
      <c r="IB24" s="22" t="s">
        <v>86</v>
      </c>
      <c r="IC24" s="22" t="s">
        <v>65</v>
      </c>
      <c r="ID24" s="22">
        <v>40</v>
      </c>
      <c r="IE24" s="23" t="s">
        <v>116</v>
      </c>
      <c r="IF24" s="23" t="s">
        <v>44</v>
      </c>
      <c r="IG24" s="23" t="s">
        <v>45</v>
      </c>
      <c r="IH24" s="23">
        <v>10</v>
      </c>
      <c r="II24" s="23" t="s">
        <v>37</v>
      </c>
    </row>
    <row r="25" spans="1:243" s="22" customFormat="1" ht="28.5">
      <c r="A25" s="72">
        <v>1.12</v>
      </c>
      <c r="B25" s="66" t="s">
        <v>80</v>
      </c>
      <c r="C25" s="61" t="s">
        <v>66</v>
      </c>
      <c r="D25" s="64">
        <v>8</v>
      </c>
      <c r="E25" s="64" t="s">
        <v>74</v>
      </c>
      <c r="F25" s="65">
        <v>194.65</v>
      </c>
      <c r="G25" s="54"/>
      <c r="H25" s="54"/>
      <c r="I25" s="55" t="s">
        <v>38</v>
      </c>
      <c r="J25" s="56">
        <f t="shared" si="0"/>
        <v>1</v>
      </c>
      <c r="K25" s="54" t="s">
        <v>39</v>
      </c>
      <c r="L25" s="54" t="s">
        <v>4</v>
      </c>
      <c r="M25" s="57"/>
      <c r="N25" s="54"/>
      <c r="O25" s="54"/>
      <c r="P25" s="58"/>
      <c r="Q25" s="54"/>
      <c r="R25" s="54"/>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9">
        <f t="shared" si="1"/>
        <v>1557</v>
      </c>
      <c r="BB25" s="53">
        <f t="shared" si="2"/>
        <v>1557</v>
      </c>
      <c r="BC25" s="60" t="str">
        <f t="shared" si="3"/>
        <v>INR  One Thousand Five Hundred &amp; Fifty Seven  Only</v>
      </c>
      <c r="IA25" s="22">
        <v>1.12</v>
      </c>
      <c r="IB25" s="22" t="s">
        <v>80</v>
      </c>
      <c r="IC25" s="22" t="s">
        <v>66</v>
      </c>
      <c r="ID25" s="22">
        <v>8</v>
      </c>
      <c r="IE25" s="23" t="s">
        <v>74</v>
      </c>
      <c r="IF25" s="23" t="s">
        <v>41</v>
      </c>
      <c r="IG25" s="23" t="s">
        <v>42</v>
      </c>
      <c r="IH25" s="23">
        <v>213</v>
      </c>
      <c r="II25" s="23" t="s">
        <v>37</v>
      </c>
    </row>
    <row r="26" spans="1:243" s="22" customFormat="1" ht="28.5">
      <c r="A26" s="72">
        <v>1.13</v>
      </c>
      <c r="B26" s="67" t="s">
        <v>87</v>
      </c>
      <c r="C26" s="61" t="s">
        <v>67</v>
      </c>
      <c r="D26" s="64">
        <v>4</v>
      </c>
      <c r="E26" s="64" t="s">
        <v>74</v>
      </c>
      <c r="F26" s="65">
        <v>539.24</v>
      </c>
      <c r="G26" s="54"/>
      <c r="H26" s="54"/>
      <c r="I26" s="55" t="s">
        <v>38</v>
      </c>
      <c r="J26" s="56">
        <f t="shared" si="0"/>
        <v>1</v>
      </c>
      <c r="K26" s="54" t="s">
        <v>39</v>
      </c>
      <c r="L26" s="54" t="s">
        <v>4</v>
      </c>
      <c r="M26" s="57"/>
      <c r="N26" s="54"/>
      <c r="O26" s="54"/>
      <c r="P26" s="58"/>
      <c r="Q26" s="54"/>
      <c r="R26" s="54"/>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9">
        <f t="shared" si="1"/>
        <v>2157</v>
      </c>
      <c r="BB26" s="53">
        <f t="shared" si="2"/>
        <v>2157</v>
      </c>
      <c r="BC26" s="60" t="str">
        <f t="shared" si="3"/>
        <v>INR  Two Thousand One Hundred &amp; Fifty Seven  Only</v>
      </c>
      <c r="IA26" s="22">
        <v>1.13</v>
      </c>
      <c r="IB26" s="22" t="s">
        <v>87</v>
      </c>
      <c r="IC26" s="22" t="s">
        <v>67</v>
      </c>
      <c r="ID26" s="22">
        <v>4</v>
      </c>
      <c r="IE26" s="23" t="s">
        <v>74</v>
      </c>
      <c r="IF26" s="23"/>
      <c r="IG26" s="23"/>
      <c r="IH26" s="23"/>
      <c r="II26" s="23"/>
    </row>
    <row r="27" spans="1:243" s="22" customFormat="1" ht="28.5">
      <c r="A27" s="71">
        <v>1.14</v>
      </c>
      <c r="B27" s="68" t="s">
        <v>88</v>
      </c>
      <c r="C27" s="61" t="s">
        <v>68</v>
      </c>
      <c r="D27" s="64">
        <v>3</v>
      </c>
      <c r="E27" s="64" t="s">
        <v>74</v>
      </c>
      <c r="F27" s="65">
        <v>550.64</v>
      </c>
      <c r="G27" s="54"/>
      <c r="H27" s="54"/>
      <c r="I27" s="55" t="s">
        <v>38</v>
      </c>
      <c r="J27" s="56">
        <f t="shared" si="0"/>
        <v>1</v>
      </c>
      <c r="K27" s="54" t="s">
        <v>39</v>
      </c>
      <c r="L27" s="54" t="s">
        <v>4</v>
      </c>
      <c r="M27" s="57"/>
      <c r="N27" s="54"/>
      <c r="O27" s="54"/>
      <c r="P27" s="58"/>
      <c r="Q27" s="54"/>
      <c r="R27" s="54"/>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9">
        <f t="shared" si="1"/>
        <v>1652</v>
      </c>
      <c r="BB27" s="53">
        <f t="shared" si="2"/>
        <v>1652</v>
      </c>
      <c r="BC27" s="60" t="str">
        <f t="shared" si="3"/>
        <v>INR  One Thousand Six Hundred &amp; Fifty Two  Only</v>
      </c>
      <c r="IA27" s="22">
        <v>1.14</v>
      </c>
      <c r="IB27" s="22" t="s">
        <v>88</v>
      </c>
      <c r="IC27" s="22" t="s">
        <v>68</v>
      </c>
      <c r="ID27" s="22">
        <v>3</v>
      </c>
      <c r="IE27" s="23" t="s">
        <v>74</v>
      </c>
      <c r="IF27" s="23"/>
      <c r="IG27" s="23"/>
      <c r="IH27" s="23"/>
      <c r="II27" s="23"/>
    </row>
    <row r="28" spans="1:243" s="22" customFormat="1" ht="28.5">
      <c r="A28" s="72">
        <v>1.15</v>
      </c>
      <c r="B28" s="67" t="s">
        <v>89</v>
      </c>
      <c r="C28" s="61" t="s">
        <v>69</v>
      </c>
      <c r="D28" s="64">
        <v>2</v>
      </c>
      <c r="E28" s="64" t="s">
        <v>74</v>
      </c>
      <c r="F28" s="65">
        <v>938.19</v>
      </c>
      <c r="G28" s="54"/>
      <c r="H28" s="54"/>
      <c r="I28" s="55" t="s">
        <v>38</v>
      </c>
      <c r="J28" s="56">
        <f t="shared" si="0"/>
        <v>1</v>
      </c>
      <c r="K28" s="54" t="s">
        <v>39</v>
      </c>
      <c r="L28" s="54" t="s">
        <v>4</v>
      </c>
      <c r="M28" s="57"/>
      <c r="N28" s="54"/>
      <c r="O28" s="54"/>
      <c r="P28" s="58"/>
      <c r="Q28" s="54"/>
      <c r="R28" s="54"/>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9">
        <f t="shared" si="1"/>
        <v>1876</v>
      </c>
      <c r="BB28" s="53">
        <f t="shared" si="2"/>
        <v>1876</v>
      </c>
      <c r="BC28" s="60" t="str">
        <f t="shared" si="3"/>
        <v>INR  One Thousand Eight Hundred &amp; Seventy Six  Only</v>
      </c>
      <c r="IA28" s="22">
        <v>1.15</v>
      </c>
      <c r="IB28" s="22" t="s">
        <v>89</v>
      </c>
      <c r="IC28" s="22" t="s">
        <v>69</v>
      </c>
      <c r="ID28" s="22">
        <v>2</v>
      </c>
      <c r="IE28" s="23" t="s">
        <v>74</v>
      </c>
      <c r="IF28" s="23"/>
      <c r="IG28" s="23"/>
      <c r="IH28" s="23"/>
      <c r="II28" s="23"/>
    </row>
    <row r="29" spans="1:243" s="22" customFormat="1" ht="28.5">
      <c r="A29" s="72">
        <v>1.16</v>
      </c>
      <c r="B29" s="69" t="s">
        <v>90</v>
      </c>
      <c r="C29" s="61" t="s">
        <v>70</v>
      </c>
      <c r="D29" s="64">
        <v>4</v>
      </c>
      <c r="E29" s="64" t="s">
        <v>74</v>
      </c>
      <c r="F29" s="65">
        <v>762.82</v>
      </c>
      <c r="G29" s="54"/>
      <c r="H29" s="54"/>
      <c r="I29" s="55" t="s">
        <v>38</v>
      </c>
      <c r="J29" s="56">
        <f t="shared" si="0"/>
        <v>1</v>
      </c>
      <c r="K29" s="54" t="s">
        <v>39</v>
      </c>
      <c r="L29" s="54" t="s">
        <v>4</v>
      </c>
      <c r="M29" s="57"/>
      <c r="N29" s="54"/>
      <c r="O29" s="54"/>
      <c r="P29" s="58"/>
      <c r="Q29" s="54"/>
      <c r="R29" s="54"/>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9">
        <f t="shared" si="1"/>
        <v>3051</v>
      </c>
      <c r="BB29" s="53">
        <f t="shared" si="2"/>
        <v>3051</v>
      </c>
      <c r="BC29" s="60" t="str">
        <f t="shared" si="3"/>
        <v>INR  Three Thousand  &amp;Fifty One  Only</v>
      </c>
      <c r="IA29" s="22">
        <v>1.16</v>
      </c>
      <c r="IB29" s="22" t="s">
        <v>90</v>
      </c>
      <c r="IC29" s="22" t="s">
        <v>70</v>
      </c>
      <c r="ID29" s="22">
        <v>4</v>
      </c>
      <c r="IE29" s="23" t="s">
        <v>74</v>
      </c>
      <c r="IF29" s="23"/>
      <c r="IG29" s="23"/>
      <c r="IH29" s="23"/>
      <c r="II29" s="23"/>
    </row>
    <row r="30" spans="1:243" s="22" customFormat="1" ht="28.5">
      <c r="A30" s="71">
        <v>1.17</v>
      </c>
      <c r="B30" s="66" t="s">
        <v>91</v>
      </c>
      <c r="C30" s="61" t="s">
        <v>71</v>
      </c>
      <c r="D30" s="64">
        <v>40</v>
      </c>
      <c r="E30" s="64" t="s">
        <v>116</v>
      </c>
      <c r="F30" s="65">
        <v>260.43</v>
      </c>
      <c r="G30" s="54"/>
      <c r="H30" s="54"/>
      <c r="I30" s="55" t="s">
        <v>38</v>
      </c>
      <c r="J30" s="56">
        <f t="shared" si="0"/>
        <v>1</v>
      </c>
      <c r="K30" s="54" t="s">
        <v>39</v>
      </c>
      <c r="L30" s="54" t="s">
        <v>4</v>
      </c>
      <c r="M30" s="57"/>
      <c r="N30" s="54"/>
      <c r="O30" s="54"/>
      <c r="P30" s="58"/>
      <c r="Q30" s="54"/>
      <c r="R30" s="54"/>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9">
        <f t="shared" si="1"/>
        <v>10417</v>
      </c>
      <c r="BB30" s="53">
        <f t="shared" si="2"/>
        <v>10417</v>
      </c>
      <c r="BC30" s="60" t="str">
        <f t="shared" si="3"/>
        <v>INR  Ten Thousand Four Hundred &amp; Seventeen  Only</v>
      </c>
      <c r="IA30" s="22">
        <v>1.17</v>
      </c>
      <c r="IB30" s="22" t="s">
        <v>91</v>
      </c>
      <c r="IC30" s="22" t="s">
        <v>71</v>
      </c>
      <c r="ID30" s="22">
        <v>40</v>
      </c>
      <c r="IE30" s="23" t="s">
        <v>116</v>
      </c>
      <c r="IF30" s="23"/>
      <c r="IG30" s="23"/>
      <c r="IH30" s="23"/>
      <c r="II30" s="23"/>
    </row>
    <row r="31" spans="1:243" s="22" customFormat="1" ht="28.5">
      <c r="A31" s="72">
        <v>1.18</v>
      </c>
      <c r="B31" s="66" t="s">
        <v>92</v>
      </c>
      <c r="C31" s="61" t="s">
        <v>59</v>
      </c>
      <c r="D31" s="64">
        <v>14</v>
      </c>
      <c r="E31" s="64" t="s">
        <v>74</v>
      </c>
      <c r="F31" s="65">
        <v>224.46</v>
      </c>
      <c r="G31" s="54"/>
      <c r="H31" s="54"/>
      <c r="I31" s="55" t="s">
        <v>38</v>
      </c>
      <c r="J31" s="56">
        <f t="shared" si="0"/>
        <v>1</v>
      </c>
      <c r="K31" s="54" t="s">
        <v>39</v>
      </c>
      <c r="L31" s="54" t="s">
        <v>4</v>
      </c>
      <c r="M31" s="57"/>
      <c r="N31" s="54"/>
      <c r="O31" s="54"/>
      <c r="P31" s="58"/>
      <c r="Q31" s="54"/>
      <c r="R31" s="54"/>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9">
        <f t="shared" si="1"/>
        <v>3142</v>
      </c>
      <c r="BB31" s="53">
        <f t="shared" si="2"/>
        <v>3142</v>
      </c>
      <c r="BC31" s="60" t="str">
        <f t="shared" si="3"/>
        <v>INR  Three Thousand One Hundred &amp; Forty Two  Only</v>
      </c>
      <c r="IA31" s="22">
        <v>1.18</v>
      </c>
      <c r="IB31" s="22" t="s">
        <v>92</v>
      </c>
      <c r="IC31" s="22" t="s">
        <v>59</v>
      </c>
      <c r="ID31" s="22">
        <v>14</v>
      </c>
      <c r="IE31" s="23" t="s">
        <v>74</v>
      </c>
      <c r="IF31" s="23"/>
      <c r="IG31" s="23"/>
      <c r="IH31" s="23"/>
      <c r="II31" s="23"/>
    </row>
    <row r="32" spans="1:243" s="22" customFormat="1" ht="28.5">
      <c r="A32" s="72">
        <v>1.19</v>
      </c>
      <c r="B32" s="66" t="s">
        <v>93</v>
      </c>
      <c r="C32" s="61" t="s">
        <v>73</v>
      </c>
      <c r="D32" s="64">
        <v>20</v>
      </c>
      <c r="E32" s="64" t="s">
        <v>74</v>
      </c>
      <c r="F32" s="65">
        <v>90.31</v>
      </c>
      <c r="G32" s="54"/>
      <c r="H32" s="54"/>
      <c r="I32" s="55" t="s">
        <v>38</v>
      </c>
      <c r="J32" s="56">
        <f t="shared" si="0"/>
        <v>1</v>
      </c>
      <c r="K32" s="54" t="s">
        <v>39</v>
      </c>
      <c r="L32" s="54" t="s">
        <v>4</v>
      </c>
      <c r="M32" s="57"/>
      <c r="N32" s="54"/>
      <c r="O32" s="54"/>
      <c r="P32" s="58"/>
      <c r="Q32" s="54"/>
      <c r="R32" s="54"/>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9">
        <f t="shared" si="1"/>
        <v>1806</v>
      </c>
      <c r="BB32" s="53">
        <f t="shared" si="2"/>
        <v>1806</v>
      </c>
      <c r="BC32" s="60" t="str">
        <f t="shared" si="3"/>
        <v>INR  One Thousand Eight Hundred &amp; Six  Only</v>
      </c>
      <c r="IA32" s="22">
        <v>1.19</v>
      </c>
      <c r="IB32" s="22" t="s">
        <v>93</v>
      </c>
      <c r="IC32" s="22" t="s">
        <v>73</v>
      </c>
      <c r="ID32" s="22">
        <v>20</v>
      </c>
      <c r="IE32" s="23" t="s">
        <v>74</v>
      </c>
      <c r="IF32" s="23"/>
      <c r="IG32" s="23"/>
      <c r="IH32" s="23"/>
      <c r="II32" s="23"/>
    </row>
    <row r="33" spans="1:243" s="22" customFormat="1" ht="95.25" customHeight="1">
      <c r="A33" s="72">
        <v>1.2</v>
      </c>
      <c r="B33" s="66" t="s">
        <v>94</v>
      </c>
      <c r="C33" s="61"/>
      <c r="D33" s="73"/>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5"/>
      <c r="IA33" s="22">
        <v>1.2</v>
      </c>
      <c r="IB33" s="22" t="s">
        <v>94</v>
      </c>
      <c r="IE33" s="23"/>
      <c r="IF33" s="23"/>
      <c r="IG33" s="23"/>
      <c r="IH33" s="23"/>
      <c r="II33" s="23"/>
    </row>
    <row r="34" spans="1:243" s="22" customFormat="1" ht="28.5">
      <c r="A34" s="72">
        <v>1.21</v>
      </c>
      <c r="B34" s="66" t="s">
        <v>95</v>
      </c>
      <c r="C34" s="61"/>
      <c r="D34" s="64">
        <v>5</v>
      </c>
      <c r="E34" s="64" t="s">
        <v>115</v>
      </c>
      <c r="F34" s="65">
        <v>224.46</v>
      </c>
      <c r="G34" s="54"/>
      <c r="H34" s="54"/>
      <c r="I34" s="55" t="s">
        <v>38</v>
      </c>
      <c r="J34" s="56">
        <f t="shared" si="0"/>
        <v>1</v>
      </c>
      <c r="K34" s="54" t="s">
        <v>39</v>
      </c>
      <c r="L34" s="54" t="s">
        <v>4</v>
      </c>
      <c r="M34" s="57"/>
      <c r="N34" s="54"/>
      <c r="O34" s="54"/>
      <c r="P34" s="58"/>
      <c r="Q34" s="54"/>
      <c r="R34" s="54"/>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9">
        <f t="shared" si="1"/>
        <v>1122</v>
      </c>
      <c r="BB34" s="53">
        <f t="shared" si="2"/>
        <v>1122</v>
      </c>
      <c r="BC34" s="60" t="str">
        <f t="shared" si="3"/>
        <v>INR  One Thousand One Hundred &amp; Twenty Two  Only</v>
      </c>
      <c r="IA34" s="22">
        <v>1.21</v>
      </c>
      <c r="IB34" s="22" t="s">
        <v>95</v>
      </c>
      <c r="ID34" s="22">
        <v>5</v>
      </c>
      <c r="IE34" s="23" t="s">
        <v>115</v>
      </c>
      <c r="IF34" s="23"/>
      <c r="IG34" s="23"/>
      <c r="IH34" s="23"/>
      <c r="II34" s="23"/>
    </row>
    <row r="35" spans="1:243" s="22" customFormat="1" ht="42.75">
      <c r="A35" s="72">
        <v>1.22</v>
      </c>
      <c r="B35" s="66" t="s">
        <v>96</v>
      </c>
      <c r="C35" s="61"/>
      <c r="D35" s="73"/>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5"/>
      <c r="IA35" s="22">
        <v>1.22</v>
      </c>
      <c r="IB35" s="22" t="s">
        <v>96</v>
      </c>
      <c r="IE35" s="23"/>
      <c r="IF35" s="23"/>
      <c r="IG35" s="23"/>
      <c r="IH35" s="23"/>
      <c r="II35" s="23"/>
    </row>
    <row r="36" spans="1:243" s="22" customFormat="1" ht="15.75">
      <c r="A36" s="72">
        <v>1.23</v>
      </c>
      <c r="B36" s="66" t="s">
        <v>97</v>
      </c>
      <c r="C36" s="61"/>
      <c r="D36" s="64">
        <v>2</v>
      </c>
      <c r="E36" s="64" t="s">
        <v>116</v>
      </c>
      <c r="F36" s="65">
        <v>49.98</v>
      </c>
      <c r="G36" s="54"/>
      <c r="H36" s="54"/>
      <c r="I36" s="55" t="s">
        <v>38</v>
      </c>
      <c r="J36" s="56">
        <f t="shared" si="0"/>
        <v>1</v>
      </c>
      <c r="K36" s="54" t="s">
        <v>39</v>
      </c>
      <c r="L36" s="54" t="s">
        <v>4</v>
      </c>
      <c r="M36" s="57"/>
      <c r="N36" s="54"/>
      <c r="O36" s="54"/>
      <c r="P36" s="58"/>
      <c r="Q36" s="54"/>
      <c r="R36" s="54"/>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9">
        <f t="shared" si="1"/>
        <v>100</v>
      </c>
      <c r="BB36" s="53">
        <f t="shared" si="2"/>
        <v>100</v>
      </c>
      <c r="BC36" s="60" t="str">
        <f t="shared" si="3"/>
        <v>INR  One Hundred    Only</v>
      </c>
      <c r="IA36" s="22">
        <v>1.23</v>
      </c>
      <c r="IB36" s="22" t="s">
        <v>97</v>
      </c>
      <c r="ID36" s="22">
        <v>2</v>
      </c>
      <c r="IE36" s="23" t="s">
        <v>116</v>
      </c>
      <c r="IF36" s="23"/>
      <c r="IG36" s="23"/>
      <c r="IH36" s="23"/>
      <c r="II36" s="23"/>
    </row>
    <row r="37" spans="1:243" s="22" customFormat="1" ht="28.5">
      <c r="A37" s="72">
        <v>1.24</v>
      </c>
      <c r="B37" s="66" t="s">
        <v>98</v>
      </c>
      <c r="C37" s="61"/>
      <c r="D37" s="64">
        <v>7</v>
      </c>
      <c r="E37" s="64" t="s">
        <v>116</v>
      </c>
      <c r="F37" s="65">
        <v>71.02</v>
      </c>
      <c r="G37" s="54"/>
      <c r="H37" s="54"/>
      <c r="I37" s="55" t="s">
        <v>38</v>
      </c>
      <c r="J37" s="56">
        <f t="shared" si="0"/>
        <v>1</v>
      </c>
      <c r="K37" s="54" t="s">
        <v>39</v>
      </c>
      <c r="L37" s="54" t="s">
        <v>4</v>
      </c>
      <c r="M37" s="57"/>
      <c r="N37" s="54"/>
      <c r="O37" s="54"/>
      <c r="P37" s="58"/>
      <c r="Q37" s="54"/>
      <c r="R37" s="54"/>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9">
        <f t="shared" si="1"/>
        <v>497</v>
      </c>
      <c r="BB37" s="53">
        <f t="shared" si="2"/>
        <v>497</v>
      </c>
      <c r="BC37" s="60" t="str">
        <f t="shared" si="3"/>
        <v>INR  Four Hundred &amp; Ninety Seven  Only</v>
      </c>
      <c r="IA37" s="22">
        <v>1.24</v>
      </c>
      <c r="IB37" s="22" t="s">
        <v>98</v>
      </c>
      <c r="ID37" s="22">
        <v>7</v>
      </c>
      <c r="IE37" s="23" t="s">
        <v>116</v>
      </c>
      <c r="IF37" s="23"/>
      <c r="IG37" s="23"/>
      <c r="IH37" s="23"/>
      <c r="II37" s="23"/>
    </row>
    <row r="38" spans="1:243" s="22" customFormat="1" ht="90" customHeight="1">
      <c r="A38" s="72">
        <v>1.25</v>
      </c>
      <c r="B38" s="66" t="s">
        <v>99</v>
      </c>
      <c r="C38" s="61"/>
      <c r="D38" s="64">
        <v>60</v>
      </c>
      <c r="E38" s="64" t="s">
        <v>74</v>
      </c>
      <c r="F38" s="65">
        <v>79.79</v>
      </c>
      <c r="G38" s="54"/>
      <c r="H38" s="54"/>
      <c r="I38" s="55" t="s">
        <v>38</v>
      </c>
      <c r="J38" s="56">
        <f t="shared" si="0"/>
        <v>1</v>
      </c>
      <c r="K38" s="54" t="s">
        <v>39</v>
      </c>
      <c r="L38" s="54" t="s">
        <v>4</v>
      </c>
      <c r="M38" s="57"/>
      <c r="N38" s="54"/>
      <c r="O38" s="54"/>
      <c r="P38" s="58"/>
      <c r="Q38" s="54"/>
      <c r="R38" s="54"/>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9">
        <f t="shared" si="1"/>
        <v>4787</v>
      </c>
      <c r="BB38" s="53">
        <f t="shared" si="2"/>
        <v>4787</v>
      </c>
      <c r="BC38" s="60" t="str">
        <f t="shared" si="3"/>
        <v>INR  Four Thousand Seven Hundred &amp; Eighty Seven  Only</v>
      </c>
      <c r="IA38" s="22">
        <v>1.25</v>
      </c>
      <c r="IB38" s="22" t="s">
        <v>99</v>
      </c>
      <c r="ID38" s="22">
        <v>60</v>
      </c>
      <c r="IE38" s="23" t="s">
        <v>74</v>
      </c>
      <c r="IF38" s="23"/>
      <c r="IG38" s="23"/>
      <c r="IH38" s="23"/>
      <c r="II38" s="23"/>
    </row>
    <row r="39" spans="1:243" s="22" customFormat="1" ht="78" customHeight="1">
      <c r="A39" s="72">
        <v>1.26</v>
      </c>
      <c r="B39" s="66" t="s">
        <v>100</v>
      </c>
      <c r="C39" s="61"/>
      <c r="D39" s="64">
        <v>3020</v>
      </c>
      <c r="E39" s="64" t="s">
        <v>116</v>
      </c>
      <c r="F39" s="65">
        <v>18.41</v>
      </c>
      <c r="G39" s="54"/>
      <c r="H39" s="54"/>
      <c r="I39" s="55" t="s">
        <v>38</v>
      </c>
      <c r="J39" s="56">
        <f t="shared" si="0"/>
        <v>1</v>
      </c>
      <c r="K39" s="54" t="s">
        <v>39</v>
      </c>
      <c r="L39" s="54" t="s">
        <v>4</v>
      </c>
      <c r="M39" s="57"/>
      <c r="N39" s="54"/>
      <c r="O39" s="54"/>
      <c r="P39" s="58"/>
      <c r="Q39" s="54"/>
      <c r="R39" s="54"/>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9">
        <f t="shared" si="1"/>
        <v>55598</v>
      </c>
      <c r="BB39" s="53">
        <f t="shared" si="2"/>
        <v>55598</v>
      </c>
      <c r="BC39" s="60" t="str">
        <f t="shared" si="3"/>
        <v>INR  Fifty Five Thousand Five Hundred &amp; Ninety Eight  Only</v>
      </c>
      <c r="IA39" s="22">
        <v>1.26</v>
      </c>
      <c r="IB39" s="22" t="s">
        <v>100</v>
      </c>
      <c r="ID39" s="22">
        <v>3020</v>
      </c>
      <c r="IE39" s="23" t="s">
        <v>116</v>
      </c>
      <c r="IF39" s="23"/>
      <c r="IG39" s="23"/>
      <c r="IH39" s="23"/>
      <c r="II39" s="23"/>
    </row>
    <row r="40" spans="1:243" s="22" customFormat="1" ht="62.25" customHeight="1">
      <c r="A40" s="72">
        <v>1.27</v>
      </c>
      <c r="B40" s="66" t="s">
        <v>101</v>
      </c>
      <c r="C40" s="61"/>
      <c r="D40" s="64">
        <v>150</v>
      </c>
      <c r="E40" s="64" t="s">
        <v>116</v>
      </c>
      <c r="F40" s="65">
        <v>30.69</v>
      </c>
      <c r="G40" s="54"/>
      <c r="H40" s="54"/>
      <c r="I40" s="55" t="s">
        <v>38</v>
      </c>
      <c r="J40" s="56">
        <f t="shared" si="0"/>
        <v>1</v>
      </c>
      <c r="K40" s="54" t="s">
        <v>39</v>
      </c>
      <c r="L40" s="54" t="s">
        <v>4</v>
      </c>
      <c r="M40" s="57"/>
      <c r="N40" s="54"/>
      <c r="O40" s="54"/>
      <c r="P40" s="58"/>
      <c r="Q40" s="54"/>
      <c r="R40" s="54"/>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9">
        <f t="shared" si="1"/>
        <v>4604</v>
      </c>
      <c r="BB40" s="53">
        <f t="shared" si="2"/>
        <v>4604</v>
      </c>
      <c r="BC40" s="60" t="str">
        <f t="shared" si="3"/>
        <v>INR  Four Thousand Six Hundred &amp; Four  Only</v>
      </c>
      <c r="IA40" s="22">
        <v>1.27</v>
      </c>
      <c r="IB40" s="22" t="s">
        <v>101</v>
      </c>
      <c r="ID40" s="22">
        <v>150</v>
      </c>
      <c r="IE40" s="23" t="s">
        <v>116</v>
      </c>
      <c r="IF40" s="23"/>
      <c r="IG40" s="23"/>
      <c r="IH40" s="23"/>
      <c r="II40" s="23"/>
    </row>
    <row r="41" spans="1:243" s="22" customFormat="1" ht="42.75">
      <c r="A41" s="72">
        <v>1.28</v>
      </c>
      <c r="B41" s="66" t="s">
        <v>102</v>
      </c>
      <c r="C41" s="61"/>
      <c r="D41" s="64">
        <v>2</v>
      </c>
      <c r="E41" s="64" t="s">
        <v>74</v>
      </c>
      <c r="F41" s="65">
        <v>256.9</v>
      </c>
      <c r="G41" s="54"/>
      <c r="H41" s="54"/>
      <c r="I41" s="55" t="s">
        <v>38</v>
      </c>
      <c r="J41" s="56">
        <f t="shared" si="0"/>
        <v>1</v>
      </c>
      <c r="K41" s="54" t="s">
        <v>39</v>
      </c>
      <c r="L41" s="54" t="s">
        <v>4</v>
      </c>
      <c r="M41" s="57"/>
      <c r="N41" s="54"/>
      <c r="O41" s="54"/>
      <c r="P41" s="58"/>
      <c r="Q41" s="54"/>
      <c r="R41" s="54"/>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9">
        <f t="shared" si="1"/>
        <v>514</v>
      </c>
      <c r="BB41" s="53">
        <f t="shared" si="2"/>
        <v>514</v>
      </c>
      <c r="BC41" s="60" t="str">
        <f t="shared" si="3"/>
        <v>INR  Five Hundred &amp; Fourteen  Only</v>
      </c>
      <c r="IA41" s="22">
        <v>1.28</v>
      </c>
      <c r="IB41" s="22" t="s">
        <v>102</v>
      </c>
      <c r="ID41" s="22">
        <v>2</v>
      </c>
      <c r="IE41" s="23" t="s">
        <v>74</v>
      </c>
      <c r="IF41" s="23"/>
      <c r="IG41" s="23"/>
      <c r="IH41" s="23"/>
      <c r="II41" s="23"/>
    </row>
    <row r="42" spans="1:243" s="22" customFormat="1" ht="57">
      <c r="A42" s="72">
        <v>1.29</v>
      </c>
      <c r="B42" s="66" t="s">
        <v>103</v>
      </c>
      <c r="C42" s="61"/>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5"/>
      <c r="IA42" s="22">
        <v>1.29</v>
      </c>
      <c r="IB42" s="22" t="s">
        <v>103</v>
      </c>
      <c r="IE42" s="23"/>
      <c r="IF42" s="23"/>
      <c r="IG42" s="23"/>
      <c r="IH42" s="23"/>
      <c r="II42" s="23"/>
    </row>
    <row r="43" spans="1:243" s="22" customFormat="1" ht="42.75">
      <c r="A43" s="72">
        <v>1.3</v>
      </c>
      <c r="B43" s="66" t="s">
        <v>104</v>
      </c>
      <c r="C43" s="61"/>
      <c r="D43" s="64">
        <v>90</v>
      </c>
      <c r="E43" s="64" t="s">
        <v>116</v>
      </c>
      <c r="F43" s="65">
        <v>521.7</v>
      </c>
      <c r="G43" s="54"/>
      <c r="H43" s="54"/>
      <c r="I43" s="55" t="s">
        <v>38</v>
      </c>
      <c r="J43" s="56">
        <f t="shared" si="0"/>
        <v>1</v>
      </c>
      <c r="K43" s="54" t="s">
        <v>39</v>
      </c>
      <c r="L43" s="54" t="s">
        <v>4</v>
      </c>
      <c r="M43" s="57"/>
      <c r="N43" s="54"/>
      <c r="O43" s="54"/>
      <c r="P43" s="58"/>
      <c r="Q43" s="54"/>
      <c r="R43" s="54"/>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9">
        <f t="shared" si="1"/>
        <v>46953</v>
      </c>
      <c r="BB43" s="53">
        <f t="shared" si="2"/>
        <v>46953</v>
      </c>
      <c r="BC43" s="60" t="str">
        <f t="shared" si="3"/>
        <v>INR  Forty Six Thousand Nine Hundred &amp; Fifty Three  Only</v>
      </c>
      <c r="IA43" s="22">
        <v>1.3</v>
      </c>
      <c r="IB43" s="22" t="s">
        <v>104</v>
      </c>
      <c r="ID43" s="22">
        <v>90</v>
      </c>
      <c r="IE43" s="23" t="s">
        <v>116</v>
      </c>
      <c r="IF43" s="23"/>
      <c r="IG43" s="23"/>
      <c r="IH43" s="23"/>
      <c r="II43" s="23"/>
    </row>
    <row r="44" spans="1:243" s="22" customFormat="1" ht="28.5">
      <c r="A44" s="72">
        <v>1.31</v>
      </c>
      <c r="B44" s="66" t="s">
        <v>105</v>
      </c>
      <c r="C44" s="61"/>
      <c r="D44" s="64">
        <v>10</v>
      </c>
      <c r="E44" s="64" t="s">
        <v>116</v>
      </c>
      <c r="F44" s="65">
        <v>264.8</v>
      </c>
      <c r="G44" s="54"/>
      <c r="H44" s="54"/>
      <c r="I44" s="55" t="s">
        <v>38</v>
      </c>
      <c r="J44" s="56">
        <f t="shared" si="0"/>
        <v>1</v>
      </c>
      <c r="K44" s="54" t="s">
        <v>39</v>
      </c>
      <c r="L44" s="54" t="s">
        <v>4</v>
      </c>
      <c r="M44" s="57"/>
      <c r="N44" s="54"/>
      <c r="O44" s="54"/>
      <c r="P44" s="58"/>
      <c r="Q44" s="54"/>
      <c r="R44" s="54"/>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9">
        <f t="shared" si="1"/>
        <v>2648</v>
      </c>
      <c r="BB44" s="53">
        <f t="shared" si="2"/>
        <v>2648</v>
      </c>
      <c r="BC44" s="60" t="str">
        <f t="shared" si="3"/>
        <v>INR  Two Thousand Six Hundred &amp; Forty Eight  Only</v>
      </c>
      <c r="IA44" s="22">
        <v>1.31</v>
      </c>
      <c r="IB44" s="22" t="s">
        <v>105</v>
      </c>
      <c r="ID44" s="22">
        <v>10</v>
      </c>
      <c r="IE44" s="23" t="s">
        <v>116</v>
      </c>
      <c r="IF44" s="23"/>
      <c r="IG44" s="23"/>
      <c r="IH44" s="23"/>
      <c r="II44" s="23"/>
    </row>
    <row r="45" spans="1:243" s="22" customFormat="1" ht="71.25">
      <c r="A45" s="72">
        <v>1.32</v>
      </c>
      <c r="B45" s="66" t="s">
        <v>106</v>
      </c>
      <c r="C45" s="61"/>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5"/>
      <c r="IA45" s="22">
        <v>1.32</v>
      </c>
      <c r="IB45" s="22" t="s">
        <v>106</v>
      </c>
      <c r="IE45" s="23"/>
      <c r="IF45" s="23"/>
      <c r="IG45" s="23"/>
      <c r="IH45" s="23"/>
      <c r="II45" s="23"/>
    </row>
    <row r="46" spans="1:243" s="22" customFormat="1" ht="28.5">
      <c r="A46" s="72">
        <v>1.33</v>
      </c>
      <c r="B46" s="66" t="s">
        <v>107</v>
      </c>
      <c r="C46" s="61"/>
      <c r="D46" s="64">
        <v>4</v>
      </c>
      <c r="E46" s="64" t="s">
        <v>117</v>
      </c>
      <c r="F46" s="65">
        <v>90.31</v>
      </c>
      <c r="G46" s="54"/>
      <c r="H46" s="54"/>
      <c r="I46" s="55" t="s">
        <v>38</v>
      </c>
      <c r="J46" s="56">
        <f t="shared" si="0"/>
        <v>1</v>
      </c>
      <c r="K46" s="54" t="s">
        <v>39</v>
      </c>
      <c r="L46" s="54" t="s">
        <v>4</v>
      </c>
      <c r="M46" s="57"/>
      <c r="N46" s="54"/>
      <c r="O46" s="54"/>
      <c r="P46" s="58"/>
      <c r="Q46" s="54"/>
      <c r="R46" s="54"/>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9">
        <f t="shared" si="1"/>
        <v>361</v>
      </c>
      <c r="BB46" s="53">
        <f t="shared" si="2"/>
        <v>361</v>
      </c>
      <c r="BC46" s="60" t="str">
        <f t="shared" si="3"/>
        <v>INR  Three Hundred &amp; Sixty One  Only</v>
      </c>
      <c r="IA46" s="22">
        <v>1.33</v>
      </c>
      <c r="IB46" s="22" t="s">
        <v>107</v>
      </c>
      <c r="ID46" s="22">
        <v>4</v>
      </c>
      <c r="IE46" s="23" t="s">
        <v>117</v>
      </c>
      <c r="IF46" s="23"/>
      <c r="IG46" s="23"/>
      <c r="IH46" s="23"/>
      <c r="II46" s="23"/>
    </row>
    <row r="47" spans="1:243" s="22" customFormat="1" ht="28.5">
      <c r="A47" s="72">
        <v>1.34</v>
      </c>
      <c r="B47" s="66" t="s">
        <v>108</v>
      </c>
      <c r="C47" s="61"/>
      <c r="D47" s="64">
        <v>4</v>
      </c>
      <c r="E47" s="64" t="s">
        <v>117</v>
      </c>
      <c r="F47" s="65">
        <v>106.97</v>
      </c>
      <c r="G47" s="54"/>
      <c r="H47" s="54"/>
      <c r="I47" s="55" t="s">
        <v>38</v>
      </c>
      <c r="J47" s="56">
        <f t="shared" si="0"/>
        <v>1</v>
      </c>
      <c r="K47" s="54" t="s">
        <v>39</v>
      </c>
      <c r="L47" s="54" t="s">
        <v>4</v>
      </c>
      <c r="M47" s="57"/>
      <c r="N47" s="54"/>
      <c r="O47" s="54"/>
      <c r="P47" s="58"/>
      <c r="Q47" s="54"/>
      <c r="R47" s="54"/>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9">
        <f t="shared" si="1"/>
        <v>428</v>
      </c>
      <c r="BB47" s="53">
        <f t="shared" si="2"/>
        <v>428</v>
      </c>
      <c r="BC47" s="60" t="str">
        <f t="shared" si="3"/>
        <v>INR  Four Hundred &amp; Twenty Eight  Only</v>
      </c>
      <c r="IA47" s="22">
        <v>1.34</v>
      </c>
      <c r="IB47" s="22" t="s">
        <v>108</v>
      </c>
      <c r="ID47" s="22">
        <v>4</v>
      </c>
      <c r="IE47" s="23" t="s">
        <v>117</v>
      </c>
      <c r="IF47" s="23"/>
      <c r="IG47" s="23"/>
      <c r="IH47" s="23"/>
      <c r="II47" s="23"/>
    </row>
    <row r="48" spans="1:243" s="22" customFormat="1" ht="42.75">
      <c r="A48" s="72">
        <v>1.35</v>
      </c>
      <c r="B48" s="66" t="s">
        <v>109</v>
      </c>
      <c r="C48" s="61"/>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5"/>
      <c r="IA48" s="22">
        <v>1.35</v>
      </c>
      <c r="IB48" s="22" t="s">
        <v>109</v>
      </c>
      <c r="IE48" s="23"/>
      <c r="IF48" s="23"/>
      <c r="IG48" s="23"/>
      <c r="IH48" s="23"/>
      <c r="II48" s="23"/>
    </row>
    <row r="49" spans="1:243" s="22" customFormat="1" ht="15.75">
      <c r="A49" s="72">
        <v>1.36</v>
      </c>
      <c r="B49" s="66" t="s">
        <v>110</v>
      </c>
      <c r="C49" s="61"/>
      <c r="D49" s="64">
        <v>4</v>
      </c>
      <c r="E49" s="64" t="s">
        <v>117</v>
      </c>
      <c r="F49" s="65">
        <v>132.4</v>
      </c>
      <c r="G49" s="54"/>
      <c r="H49" s="54"/>
      <c r="I49" s="55" t="s">
        <v>38</v>
      </c>
      <c r="J49" s="56">
        <f t="shared" si="0"/>
        <v>1</v>
      </c>
      <c r="K49" s="54" t="s">
        <v>39</v>
      </c>
      <c r="L49" s="54" t="s">
        <v>4</v>
      </c>
      <c r="M49" s="57"/>
      <c r="N49" s="54"/>
      <c r="O49" s="54"/>
      <c r="P49" s="58"/>
      <c r="Q49" s="54"/>
      <c r="R49" s="54"/>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9">
        <f t="shared" si="1"/>
        <v>530</v>
      </c>
      <c r="BB49" s="53">
        <f t="shared" si="2"/>
        <v>530</v>
      </c>
      <c r="BC49" s="60" t="str">
        <f t="shared" si="3"/>
        <v>INR  Five Hundred &amp; Thirty  Only</v>
      </c>
      <c r="IA49" s="22">
        <v>1.36</v>
      </c>
      <c r="IB49" s="22" t="s">
        <v>110</v>
      </c>
      <c r="ID49" s="22">
        <v>4</v>
      </c>
      <c r="IE49" s="23" t="s">
        <v>117</v>
      </c>
      <c r="IF49" s="23"/>
      <c r="IG49" s="23"/>
      <c r="IH49" s="23"/>
      <c r="II49" s="23"/>
    </row>
    <row r="50" spans="1:243" s="22" customFormat="1" ht="42.75">
      <c r="A50" s="72">
        <v>1.37</v>
      </c>
      <c r="B50" s="66" t="s">
        <v>111</v>
      </c>
      <c r="C50" s="61"/>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5"/>
      <c r="IA50" s="22">
        <v>1.37</v>
      </c>
      <c r="IB50" s="22" t="s">
        <v>111</v>
      </c>
      <c r="IE50" s="23"/>
      <c r="IF50" s="23"/>
      <c r="IG50" s="23"/>
      <c r="IH50" s="23"/>
      <c r="II50" s="23"/>
    </row>
    <row r="51" spans="1:243" s="22" customFormat="1" ht="28.5">
      <c r="A51" s="72">
        <v>1.38</v>
      </c>
      <c r="B51" s="66" t="s">
        <v>112</v>
      </c>
      <c r="C51" s="61"/>
      <c r="D51" s="64">
        <v>4</v>
      </c>
      <c r="E51" s="64" t="s">
        <v>74</v>
      </c>
      <c r="F51" s="65">
        <v>312.14</v>
      </c>
      <c r="G51" s="54"/>
      <c r="H51" s="54"/>
      <c r="I51" s="55" t="s">
        <v>38</v>
      </c>
      <c r="J51" s="56">
        <f t="shared" si="0"/>
        <v>1</v>
      </c>
      <c r="K51" s="54" t="s">
        <v>39</v>
      </c>
      <c r="L51" s="54" t="s">
        <v>4</v>
      </c>
      <c r="M51" s="57"/>
      <c r="N51" s="54"/>
      <c r="O51" s="54"/>
      <c r="P51" s="58"/>
      <c r="Q51" s="54"/>
      <c r="R51" s="54"/>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9">
        <f t="shared" si="1"/>
        <v>1249</v>
      </c>
      <c r="BB51" s="53">
        <f t="shared" si="2"/>
        <v>1249</v>
      </c>
      <c r="BC51" s="60" t="str">
        <f t="shared" si="3"/>
        <v>INR  One Thousand Two Hundred &amp; Forty Nine  Only</v>
      </c>
      <c r="IA51" s="22">
        <v>1.38</v>
      </c>
      <c r="IB51" s="22" t="s">
        <v>112</v>
      </c>
      <c r="ID51" s="22">
        <v>4</v>
      </c>
      <c r="IE51" s="23" t="s">
        <v>74</v>
      </c>
      <c r="IF51" s="23"/>
      <c r="IG51" s="23"/>
      <c r="IH51" s="23"/>
      <c r="II51" s="23"/>
    </row>
    <row r="52" spans="1:243" s="22" customFormat="1" ht="71.25">
      <c r="A52" s="72">
        <v>1.39</v>
      </c>
      <c r="B52" s="66" t="s">
        <v>113</v>
      </c>
      <c r="C52" s="61"/>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5"/>
      <c r="IA52" s="22">
        <v>1.39</v>
      </c>
      <c r="IB52" s="22" t="s">
        <v>113</v>
      </c>
      <c r="IE52" s="23"/>
      <c r="IF52" s="23"/>
      <c r="IG52" s="23"/>
      <c r="IH52" s="23"/>
      <c r="II52" s="23"/>
    </row>
    <row r="53" spans="1:243" s="22" customFormat="1" ht="28.5">
      <c r="A53" s="72">
        <v>1.4</v>
      </c>
      <c r="B53" s="66" t="s">
        <v>114</v>
      </c>
      <c r="C53" s="61"/>
      <c r="D53" s="64">
        <v>4</v>
      </c>
      <c r="E53" s="64" t="s">
        <v>117</v>
      </c>
      <c r="F53" s="65">
        <v>311.27</v>
      </c>
      <c r="G53" s="54"/>
      <c r="H53" s="54"/>
      <c r="I53" s="55" t="s">
        <v>38</v>
      </c>
      <c r="J53" s="56">
        <f t="shared" si="0"/>
        <v>1</v>
      </c>
      <c r="K53" s="54" t="s">
        <v>39</v>
      </c>
      <c r="L53" s="54" t="s">
        <v>4</v>
      </c>
      <c r="M53" s="57"/>
      <c r="N53" s="54"/>
      <c r="O53" s="54"/>
      <c r="P53" s="58"/>
      <c r="Q53" s="54"/>
      <c r="R53" s="54"/>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9">
        <f t="shared" si="1"/>
        <v>1245</v>
      </c>
      <c r="BB53" s="53">
        <f t="shared" si="2"/>
        <v>1245</v>
      </c>
      <c r="BC53" s="60" t="str">
        <f t="shared" si="3"/>
        <v>INR  One Thousand Two Hundred &amp; Forty Five  Only</v>
      </c>
      <c r="IA53" s="22">
        <v>1.4</v>
      </c>
      <c r="IB53" s="22" t="s">
        <v>114</v>
      </c>
      <c r="ID53" s="22">
        <v>4</v>
      </c>
      <c r="IE53" s="23" t="s">
        <v>117</v>
      </c>
      <c r="IF53" s="23"/>
      <c r="IG53" s="23"/>
      <c r="IH53" s="23"/>
      <c r="II53" s="23"/>
    </row>
    <row r="54" spans="1:55" ht="28.5">
      <c r="A54" s="24" t="s">
        <v>46</v>
      </c>
      <c r="B54" s="50"/>
      <c r="C54" s="51"/>
      <c r="D54" s="37"/>
      <c r="E54" s="37"/>
      <c r="F54" s="37"/>
      <c r="G54" s="37"/>
      <c r="H54" s="42"/>
      <c r="I54" s="42"/>
      <c r="J54" s="42"/>
      <c r="K54" s="42"/>
      <c r="L54" s="43"/>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70">
        <f>SUM(BA14:BA53)</f>
        <v>289154</v>
      </c>
      <c r="BB54" s="44">
        <f>SUM(BB14:BB53)</f>
        <v>289154</v>
      </c>
      <c r="BC54" s="52" t="str">
        <f>SpellNumber(L54,BB54)</f>
        <v>  Two Lakh Eighty Nine Thousand One Hundred &amp; Fifty Four  Only</v>
      </c>
    </row>
    <row r="55" spans="1:55" ht="36.75" customHeight="1">
      <c r="A55" s="25" t="s">
        <v>47</v>
      </c>
      <c r="B55" s="26"/>
      <c r="C55" s="27"/>
      <c r="D55" s="28"/>
      <c r="E55" s="38" t="s">
        <v>52</v>
      </c>
      <c r="F55" s="39"/>
      <c r="G55" s="29"/>
      <c r="H55" s="30"/>
      <c r="I55" s="30"/>
      <c r="J55" s="30"/>
      <c r="K55" s="31"/>
      <c r="L55" s="32"/>
      <c r="M55" s="33"/>
      <c r="N55" s="34"/>
      <c r="O55" s="22"/>
      <c r="P55" s="22"/>
      <c r="Q55" s="22"/>
      <c r="R55" s="22"/>
      <c r="S55" s="22"/>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5">
        <f>IF(ISBLANK(F55),0,IF(E55="Excess (+)",ROUND(BA54+(BA54*F55),2),IF(E55="Less (-)",ROUND(BA54+(BA54*F55*(-1)),2),IF(E55="At Par",BA54,0))))</f>
        <v>0</v>
      </c>
      <c r="BB55" s="36">
        <f>ROUND(BA55,0)</f>
        <v>0</v>
      </c>
      <c r="BC55" s="21" t="str">
        <f>SpellNumber($E$2,BB55)</f>
        <v>INR Zero Only</v>
      </c>
    </row>
    <row r="56" spans="1:55" ht="33.75" customHeight="1">
      <c r="A56" s="24" t="s">
        <v>48</v>
      </c>
      <c r="B56" s="24"/>
      <c r="C56" s="77" t="str">
        <f>SpellNumber($E$2,BB55)</f>
        <v>INR Zero Only</v>
      </c>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row>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8" ht="15"/>
    <row r="599" ht="15"/>
    <row r="600" ht="15"/>
    <row r="602" ht="15"/>
    <row r="603" ht="15"/>
    <row r="604" ht="15"/>
    <row r="605" ht="15"/>
    <row r="606" ht="15"/>
    <row r="607" ht="15"/>
    <row r="609" ht="15"/>
    <row r="610" ht="15"/>
    <row r="611" ht="15"/>
    <row r="612" ht="15"/>
    <row r="613" ht="15"/>
    <row r="615" ht="15"/>
    <row r="616" ht="15"/>
    <row r="617" ht="15"/>
    <row r="618" ht="15"/>
    <row r="620" ht="15"/>
    <row r="621" ht="15"/>
    <row r="622" ht="15"/>
    <row r="624" ht="15"/>
    <row r="625" ht="15"/>
    <row r="626" ht="15"/>
    <row r="628" ht="15"/>
    <row r="629" ht="15"/>
    <row r="630" ht="15"/>
    <row r="632" ht="15"/>
    <row r="634" ht="15"/>
    <row r="635" ht="15"/>
    <row r="636" ht="15"/>
    <row r="637" ht="15"/>
  </sheetData>
  <sheetProtection password="D850" sheet="1"/>
  <autoFilter ref="A11:BC56"/>
  <mergeCells count="19">
    <mergeCell ref="D17:BC17"/>
    <mergeCell ref="C56:BC56"/>
    <mergeCell ref="A1:L1"/>
    <mergeCell ref="A4:BC4"/>
    <mergeCell ref="A5:BC5"/>
    <mergeCell ref="A6:BC6"/>
    <mergeCell ref="A7:BC7"/>
    <mergeCell ref="B8:BC8"/>
    <mergeCell ref="D23:BC23"/>
    <mergeCell ref="D14:BC14"/>
    <mergeCell ref="A9:BC9"/>
    <mergeCell ref="D52:BC52"/>
    <mergeCell ref="D33:BC33"/>
    <mergeCell ref="D35:BC35"/>
    <mergeCell ref="D42:BC42"/>
    <mergeCell ref="D45:BC45"/>
    <mergeCell ref="D48:BC48"/>
    <mergeCell ref="D50:BC50"/>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5">
      <formula1>IF(E55="Select",-1,IF(E55="At Par",0,0))</formula1>
      <formula2>IF(E55="Select",-1,IF(E55="At Par",0,0.99))</formula2>
    </dataValidation>
    <dataValidation type="list" allowBlank="1" showErrorMessage="1" sqref="E5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5">
      <formula1>0</formula1>
      <formula2>99.9</formula2>
    </dataValidation>
    <dataValidation type="list" allowBlank="1" showErrorMessage="1" sqref="D13:D14 K15:K16 D17 K18:K22 D23 K24:K32 D33 K34 D35 K36:K41 D42 K43:K44 D45 K46:K47 D48 K49 D50 K51 K53 D5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22 G24:H32 G34:H34 G36:H41 G43:H44 G46:H47 G49:H49 G51:H51 G53:H53">
      <formula1>0</formula1>
      <formula2>999999999999999</formula2>
    </dataValidation>
    <dataValidation allowBlank="1" showInputMessage="1" showErrorMessage="1" promptTitle="Addition / Deduction" prompt="Please Choose the correct One" sqref="J15:J16 J18:J22 J24:J32 J34 J36:J41 J43:J44 J46:J47 J49 J51 J53">
      <formula1>0</formula1>
      <formula2>0</formula2>
    </dataValidation>
    <dataValidation type="list" showErrorMessage="1" sqref="I15:I16 I18:I22 I24:I32 I34 I36:I41 I43:I44 I46:I47 I49 I51 I5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22 N24:O32 N34:O34 N36:O41 N43:O44 N46:O47 N49:O49 N51:O51 N53:O5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22 R24:R32 R34 R36:R41 R43:R44 R46:R47 R49 R51 R5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22 Q24:Q32 Q34 Q36:Q41 Q43:Q44 Q46:Q47 Q49 Q51 Q5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22 M24:M32 M34 M36:M41 M43:M44 M46:M47 M49 M51 M53">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8:D22 D24:D32 D34 D36:D41 D43:D44 D46:D47 D49 D51 D5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F22 F24:F32 F34 F36:F41 F43:F44 F46:F47 F49 F51 F53">
      <formula1>0</formula1>
      <formula2>999999999999999</formula2>
    </dataValidation>
    <dataValidation type="decimal" allowBlank="1" showInputMessage="1" showErrorMessage="1" errorTitle="Invalid Entry" error="Only Numeric Values are allowed. " sqref="A14 A16:A17 A19:A20 A22:A23 A25:A26 A28:A29 A31:A53">
      <formula1>0</formula1>
      <formula2>999999999999999</formula2>
    </dataValidation>
    <dataValidation type="list" allowBlank="1" showInputMessage="1" showErrorMessage="1" sqref="L47 L48 L49 L50 L51 L13 L14 L15 L16 L17 L18 L19 L20 L21 L22 L23 L24 L25 L26 L27 L28 L29 L30 L31 L32 L33 L34 L35 L36 L37 L38 L39 L40 L41 L42 L43 L44 L45 L46 L53 L52">
      <formula1>"INR"</formula1>
    </dataValidation>
    <dataValidation allowBlank="1" showInputMessage="1" showErrorMessage="1" promptTitle="Itemcode/Make" prompt="Please enter text" sqref="C14:C53">
      <formula1>0</formula1>
      <formula2>0</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DOIP_Office</cp:lastModifiedBy>
  <cp:lastPrinted>2022-11-30T09:45:33Z</cp:lastPrinted>
  <dcterms:created xsi:type="dcterms:W3CDTF">2009-01-30T06:42:42Z</dcterms:created>
  <dcterms:modified xsi:type="dcterms:W3CDTF">2023-08-04T07:07:31Z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