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<sst xmlns="http://schemas.openxmlformats.org/spreadsheetml/2006/main" count="159" uniqueCount="68">
  <si>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</si>
  <si>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</si>
  <si>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</si>
  <si>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</si>
  <si>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</si>
  <si>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</si>
  <si>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</si>
  <si>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</si>
  <si>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</si>
  <si>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</si>
  <si>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</si>
  <si>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</si>
  <si>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</si>
  <si>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</si>
  <si>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</si>
  <si>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</si>
  <si>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</si>
  <si>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</si>
  <si>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</si>
  <si>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</si>
  <si>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</si>
  <si>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</si>
  <si>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</si>
  <si>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</si>
  <si>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</si>
  <si>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</si>
  <si>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</si>
  <si>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</si>
  <si>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</si>
  <si>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</si>
  <si>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</si>
  <si>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</si>
  <si>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</si>
  <si>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</si>
  <si>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</si>
  <si>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</si>
  <si>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</si>
  <si>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</si>
  <si>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</si>
  <si>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</si>
  <si>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</si>
  <si>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</si>
  <si>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</si>
  <si>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</si>
  <si>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</si>
  <si>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</si>
  <si>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</si>
  <si>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cum</t>
  </si>
  <si>
    <t>100 mm</t>
  </si>
  <si>
    <t>each</t>
  </si>
  <si>
    <t>Each</t>
  </si>
  <si>
    <t>Contract No:  39/C/D3/2021-22</t>
  </si>
  <si>
    <t>Name of Work: Providing and fixing flush door in lower half of existing cupboard at GH-1 Rooms</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</si>
  <si>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</si>
  <si>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</si>
  <si>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</si>
  <si>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aluminium tower bolts, ISI marked, anodised (anodic coating not less than grade AC 10 as per IS : 1868 ) transparent or dyed to required colour or shade, with necessary screws etc. complete :</t>
  </si>
  <si>
    <t>100x10 mm</t>
  </si>
  <si>
    <t>Providing and fixing aluminium handles, ISI marked, anodised (anodic coating not less than grade AC 10 as per IS : 1868) transparent or dyed to required colour or shade, with necessary screws etc. complete :</t>
  </si>
  <si>
    <t>Providing and fixing magnetic catcher of approved quality in cupboard / ward robe shutters, including fixing with necessary screws etc. complete.</t>
  </si>
  <si>
    <t>Double strip (horizontal type)</t>
  </si>
  <si>
    <t>FINISHING</t>
  </si>
  <si>
    <t>Painting with synthetic enamel paint of approved brand and manufacture of required colour to give an even shade :</t>
  </si>
  <si>
    <t>Two or more coats on new work over an under coat of suitable shade with ordinary paint of approved brand and manufacture</t>
  </si>
  <si>
    <t>MINOR CIVIL MAINTENANCE WORK:</t>
  </si>
  <si>
    <t>Providing and fixing ISI marked non-decorative type, commercial board, water resistant, borer &amp; termite proof double leaf cup board shutter etc complete :19 mm thick including lipping, ISI marked nickel plated bright finished M.S. hinges with necessary screws</t>
  </si>
  <si>
    <t xml:space="preserve">Providing and fixing bright finished Aluminium hasp and staple (safety type) with necessary screws etc. complete </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</si>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</sst>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b/>
      <sz val="11"/>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4" fillId="0" borderId="12" xfId="56" applyNumberFormat="1" applyFont="1" applyFill="1" applyBorder="1" applyAlignment="1" applyProtection="1">
      <alignmen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4" fillId="0" borderId="0" xfId="56" applyNumberFormat="1" applyFont="1" applyFill="1" applyAlignment="1" applyProtection="1">
      <alignment vertical="top"/>
      <protection/>
    </xf>
    <xf numFmtId="0" fontId="54"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horizontal="justify" vertical="top" wrapText="1"/>
      <protection/>
    </xf>
    <xf numFmtId="10" fontId="15"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37" fillId="0" borderId="15" xfId="0" applyFont="1" applyFill="1" applyBorder="1" applyAlignment="1">
      <alignment horizontal="right" vertical="top"/>
    </xf>
    <xf numFmtId="0" fontId="12" fillId="0" borderId="22" xfId="59" applyNumberFormat="1" applyFont="1" applyFill="1" applyBorder="1" applyAlignment="1">
      <alignment vertical="top"/>
      <protection/>
    </xf>
    <xf numFmtId="2" fontId="12" fillId="0" borderId="15" xfId="59" applyNumberFormat="1" applyFont="1" applyFill="1" applyBorder="1" applyAlignment="1">
      <alignment vertical="top"/>
      <protection/>
    </xf>
    <xf numFmtId="0" fontId="12" fillId="0" borderId="24" xfId="59" applyNumberFormat="1" applyFont="1" applyFill="1" applyBorder="1" applyAlignment="1" applyProtection="1">
      <alignment vertical="center" wrapText="1"/>
      <protection locked="0"/>
    </xf>
    <xf numFmtId="0" fontId="15" fillId="33" borderId="24" xfId="59" applyNumberFormat="1" applyFont="1" applyFill="1" applyBorder="1" applyAlignment="1" applyProtection="1">
      <alignment vertical="center" wrapText="1"/>
      <protection locked="0"/>
    </xf>
    <xf numFmtId="0" fontId="12" fillId="0" borderId="11" xfId="59" applyNumberFormat="1" applyFont="1" applyFill="1" applyBorder="1" applyAlignment="1" applyProtection="1">
      <alignment vertical="center" wrapText="1"/>
      <protection/>
    </xf>
    <xf numFmtId="2" fontId="19" fillId="0" borderId="19" xfId="59" applyNumberFormat="1" applyFont="1" applyFill="1" applyBorder="1" applyAlignment="1">
      <alignment vertical="top"/>
      <protection/>
    </xf>
    <xf numFmtId="2" fontId="12" fillId="0" borderId="0" xfId="59" applyNumberFormat="1" applyFont="1" applyFill="1" applyBorder="1" applyAlignment="1">
      <alignment horizontal="right" vertical="top"/>
      <protection/>
    </xf>
    <xf numFmtId="2" fontId="54" fillId="0" borderId="15" xfId="0" applyNumberFormat="1" applyFont="1" applyFill="1" applyBorder="1" applyAlignment="1">
      <alignment vertical="top" wrapText="1"/>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12" fillId="0" borderId="13" xfId="59" applyNumberFormat="1" applyFont="1" applyFill="1" applyBorder="1" applyAlignment="1">
      <alignment horizontal="center" vertical="top" wrapText="1"/>
      <protection/>
    </xf>
    <xf numFmtId="0" fontId="12"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18" fillId="0" borderId="0" xfId="0" applyFont="1" applyBorder="1" applyAlignment="1">
      <alignment horizontal="center" vertical="center"/>
    </xf>
    <xf numFmtId="0" fontId="0" fillId="0" borderId="0" xfId="0" applyAlignment="1">
      <alignment/>
    </xf>
    <xf numFmtId="2" fontId="54" fillId="0" borderId="15" xfId="0" applyNumberFormat="1" applyFont="1" applyFill="1" applyBorder="1" applyAlignment="1">
      <alignment horizontal="left" vertical="top" wrapText="1"/>
    </xf>
    <xf numFmtId="2" fontId="54" fillId="0" borderId="15" xfId="0" applyNumberFormat="1" applyFont="1" applyFill="1" applyBorder="1" applyAlignment="1">
      <alignment horizontal="justify" vertical="top" wrapText="1"/>
    </xf>
    <xf numFmtId="2" fontId="54" fillId="0" borderId="15" xfId="0" applyNumberFormat="1" applyFont="1" applyFill="1" applyBorder="1" applyAlignment="1">
      <alignment horizontal="right" vertical="top" wrapText="1"/>
    </xf>
    <xf numFmtId="2" fontId="54" fillId="0" borderId="15" xfId="0" applyNumberFormat="1" applyFont="1" applyFill="1" applyBorder="1" applyAlignment="1">
      <alignment horizontal="center"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0"/>
  <sheetViews>
    <sheetView showGridLines="0" view="pageBreakPreview" zoomScaleNormal="85" zoomScaleSheetLayoutView="100" zoomScalePageLayoutView="0" workbookViewId="0" topLeftCell="A1">
      <selection activeCell="D28" sqref="D28"/>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9" t="s">
        <v>42</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75" customHeight="1">
      <c r="A5" s="69" t="s">
        <v>52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51</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72" customHeight="1">
      <c r="A8" s="11" t="s">
        <v>39</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IE8" s="13"/>
      <c r="IF8" s="13"/>
      <c r="IG8" s="13"/>
      <c r="IH8" s="13"/>
      <c r="II8" s="13"/>
    </row>
    <row r="9" spans="1:243" s="14" customFormat="1" ht="61.5" customHeight="1">
      <c r="A9" s="71" t="s">
        <v>45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4">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6">
        <v>8</v>
      </c>
      <c r="IE12" s="18"/>
      <c r="IF12" s="18"/>
      <c r="IG12" s="18"/>
      <c r="IH12" s="18"/>
      <c r="II12" s="18"/>
    </row>
    <row r="13" spans="1:243" s="21" customFormat="1" ht="18" customHeight="1">
      <c r="A13" s="74">
        <v>1</v>
      </c>
      <c r="B13" s="75" t="s">
        <v>53</v>
      </c>
      <c r="C13" s="32"/>
      <c r="D13" s="63"/>
      <c r="E13" s="63"/>
      <c r="F13" s="63"/>
      <c r="G13" s="63"/>
      <c r="H13" s="63"/>
      <c r="I13" s="63"/>
      <c r="J13" s="63"/>
      <c r="K13" s="63"/>
      <c r="L13" s="63"/>
      <c r="M13" s="63"/>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IA13" s="21">
        <v>1</v>
      </c>
      <c r="IB13" s="21" t="s">
        <v>53</v>
      </c>
      <c r="IE13" s="22"/>
      <c r="IF13" s="22"/>
      <c r="IG13" s="22"/>
      <c r="IH13" s="22"/>
      <c r="II13" s="22"/>
    </row>
    <row r="14" spans="1:243" s="21" customFormat="1" ht="126">
      <c r="A14" s="74">
        <v>1.01</v>
      </c>
      <c r="B14" s="75" t="s">
        <v>54</v>
      </c>
      <c r="C14" s="54"/>
      <c r="D14" s="63"/>
      <c r="E14" s="63"/>
      <c r="F14" s="63"/>
      <c r="G14" s="63"/>
      <c r="H14" s="63"/>
      <c r="I14" s="63"/>
      <c r="J14" s="63"/>
      <c r="K14" s="63"/>
      <c r="L14" s="63"/>
      <c r="M14" s="63"/>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IA14" s="21">
        <v>1.01</v>
      </c>
      <c r="IB14" s="21" t="s">
        <v>54</v>
      </c>
      <c r="IE14" s="22"/>
      <c r="IF14" s="22"/>
      <c r="IG14" s="22"/>
      <c r="IH14" s="22"/>
      <c r="II14" s="22"/>
    </row>
    <row r="15" spans="1:243" s="21" customFormat="1" ht="42.75">
      <c r="A15" s="74">
        <v>1.02</v>
      </c>
      <c r="B15" s="75" t="s">
        <v>55</v>
      </c>
      <c r="C15" s="54"/>
      <c r="D15" s="76">
        <v>2.55</v>
      </c>
      <c r="E15" s="77" t="s">
        <v>47</v>
      </c>
      <c r="F15" s="62">
        <v>92351.78</v>
      </c>
      <c r="G15" s="41"/>
      <c r="H15" s="35"/>
      <c r="I15" s="36" t="s">
        <v>33</v>
      </c>
      <c r="J15" s="37">
        <f aca="true" t="shared" si="0" ref="J14:J27">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 aca="true" t="shared" si="1" ref="BA14:BA27">total_amount_ba($B$2,$D$2,D15,F15,J15,K15,M15)</f>
        <v>235497.04</v>
      </c>
      <c r="BB15" s="48">
        <f aca="true" t="shared" si="2" ref="BB14:BB27">BA15+SUM(N15:AZ15)</f>
        <v>235497.04</v>
      </c>
      <c r="BC15" s="50" t="str">
        <f aca="true" t="shared" si="3" ref="BC14:BC27">SpellNumber(L15,BB15)</f>
        <v>INR  Two Lakh Thirty Five Thousand Four Hundred &amp; Ninety Seven  and Paise Four Only</v>
      </c>
      <c r="IA15" s="21">
        <v>1.02</v>
      </c>
      <c r="IB15" s="21" t="s">
        <v>55</v>
      </c>
      <c r="ID15" s="21">
        <v>2.55</v>
      </c>
      <c r="IE15" s="22" t="s">
        <v>47</v>
      </c>
      <c r="IF15" s="22"/>
      <c r="IG15" s="22"/>
      <c r="IH15" s="22"/>
      <c r="II15" s="22"/>
    </row>
    <row r="16" spans="1:243" s="21" customFormat="1" ht="94.5">
      <c r="A16" s="74">
        <v>1.03</v>
      </c>
      <c r="B16" s="75" t="s">
        <v>56</v>
      </c>
      <c r="C16" s="54"/>
      <c r="D16" s="63"/>
      <c r="E16" s="63"/>
      <c r="F16" s="63"/>
      <c r="G16" s="63"/>
      <c r="H16" s="63"/>
      <c r="I16" s="63"/>
      <c r="J16" s="63"/>
      <c r="K16" s="63"/>
      <c r="L16" s="63"/>
      <c r="M16" s="63"/>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IA16" s="21">
        <v>1.03</v>
      </c>
      <c r="IB16" s="21" t="s">
        <v>56</v>
      </c>
      <c r="IE16" s="22"/>
      <c r="IF16" s="22"/>
      <c r="IG16" s="22"/>
      <c r="IH16" s="22"/>
      <c r="II16" s="22"/>
    </row>
    <row r="17" spans="1:243" s="21" customFormat="1" ht="28.5">
      <c r="A17" s="74">
        <v>1.04</v>
      </c>
      <c r="B17" s="75" t="s">
        <v>57</v>
      </c>
      <c r="C17" s="54"/>
      <c r="D17" s="76">
        <v>500</v>
      </c>
      <c r="E17" s="77" t="s">
        <v>49</v>
      </c>
      <c r="F17" s="62">
        <v>50.99</v>
      </c>
      <c r="G17" s="41"/>
      <c r="H17" s="35"/>
      <c r="I17" s="36" t="s">
        <v>33</v>
      </c>
      <c r="J17" s="37">
        <f t="shared" si="0"/>
        <v>1</v>
      </c>
      <c r="K17" s="35" t="s">
        <v>34</v>
      </c>
      <c r="L17" s="35" t="s">
        <v>4</v>
      </c>
      <c r="M17" s="38"/>
      <c r="N17" s="46"/>
      <c r="O17" s="46"/>
      <c r="P17" s="47"/>
      <c r="Q17" s="46"/>
      <c r="R17" s="46"/>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9">
        <f t="shared" si="1"/>
        <v>25495</v>
      </c>
      <c r="BB17" s="48">
        <f t="shared" si="2"/>
        <v>25495</v>
      </c>
      <c r="BC17" s="50" t="str">
        <f t="shared" si="3"/>
        <v>INR  Twenty Five Thousand Four Hundred &amp; Ninety Five  Only</v>
      </c>
      <c r="IA17" s="21">
        <v>1.04</v>
      </c>
      <c r="IB17" s="21" t="s">
        <v>57</v>
      </c>
      <c r="ID17" s="21">
        <v>500</v>
      </c>
      <c r="IE17" s="22" t="s">
        <v>49</v>
      </c>
      <c r="IF17" s="22"/>
      <c r="IG17" s="22"/>
      <c r="IH17" s="22"/>
      <c r="II17" s="22"/>
    </row>
    <row r="18" spans="1:243" s="21" customFormat="1" ht="94.5">
      <c r="A18" s="74">
        <v>1.05</v>
      </c>
      <c r="B18" s="75" t="s">
        <v>58</v>
      </c>
      <c r="C18" s="54"/>
      <c r="D18" s="63"/>
      <c r="E18" s="63"/>
      <c r="F18" s="63"/>
      <c r="G18" s="63"/>
      <c r="H18" s="63"/>
      <c r="I18" s="63"/>
      <c r="J18" s="63"/>
      <c r="K18" s="63"/>
      <c r="L18" s="63"/>
      <c r="M18" s="63"/>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IA18" s="21">
        <v>1.05</v>
      </c>
      <c r="IB18" s="21" t="s">
        <v>58</v>
      </c>
      <c r="IE18" s="22"/>
      <c r="IF18" s="22"/>
      <c r="IG18" s="22"/>
      <c r="IH18" s="22"/>
      <c r="II18" s="22"/>
    </row>
    <row r="19" spans="1:243" s="21" customFormat="1" ht="28.5">
      <c r="A19" s="74">
        <v>1.06</v>
      </c>
      <c r="B19" s="75" t="s">
        <v>48</v>
      </c>
      <c r="C19" s="54"/>
      <c r="D19" s="76">
        <v>500</v>
      </c>
      <c r="E19" s="77" t="s">
        <v>49</v>
      </c>
      <c r="F19" s="62">
        <v>46.34</v>
      </c>
      <c r="G19" s="41"/>
      <c r="H19" s="35"/>
      <c r="I19" s="36" t="s">
        <v>33</v>
      </c>
      <c r="J19" s="37">
        <f t="shared" si="0"/>
        <v>1</v>
      </c>
      <c r="K19" s="35" t="s">
        <v>34</v>
      </c>
      <c r="L19" s="35" t="s">
        <v>4</v>
      </c>
      <c r="M19" s="38"/>
      <c r="N19" s="46"/>
      <c r="O19" s="46"/>
      <c r="P19" s="47"/>
      <c r="Q19" s="46"/>
      <c r="R19" s="46"/>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9">
        <f t="shared" si="1"/>
        <v>23170</v>
      </c>
      <c r="BB19" s="48">
        <f t="shared" si="2"/>
        <v>23170</v>
      </c>
      <c r="BC19" s="50" t="str">
        <f t="shared" si="3"/>
        <v>INR  Twenty Three Thousand One Hundred &amp; Seventy  Only</v>
      </c>
      <c r="IA19" s="21">
        <v>1.06</v>
      </c>
      <c r="IB19" s="21" t="s">
        <v>48</v>
      </c>
      <c r="ID19" s="21">
        <v>500</v>
      </c>
      <c r="IE19" s="22" t="s">
        <v>49</v>
      </c>
      <c r="IF19" s="22"/>
      <c r="IG19" s="22"/>
      <c r="IH19" s="22"/>
      <c r="II19" s="22"/>
    </row>
    <row r="20" spans="1:243" s="21" customFormat="1" ht="63">
      <c r="A20" s="74">
        <v>1.07</v>
      </c>
      <c r="B20" s="75" t="s">
        <v>59</v>
      </c>
      <c r="C20" s="54"/>
      <c r="D20" s="63"/>
      <c r="E20" s="63"/>
      <c r="F20" s="63"/>
      <c r="G20" s="63"/>
      <c r="H20" s="63"/>
      <c r="I20" s="63"/>
      <c r="J20" s="63"/>
      <c r="K20" s="63"/>
      <c r="L20" s="63"/>
      <c r="M20" s="63"/>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IA20" s="21">
        <v>1.07</v>
      </c>
      <c r="IB20" s="21" t="s">
        <v>59</v>
      </c>
      <c r="IE20" s="22"/>
      <c r="IF20" s="22"/>
      <c r="IG20" s="22"/>
      <c r="IH20" s="22"/>
      <c r="II20" s="22"/>
    </row>
    <row r="21" spans="1:243" s="21" customFormat="1" ht="28.5">
      <c r="A21" s="74">
        <v>1.08</v>
      </c>
      <c r="B21" s="75" t="s">
        <v>60</v>
      </c>
      <c r="C21" s="54"/>
      <c r="D21" s="76">
        <v>500</v>
      </c>
      <c r="E21" s="77" t="s">
        <v>49</v>
      </c>
      <c r="F21" s="62">
        <v>27.22</v>
      </c>
      <c r="G21" s="41"/>
      <c r="H21" s="35"/>
      <c r="I21" s="36" t="s">
        <v>33</v>
      </c>
      <c r="J21" s="37">
        <f t="shared" si="0"/>
        <v>1</v>
      </c>
      <c r="K21" s="35" t="s">
        <v>34</v>
      </c>
      <c r="L21" s="35" t="s">
        <v>4</v>
      </c>
      <c r="M21" s="38"/>
      <c r="N21" s="46"/>
      <c r="O21" s="46"/>
      <c r="P21" s="47"/>
      <c r="Q21" s="46"/>
      <c r="R21" s="46"/>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9">
        <f t="shared" si="1"/>
        <v>13610</v>
      </c>
      <c r="BB21" s="48">
        <f t="shared" si="2"/>
        <v>13610</v>
      </c>
      <c r="BC21" s="50" t="str">
        <f t="shared" si="3"/>
        <v>INR  Thirteen Thousand Six Hundred &amp; Ten  Only</v>
      </c>
      <c r="IA21" s="21">
        <v>1.08</v>
      </c>
      <c r="IB21" s="21" t="s">
        <v>60</v>
      </c>
      <c r="ID21" s="21">
        <v>500</v>
      </c>
      <c r="IE21" s="22" t="s">
        <v>49</v>
      </c>
      <c r="IF21" s="22"/>
      <c r="IG21" s="22"/>
      <c r="IH21" s="22"/>
      <c r="II21" s="22"/>
    </row>
    <row r="22" spans="1:243" s="21" customFormat="1" ht="15.75">
      <c r="A22" s="74">
        <v>2</v>
      </c>
      <c r="B22" s="75" t="s">
        <v>61</v>
      </c>
      <c r="C22" s="54"/>
      <c r="D22" s="63"/>
      <c r="E22" s="63"/>
      <c r="F22" s="63"/>
      <c r="G22" s="63"/>
      <c r="H22" s="63"/>
      <c r="I22" s="63"/>
      <c r="J22" s="63"/>
      <c r="K22" s="63"/>
      <c r="L22" s="63"/>
      <c r="M22" s="63"/>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IA22" s="21">
        <v>2</v>
      </c>
      <c r="IB22" s="21" t="s">
        <v>61</v>
      </c>
      <c r="IE22" s="22"/>
      <c r="IF22" s="22"/>
      <c r="IG22" s="22"/>
      <c r="IH22" s="22"/>
      <c r="II22" s="22"/>
    </row>
    <row r="23" spans="1:243" s="21" customFormat="1" ht="63">
      <c r="A23" s="74">
        <v>2.01</v>
      </c>
      <c r="B23" s="75" t="s">
        <v>62</v>
      </c>
      <c r="C23" s="54"/>
      <c r="D23" s="63"/>
      <c r="E23" s="63"/>
      <c r="F23" s="63"/>
      <c r="G23" s="63"/>
      <c r="H23" s="63"/>
      <c r="I23" s="63"/>
      <c r="J23" s="63"/>
      <c r="K23" s="63"/>
      <c r="L23" s="63"/>
      <c r="M23" s="63"/>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IA23" s="21">
        <v>2.01</v>
      </c>
      <c r="IB23" s="21" t="s">
        <v>62</v>
      </c>
      <c r="IE23" s="22"/>
      <c r="IF23" s="22"/>
      <c r="IG23" s="22"/>
      <c r="IH23" s="22"/>
      <c r="II23" s="22"/>
    </row>
    <row r="24" spans="1:243" s="21" customFormat="1" ht="63">
      <c r="A24" s="74">
        <v>2.02</v>
      </c>
      <c r="B24" s="75" t="s">
        <v>63</v>
      </c>
      <c r="C24" s="54"/>
      <c r="D24" s="76">
        <v>650</v>
      </c>
      <c r="E24" s="77" t="s">
        <v>43</v>
      </c>
      <c r="F24" s="62">
        <v>155.33</v>
      </c>
      <c r="G24" s="41"/>
      <c r="H24" s="35"/>
      <c r="I24" s="36" t="s">
        <v>33</v>
      </c>
      <c r="J24" s="37">
        <f t="shared" si="0"/>
        <v>1</v>
      </c>
      <c r="K24" s="35" t="s">
        <v>34</v>
      </c>
      <c r="L24" s="35" t="s">
        <v>4</v>
      </c>
      <c r="M24" s="38"/>
      <c r="N24" s="46"/>
      <c r="O24" s="46"/>
      <c r="P24" s="47"/>
      <c r="Q24" s="46"/>
      <c r="R24" s="46"/>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9">
        <f t="shared" si="1"/>
        <v>100964.5</v>
      </c>
      <c r="BB24" s="48">
        <f t="shared" si="2"/>
        <v>100964.5</v>
      </c>
      <c r="BC24" s="50" t="str">
        <f t="shared" si="3"/>
        <v>INR  One Lakh Nine Hundred &amp; Sixty Four  and Paise Fifty Only</v>
      </c>
      <c r="IA24" s="21">
        <v>2.02</v>
      </c>
      <c r="IB24" s="21" t="s">
        <v>63</v>
      </c>
      <c r="ID24" s="21">
        <v>650</v>
      </c>
      <c r="IE24" s="22" t="s">
        <v>43</v>
      </c>
      <c r="IF24" s="22"/>
      <c r="IG24" s="22"/>
      <c r="IH24" s="22"/>
      <c r="II24" s="22"/>
    </row>
    <row r="25" spans="1:243" s="21" customFormat="1" ht="17.25" customHeight="1">
      <c r="A25" s="74">
        <v>3</v>
      </c>
      <c r="B25" s="75" t="s">
        <v>64</v>
      </c>
      <c r="C25" s="54"/>
      <c r="D25" s="63"/>
      <c r="E25" s="63"/>
      <c r="F25" s="63"/>
      <c r="G25" s="63"/>
      <c r="H25" s="63"/>
      <c r="I25" s="63"/>
      <c r="J25" s="63"/>
      <c r="K25" s="63"/>
      <c r="L25" s="63"/>
      <c r="M25" s="63"/>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IA25" s="21">
        <v>3</v>
      </c>
      <c r="IB25" s="21" t="s">
        <v>64</v>
      </c>
      <c r="IE25" s="22"/>
      <c r="IF25" s="22"/>
      <c r="IG25" s="22"/>
      <c r="IH25" s="22"/>
      <c r="II25" s="22"/>
    </row>
    <row r="26" spans="1:243" s="21" customFormat="1" ht="126">
      <c r="A26" s="74">
        <v>3.01</v>
      </c>
      <c r="B26" s="75" t="s">
        <v>65</v>
      </c>
      <c r="C26" s="54"/>
      <c r="D26" s="76">
        <v>275</v>
      </c>
      <c r="E26" s="77" t="s">
        <v>67</v>
      </c>
      <c r="F26" s="62">
        <v>1699.51</v>
      </c>
      <c r="G26" s="41"/>
      <c r="H26" s="35"/>
      <c r="I26" s="36" t="s">
        <v>33</v>
      </c>
      <c r="J26" s="37">
        <f t="shared" si="0"/>
        <v>1</v>
      </c>
      <c r="K26" s="35" t="s">
        <v>34</v>
      </c>
      <c r="L26" s="35" t="s">
        <v>4</v>
      </c>
      <c r="M26" s="38"/>
      <c r="N26" s="46"/>
      <c r="O26" s="46"/>
      <c r="P26" s="47"/>
      <c r="Q26" s="46"/>
      <c r="R26" s="46"/>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9">
        <f t="shared" si="1"/>
        <v>467365.25</v>
      </c>
      <c r="BB26" s="48">
        <f t="shared" si="2"/>
        <v>467365.25</v>
      </c>
      <c r="BC26" s="50" t="str">
        <f t="shared" si="3"/>
        <v>INR  Four Lakh Sixty Seven Thousand Three Hundred &amp; Sixty Five  and Paise Twenty Five Only</v>
      </c>
      <c r="IA26" s="21">
        <v>3.01</v>
      </c>
      <c r="IB26" s="21" t="s">
        <v>65</v>
      </c>
      <c r="ID26" s="21">
        <v>275</v>
      </c>
      <c r="IE26" s="22" t="s">
        <v>67</v>
      </c>
      <c r="IF26" s="22"/>
      <c r="IG26" s="22"/>
      <c r="IH26" s="22"/>
      <c r="II26" s="22"/>
    </row>
    <row r="27" spans="1:243" s="21" customFormat="1" ht="63">
      <c r="A27" s="74">
        <v>3.02</v>
      </c>
      <c r="B27" s="75" t="s">
        <v>66</v>
      </c>
      <c r="C27" s="54"/>
      <c r="D27" s="76">
        <v>250</v>
      </c>
      <c r="E27" s="77" t="s">
        <v>50</v>
      </c>
      <c r="F27" s="62">
        <v>122.79</v>
      </c>
      <c r="G27" s="41"/>
      <c r="H27" s="35"/>
      <c r="I27" s="36" t="s">
        <v>33</v>
      </c>
      <c r="J27" s="37">
        <f t="shared" si="0"/>
        <v>1</v>
      </c>
      <c r="K27" s="35" t="s">
        <v>34</v>
      </c>
      <c r="L27" s="35" t="s">
        <v>4</v>
      </c>
      <c r="M27" s="38"/>
      <c r="N27" s="46"/>
      <c r="O27" s="46"/>
      <c r="P27" s="47"/>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9">
        <f t="shared" si="1"/>
        <v>30697.5</v>
      </c>
      <c r="BB27" s="48">
        <f t="shared" si="2"/>
        <v>30697.5</v>
      </c>
      <c r="BC27" s="50" t="str">
        <f t="shared" si="3"/>
        <v>INR  Thirty Thousand Six Hundred &amp; Ninety Seven  and Paise Fifty Only</v>
      </c>
      <c r="IA27" s="21">
        <v>3.02</v>
      </c>
      <c r="IB27" s="21" t="s">
        <v>66</v>
      </c>
      <c r="ID27" s="21">
        <v>250</v>
      </c>
      <c r="IE27" s="22" t="s">
        <v>50</v>
      </c>
      <c r="IF27" s="22"/>
      <c r="IG27" s="22"/>
      <c r="IH27" s="22"/>
      <c r="II27" s="22"/>
    </row>
    <row r="28" spans="1:55" ht="57">
      <c r="A28" s="42" t="s">
        <v>35</v>
      </c>
      <c r="B28" s="43"/>
      <c r="C28" s="44"/>
      <c r="D28" s="52"/>
      <c r="E28" s="52"/>
      <c r="F28" s="52"/>
      <c r="G28" s="33"/>
      <c r="H28" s="55"/>
      <c r="I28" s="55"/>
      <c r="J28" s="55"/>
      <c r="K28" s="55"/>
      <c r="L28" s="45"/>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56">
        <f>SUM(BA13:BA27)</f>
        <v>896799.29</v>
      </c>
      <c r="BB28" s="56">
        <f>SUM(BB13:BB27)</f>
        <v>896799.29</v>
      </c>
      <c r="BC28" s="50" t="str">
        <f>SpellNumber($E$2,BB28)</f>
        <v>INR  Eight Lakh Ninety Six Thousand Seven Hundred &amp; Ninety Nine  and Paise Twenty Nine Only</v>
      </c>
    </row>
    <row r="29" spans="1:55" ht="46.5" customHeight="1">
      <c r="A29" s="24" t="s">
        <v>36</v>
      </c>
      <c r="B29" s="25"/>
      <c r="C29" s="26"/>
      <c r="D29" s="57"/>
      <c r="E29" s="58" t="s">
        <v>44</v>
      </c>
      <c r="F29" s="51"/>
      <c r="G29" s="27"/>
      <c r="H29" s="28"/>
      <c r="I29" s="28"/>
      <c r="J29" s="28"/>
      <c r="K29" s="29"/>
      <c r="L29" s="30"/>
      <c r="M29" s="59"/>
      <c r="N29" s="31"/>
      <c r="O29" s="21"/>
      <c r="P29" s="21"/>
      <c r="Q29" s="21"/>
      <c r="R29" s="21"/>
      <c r="S29" s="2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60">
        <f>IF(ISBLANK(F29),0,IF(E29="Excess (+)",ROUND(BA28+(BA28*F29),2),IF(E29="Less (-)",ROUND(BA28+(BA28*F29*(-1)),2),IF(E29="At Par",BA28,0))))</f>
        <v>0</v>
      </c>
      <c r="BB29" s="61">
        <f>ROUND(BA29,0)</f>
        <v>0</v>
      </c>
      <c r="BC29" s="53" t="str">
        <f>SpellNumber($E$2,BB29)</f>
        <v>INR Zero Only</v>
      </c>
    </row>
    <row r="30" spans="1:55" ht="45.75" customHeight="1">
      <c r="A30" s="23" t="s">
        <v>37</v>
      </c>
      <c r="B30" s="23"/>
      <c r="C30" s="66" t="str">
        <f>SpellNumber($E$2,BB29)</f>
        <v>INR Zero Only</v>
      </c>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7"/>
    </row>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30" ht="15"/>
    <row r="2131" ht="15"/>
    <row r="2132" ht="15"/>
    <row r="2133" ht="15"/>
    <row r="2134" ht="15"/>
    <row r="2136" ht="15"/>
    <row r="2137" ht="15"/>
    <row r="2138" ht="15"/>
    <row r="2139" ht="15"/>
    <row r="2140" ht="15"/>
    <row r="2141" ht="15"/>
    <row r="2142" ht="15"/>
    <row r="2143" ht="15"/>
    <row r="2145" ht="15"/>
    <row r="2147" ht="15"/>
    <row r="2148" ht="15"/>
    <row r="2149" ht="15"/>
    <row r="2150" ht="15"/>
  </sheetData>
  <sheetProtection password="8F23" sheet="1"/>
  <mergeCells count="16">
    <mergeCell ref="D16:BC16"/>
    <mergeCell ref="D18:BC18"/>
    <mergeCell ref="D20:BC20"/>
    <mergeCell ref="D22:BC22"/>
    <mergeCell ref="D23:BC23"/>
    <mergeCell ref="D25:BC25"/>
    <mergeCell ref="D13:BC13"/>
    <mergeCell ref="B8:BC8"/>
    <mergeCell ref="C30:BC30"/>
    <mergeCell ref="A1:L1"/>
    <mergeCell ref="A4:BC4"/>
    <mergeCell ref="A5:BC5"/>
    <mergeCell ref="A6:BC6"/>
    <mergeCell ref="A7:BC7"/>
    <mergeCell ref="A9:BC9"/>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list" allowBlank="1" showErrorMessage="1" sqref="E2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IF(#REF!&lt;&gt;"Select",99.9,0)</formula2>
    </dataValidation>
    <dataValidation allowBlank="1" showInputMessage="1" showErrorMessage="1" promptTitle="Units" prompt="Please enter Units in text" sqref="D15:E15 D17:E17 D19:E19 D21:E21 D24:E24 D26:E27">
      <formula1>0</formula1>
      <formula2>0</formula2>
    </dataValidation>
    <dataValidation type="decimal" allowBlank="1" showInputMessage="1" showErrorMessage="1" promptTitle="Quantity" prompt="Please enter the Quantity for this item. " errorTitle="Invalid Entry" error="Only Numeric Values are allowed. " sqref="F15 F17 F19 F21 F24 F26:F27">
      <formula1>0</formula1>
      <formula2>999999999999999</formula2>
    </dataValidation>
    <dataValidation type="list" allowBlank="1" showErrorMessage="1" sqref="D13:D14 K15 D16 K17 D18 K19 D20 K21 D22:D23 K24 K26:K27 D2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4:H24 G26:H27">
      <formula1>0</formula1>
      <formula2>999999999999999</formula2>
    </dataValidation>
    <dataValidation allowBlank="1" showInputMessage="1" showErrorMessage="1" promptTitle="Addition / Deduction" prompt="Please Choose the correct One" sqref="J15 J17 J19 J21 J24 J26:J27">
      <formula1>0</formula1>
      <formula2>0</formula2>
    </dataValidation>
    <dataValidation type="list" showErrorMessage="1" sqref="I15 I17 I19 I21 I24 I26: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4:O24 N26: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4 R26: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4 Q26:Q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4 M26:M27">
      <formula1>0</formula1>
      <formula2>999999999999999</formula2>
    </dataValidation>
    <dataValidation type="list" allowBlank="1" showInputMessage="1" showErrorMessage="1" sqref="L23 L24 L25 L13 L14 L15 L16 L17 L18 L19 L20 L21 L22 L27 L2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7">
      <formula1>0</formula1>
      <formula2>0</formula2>
    </dataValidation>
    <dataValidation type="decimal" allowBlank="1" showErrorMessage="1" errorTitle="Invalid Entry" error="Only Numeric Values are allowed. " sqref="A13:A27">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O7" sqref="O7"/>
    </sheetView>
  </sheetViews>
  <sheetFormatPr defaultColWidth="9.140625" defaultRowHeight="15"/>
  <sheetData>
    <row r="6" spans="5:11" ht="14.25">
      <c r="E6" s="72" t="s">
        <v>38</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2022-02-15T05:07:56Z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