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'BoQ1'!$A$1:$BC$71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<sst xmlns="http://schemas.openxmlformats.org/spreadsheetml/2006/main" count="376" uniqueCount="106">
  <si>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</si>
  <si>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</si>
  <si>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</si>
  <si>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</si>
  <si>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</si>
  <si>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</si>
  <si>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</si>
  <si>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</si>
  <si>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</si>
  <si>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</si>
  <si>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</si>
  <si>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</si>
  <si>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</si>
  <si>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</si>
  <si>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</si>
  <si>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</si>
  <si>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</si>
  <si>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</si>
  <si>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</si>
  <si>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</si>
  <si>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</si>
  <si>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</si>
  <si>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</si>
  <si>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</si>
  <si>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</si>
  <si>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</si>
  <si>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</si>
  <si>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</si>
  <si>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</si>
  <si>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</si>
  <si>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</si>
  <si>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</si>
  <si>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</si>
  <si>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</si>
  <si>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</si>
  <si>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</si>
  <si>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</si>
  <si>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</si>
  <si>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</si>
  <si>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</si>
  <si>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</si>
  <si>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</si>
  <si>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</si>
  <si>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</si>
  <si>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</si>
  <si>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each</t>
  </si>
  <si>
    <t>1:6 (1 cement: 6 coarse sand)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</si>
  <si>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</si>
  <si>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</si>
  <si>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Two or more coats on new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</si>
  <si>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</si>
  <si>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</si>
  <si>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</si>
  <si>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Providing and applying white cement based putty of average thickness 1 mm, of approved brand and manufacturer, over the plastered wall surface to prepare the surface even and smooth complete.</t>
  </si>
  <si>
    <t>Old work (one or more coats)</t>
  </si>
  <si>
    <t>Removing dry or oil bound distemper, water proofing cement paint and the like by scrapping, sand papering and preparing the surface smooth including necessary repairs to scratches etc. complete.</t>
  </si>
  <si>
    <t>Old work (Two or more coats applied @ 1.43 ltr/ 10 sqm) over existing cement paint surface</t>
  </si>
  <si>
    <t>With cement mortar 1:4 (1cement: 4 coarse sand)</t>
  </si>
  <si>
    <t>For thickness of tiles 10 mm to 25 mm</t>
  </si>
  <si>
    <t>Contract No:  29/C/D3/2022-23</t>
  </si>
  <si>
    <t>CLADDING WORK</t>
  </si>
  <si>
    <t>WOOD AND P. V. C. WORK</t>
  </si>
  <si>
    <t>Providing and fixing aluminium die cast body tubular type universal hydraulic door closer (having brand logo with ISI, IS : 3564, embossed on the body, door weight upto 35 kg and door width upto 700 mm), with necessary accessories and screws etc. complete.</t>
  </si>
  <si>
    <t>FLOORING</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</si>
  <si>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</si>
  <si>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ROOFING</t>
  </si>
  <si>
    <t>Providing and fixing false ceiling at all height including providing and fixing of frame work made of special sections, power pressed from M.S. sheets and galvanized with zinc coating of 120 gms/sqm (both side inclusive) as per IS : 277 and consisting of angle cleats of size 25 mm wide x 1.6 mm thick with flanges of 27 mm and 37mm, at 1200 mm centre to centre, one flange fixed to the ceiling with dash fastener 12.5 mm dia x 50mm long with 6mm dia bolts, other flange of cleat fixed to the angle hangers of 25x10x0.50 mm of required length with nuts &amp; bolts of required size and other end of angle hanger fixed with intermediate G.I. channels 45x15x0.9 mm running at the spacing of 1200 mm centre to centre, to which the ceiling section 0.5 mm thick bottom wedge of 80 mm with tapered flanges of 26 mm each having lips of 10.5 mm, at 450 mm centre to centre, shall be fixed in a direction perpendicular to G.I. intermediate channel with connecting clips made out of 2.64 mm dia x 230 mm long G.I. wire at every junction, including fixing perimeter channels 0.5 mm thick 27 mm high having flanges of 20 mm and 30 mm long, the perimeter of ceiling fixed to wall/partition with the help of rawl plugs at 450 mm centre, with 25mm long dry wall screws @ 230 mm interval, including fixing of gypsum board to ceiling section and perimeter channel with the help of dry wall screws of size 3.5 x 25 mm at 230 mm c/c, including jointing and finishing to a flush finish of tapered and square edges of the board with recommended jointing compound , jointing tapes , finishing with jointing compound in 3 layers covering upto 150 mm on both sides of joint and two coats of primer suitable for board, all as per manufacturer's specification and also including the cost of making openings for light fittings, grills, diffusers, cutouts made with frame of perimeter channels suitably fixed, all complete as per drawings, specification and direction of the Engineer in Charge but excluding the cost of painting with :</t>
  </si>
  <si>
    <t>12.5 mm thick tapered edge gypsum moisture resistant board</t>
  </si>
  <si>
    <t>FINISHING</t>
  </si>
  <si>
    <t>12 mm cement plaster of mix :</t>
  </si>
  <si>
    <t>15 mm cement plaster on rough side of single or half brick wall of mix:</t>
  </si>
  <si>
    <t>Distempering with 1st quality acrylic distemper (ready mixed) having VOC content less than 50 gms/litre, of approved manufacturer, of required shade and colour complete, as per manufacturer's specification.</t>
  </si>
  <si>
    <t>Wall painting with premium acrylic emulsion paint of interior grade, having VOC (Volatile Organic Compound ) content less than 50 grams/ litre of approved brand and manufacture, including applying additional coats wherever required to achieve even shade and colour.</t>
  </si>
  <si>
    <t>One coat</t>
  </si>
  <si>
    <t>Two coats</t>
  </si>
  <si>
    <t>White washing with lime to give an even shade :</t>
  </si>
  <si>
    <t>Old work (two or more coats)</t>
  </si>
  <si>
    <t>Distempering with 1st quality acrylic distember (Ready mix) having VOC content less than 50 grams/ litre  of approved brand and manufacture to give an even shade :</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</si>
  <si>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</si>
  <si>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</si>
  <si>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</si>
  <si>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Dismantling and Demolishing</t>
  </si>
  <si>
    <t>Dismantling tile work in floors and roofs laid in cement mortar including stacking material within 50 metres lead.</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</si>
  <si>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</si>
  <si>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</si>
  <si>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</si>
  <si>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</si>
  <si>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</si>
  <si>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</si>
  <si>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 xml:space="preserve">Providing and fixing CP Brass Single lever telephonic wall mixer of quality &amp; Jaquar make   as approved by Engineer in charge. (a) 15 mm nominal dia      
</t>
  </si>
  <si>
    <t xml:space="preserve">Providing and fixing C.P Brass toilet paper holder  Jaquar make :      
</t>
  </si>
  <si>
    <t xml:space="preserve">Providing and Fixing C.P. Towel Rod of jaquar make    
</t>
  </si>
  <si>
    <t xml:space="preserve">Providing and fixing C.P soap dish of jaquar make etc complete.    
</t>
  </si>
  <si>
    <t xml:space="preserve">Providing and fixing C.P. Coat Hook of jaquar make with necessary screws etc. complete    
</t>
  </si>
  <si>
    <t xml:space="preserve">Providing and fixing CP hand spray (health faucet Jaquare Make or equivalent ) with push botton control and flexible hose connection with C.P hook of L&amp;K or approved Equivalent.    
</t>
  </si>
  <si>
    <t xml:space="preserve">Providing and fixing Cp towel ring of jaquar make .    
</t>
  </si>
  <si>
    <t xml:space="preserve">Providing and fixing Cp tumbler holder of jaquar make .    
</t>
  </si>
  <si>
    <t xml:space="preserve">Providing and fixing Cp magnify mirror of jaquar make .    
</t>
  </si>
  <si>
    <t>Providing and fixing HD  Al floor spring of godrej make</t>
  </si>
  <si>
    <t>P/F Vista make Roller Blinds with head rail along with following fabric technical detail : DS Opaque 100% black out 3 Ply PVC + 1 Ply Fiber Glass Blackout , Fabric Thickness - 0.36 MM  , Fabric weight +-  520 GSM , Fabric Width – 244 Cms , Tearing Strength – 64 N Warp , 57 N Weft , Tensile Strength – 261 ON / 5 Cm – Warp 212 ON /5 Cm – Weft , Fire Resistance – NFPA 701 AATCC 16 – 2003 4.5 , Environmental Certification – Green Guard Certified , Other Properties – Anti Fungal &amp; Anti Bacterial Fabric.    (As per samples sample shown &amp; Finalized DS Opaque Grey – 005 &amp; 004)</t>
  </si>
  <si>
    <t>Each</t>
  </si>
  <si>
    <t>No.</t>
  </si>
  <si>
    <t>Sqm.</t>
  </si>
  <si>
    <t xml:space="preserve">Providing and fixing C.P. brass bib cock  Jaquar make of approved quality conforming to IS:8931 :15 mm nominal bore   
</t>
  </si>
  <si>
    <t xml:space="preserve">Providing and fixing C.P. brass long body bib cock  Jaquar make of approved quality conforming to IS standards and weighing not less than 690 gms. 
 15 mm nominal bore      
</t>
  </si>
  <si>
    <t xml:space="preserve">Name of Work: Minor repair, maintenance and Internal painting of guest house block at Noida Outreach Centre IIT Kanpur at NOIDA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</si>
</sst>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8">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7" fillId="0" borderId="15" xfId="0"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horizontal="center" vertical="top" wrapText="1"/>
    </xf>
    <xf numFmtId="2" fontId="57" fillId="0" borderId="15" xfId="0" applyNumberFormat="1" applyFont="1" applyFill="1" applyBorder="1" applyAlignment="1">
      <alignment vertical="top"/>
    </xf>
    <xf numFmtId="2" fontId="57" fillId="0" borderId="15" xfId="0" applyNumberFormat="1" applyFont="1" applyFill="1" applyBorder="1" applyAlignment="1">
      <alignment horizontal="left" vertical="top"/>
    </xf>
    <xf numFmtId="0" fontId="4" fillId="0" borderId="0" xfId="56" applyNumberFormat="1" applyFont="1" applyFill="1" applyAlignment="1">
      <alignment vertical="top" wrapText="1"/>
      <protection/>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4" fillId="0" borderId="15" xfId="59" applyNumberFormat="1" applyFont="1" applyFill="1" applyBorder="1" applyAlignment="1">
      <alignment horizontal="justify" vertical="top"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71"/>
  <sheetViews>
    <sheetView showGridLines="0" view="pageBreakPreview" zoomScaleNormal="85" zoomScaleSheetLayoutView="100" zoomScalePageLayoutView="0" workbookViewId="0" topLeftCell="A1">
      <selection activeCell="B8" sqref="B8:BC8"/>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71" t="str">
        <f>B2&amp;" BoQ"</f>
        <v>Percentage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72" t="s">
        <v>42</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19.5" customHeight="1">
      <c r="A5" s="72" t="s">
        <v>105</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17.25" customHeight="1">
      <c r="A6" s="72" t="s">
        <v>59</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7</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72" customHeight="1">
      <c r="A8" s="11" t="s">
        <v>39</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4" t="s">
        <v>47</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8</v>
      </c>
      <c r="B10" s="16" t="s">
        <v>9</v>
      </c>
      <c r="C10" s="16" t="s">
        <v>9</v>
      </c>
      <c r="D10" s="16" t="s">
        <v>8</v>
      </c>
      <c r="E10" s="16" t="s">
        <v>48</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58" t="s">
        <v>60</v>
      </c>
      <c r="C13" s="33"/>
      <c r="D13" s="68"/>
      <c r="E13" s="68"/>
      <c r="F13" s="68"/>
      <c r="G13" s="68"/>
      <c r="H13" s="68"/>
      <c r="I13" s="68"/>
      <c r="J13" s="68"/>
      <c r="K13" s="68"/>
      <c r="L13" s="68"/>
      <c r="M13" s="68"/>
      <c r="N13" s="69"/>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IA13" s="21">
        <v>1</v>
      </c>
      <c r="IB13" s="21" t="s">
        <v>60</v>
      </c>
      <c r="IE13" s="22"/>
      <c r="IF13" s="22"/>
      <c r="IG13" s="22"/>
      <c r="IH13" s="22"/>
      <c r="II13" s="22"/>
    </row>
    <row r="14" spans="1:243" s="21" customFormat="1" ht="236.25">
      <c r="A14" s="57">
        <v>1.01</v>
      </c>
      <c r="B14" s="58" t="s">
        <v>50</v>
      </c>
      <c r="C14" s="33"/>
      <c r="D14" s="33">
        <v>110</v>
      </c>
      <c r="E14" s="59" t="s">
        <v>43</v>
      </c>
      <c r="F14" s="60">
        <v>932.44</v>
      </c>
      <c r="G14" s="43"/>
      <c r="H14" s="37"/>
      <c r="I14" s="38" t="s">
        <v>33</v>
      </c>
      <c r="J14" s="39">
        <f>IF(I14="Less(-)",-1,1)</f>
        <v>1</v>
      </c>
      <c r="K14" s="37" t="s">
        <v>34</v>
      </c>
      <c r="L14" s="37" t="s">
        <v>4</v>
      </c>
      <c r="M14" s="40"/>
      <c r="N14" s="49"/>
      <c r="O14" s="49"/>
      <c r="P14" s="50"/>
      <c r="Q14" s="49"/>
      <c r="R14" s="49"/>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2">
        <f>total_amount_ba($B$2,$D$2,D14,F14,J14,K14,M14)</f>
        <v>102568.4</v>
      </c>
      <c r="BB14" s="51">
        <f>BA14+SUM(N14:AZ14)</f>
        <v>102568.4</v>
      </c>
      <c r="BC14" s="56" t="str">
        <f>SpellNumber(L14,BB14)</f>
        <v>INR  One Lakh Two Thousand Five Hundred &amp; Sixty Eight  and Paise Forty Only</v>
      </c>
      <c r="IA14" s="21">
        <v>1.01</v>
      </c>
      <c r="IB14" s="21" t="s">
        <v>50</v>
      </c>
      <c r="ID14" s="21">
        <v>110</v>
      </c>
      <c r="IE14" s="22" t="s">
        <v>43</v>
      </c>
      <c r="IF14" s="22"/>
      <c r="IG14" s="22"/>
      <c r="IH14" s="22"/>
      <c r="II14" s="22"/>
    </row>
    <row r="15" spans="1:243" s="21" customFormat="1" ht="15.75">
      <c r="A15" s="57">
        <v>2</v>
      </c>
      <c r="B15" s="58" t="s">
        <v>61</v>
      </c>
      <c r="C15" s="33"/>
      <c r="D15" s="68"/>
      <c r="E15" s="68"/>
      <c r="F15" s="68"/>
      <c r="G15" s="68"/>
      <c r="H15" s="68"/>
      <c r="I15" s="68"/>
      <c r="J15" s="68"/>
      <c r="K15" s="68"/>
      <c r="L15" s="68"/>
      <c r="M15" s="68"/>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IA15" s="21">
        <v>2</v>
      </c>
      <c r="IB15" s="21" t="s">
        <v>61</v>
      </c>
      <c r="IE15" s="22"/>
      <c r="IF15" s="22"/>
      <c r="IG15" s="22"/>
      <c r="IH15" s="22"/>
      <c r="II15" s="22"/>
    </row>
    <row r="16" spans="1:243" s="21" customFormat="1" ht="126">
      <c r="A16" s="57">
        <v>2.01</v>
      </c>
      <c r="B16" s="58" t="s">
        <v>62</v>
      </c>
      <c r="C16" s="33"/>
      <c r="D16" s="33">
        <v>24</v>
      </c>
      <c r="E16" s="59" t="s">
        <v>45</v>
      </c>
      <c r="F16" s="60">
        <v>899.3</v>
      </c>
      <c r="G16" s="43"/>
      <c r="H16" s="37"/>
      <c r="I16" s="38" t="s">
        <v>33</v>
      </c>
      <c r="J16" s="39">
        <f>IF(I16="Less(-)",-1,1)</f>
        <v>1</v>
      </c>
      <c r="K16" s="37" t="s">
        <v>34</v>
      </c>
      <c r="L16" s="37" t="s">
        <v>4</v>
      </c>
      <c r="M16" s="40"/>
      <c r="N16" s="49"/>
      <c r="O16" s="49"/>
      <c r="P16" s="50"/>
      <c r="Q16" s="49"/>
      <c r="R16" s="49"/>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2">
        <f>total_amount_ba($B$2,$D$2,D16,F16,J16,K16,M16)</f>
        <v>21583.2</v>
      </c>
      <c r="BB16" s="51">
        <f>BA16+SUM(N16:AZ16)</f>
        <v>21583.2</v>
      </c>
      <c r="BC16" s="56" t="str">
        <f>SpellNumber(L16,BB16)</f>
        <v>INR  Twenty One Thousand Five Hundred &amp; Eighty Three  and Paise Twenty Only</v>
      </c>
      <c r="IA16" s="21">
        <v>2.01</v>
      </c>
      <c r="IB16" s="21" t="s">
        <v>62</v>
      </c>
      <c r="ID16" s="21">
        <v>24</v>
      </c>
      <c r="IE16" s="22" t="s">
        <v>45</v>
      </c>
      <c r="IF16" s="22"/>
      <c r="IG16" s="22"/>
      <c r="IH16" s="22"/>
      <c r="II16" s="22"/>
    </row>
    <row r="17" spans="1:243" s="21" customFormat="1" ht="15.75" customHeight="1">
      <c r="A17" s="57">
        <v>3</v>
      </c>
      <c r="B17" s="58" t="s">
        <v>63</v>
      </c>
      <c r="C17" s="33"/>
      <c r="D17" s="68"/>
      <c r="E17" s="68"/>
      <c r="F17" s="68"/>
      <c r="G17" s="68"/>
      <c r="H17" s="68"/>
      <c r="I17" s="68"/>
      <c r="J17" s="68"/>
      <c r="K17" s="68"/>
      <c r="L17" s="68"/>
      <c r="M17" s="68"/>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IA17" s="21">
        <v>3</v>
      </c>
      <c r="IB17" s="21" t="s">
        <v>63</v>
      </c>
      <c r="IE17" s="22"/>
      <c r="IF17" s="22"/>
      <c r="IG17" s="22"/>
      <c r="IH17" s="22"/>
      <c r="II17" s="22"/>
    </row>
    <row r="18" spans="1:243" s="21" customFormat="1" ht="33" customHeight="1">
      <c r="A18" s="57">
        <v>3.01</v>
      </c>
      <c r="B18" s="58" t="s">
        <v>51</v>
      </c>
      <c r="C18" s="33"/>
      <c r="D18" s="33">
        <v>5</v>
      </c>
      <c r="E18" s="59" t="s">
        <v>43</v>
      </c>
      <c r="F18" s="60">
        <v>820.34</v>
      </c>
      <c r="G18" s="43"/>
      <c r="H18" s="37"/>
      <c r="I18" s="38" t="s">
        <v>33</v>
      </c>
      <c r="J18" s="39">
        <f>IF(I18="Less(-)",-1,1)</f>
        <v>1</v>
      </c>
      <c r="K18" s="37" t="s">
        <v>34</v>
      </c>
      <c r="L18" s="37" t="s">
        <v>4</v>
      </c>
      <c r="M18" s="40"/>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2">
        <f>total_amount_ba($B$2,$D$2,D18,F18,J18,K18,M18)</f>
        <v>4101.7</v>
      </c>
      <c r="BB18" s="51">
        <f>BA18+SUM(N18:AZ18)</f>
        <v>4101.7</v>
      </c>
      <c r="BC18" s="56" t="str">
        <f>SpellNumber(L18,BB18)</f>
        <v>INR  Four Thousand One Hundred &amp; One  and Paise Seventy Only</v>
      </c>
      <c r="IA18" s="21">
        <v>3.01</v>
      </c>
      <c r="IB18" s="21" t="s">
        <v>51</v>
      </c>
      <c r="ID18" s="21">
        <v>5</v>
      </c>
      <c r="IE18" s="22" t="s">
        <v>43</v>
      </c>
      <c r="IF18" s="22"/>
      <c r="IG18" s="22"/>
      <c r="IH18" s="22"/>
      <c r="II18" s="22"/>
    </row>
    <row r="19" spans="1:243" s="21" customFormat="1" ht="34.5" customHeight="1">
      <c r="A19" s="57">
        <v>3.02</v>
      </c>
      <c r="B19" s="58" t="s">
        <v>64</v>
      </c>
      <c r="C19" s="33"/>
      <c r="D19" s="68"/>
      <c r="E19" s="68"/>
      <c r="F19" s="68"/>
      <c r="G19" s="68"/>
      <c r="H19" s="68"/>
      <c r="I19" s="68"/>
      <c r="J19" s="68"/>
      <c r="K19" s="68"/>
      <c r="L19" s="68"/>
      <c r="M19" s="68"/>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IA19" s="21">
        <v>3.02</v>
      </c>
      <c r="IB19" s="21" t="s">
        <v>64</v>
      </c>
      <c r="IE19" s="22"/>
      <c r="IF19" s="22"/>
      <c r="IG19" s="22"/>
      <c r="IH19" s="22"/>
      <c r="II19" s="22"/>
    </row>
    <row r="20" spans="1:243" s="21" customFormat="1" ht="18" customHeight="1">
      <c r="A20" s="57">
        <v>3.03</v>
      </c>
      <c r="B20" s="58" t="s">
        <v>52</v>
      </c>
      <c r="C20" s="33"/>
      <c r="D20" s="33">
        <v>10</v>
      </c>
      <c r="E20" s="59" t="s">
        <v>43</v>
      </c>
      <c r="F20" s="60">
        <v>1242.13</v>
      </c>
      <c r="G20" s="43"/>
      <c r="H20" s="37"/>
      <c r="I20" s="38" t="s">
        <v>33</v>
      </c>
      <c r="J20" s="39">
        <f>IF(I20="Less(-)",-1,1)</f>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total_amount_ba($B$2,$D$2,D20,F20,J20,K20,M20)</f>
        <v>12421.3</v>
      </c>
      <c r="BB20" s="51">
        <f>BA20+SUM(N20:AZ20)</f>
        <v>12421.3</v>
      </c>
      <c r="BC20" s="56" t="str">
        <f>SpellNumber(L20,BB20)</f>
        <v>INR  Twelve Thousand Four Hundred &amp; Twenty One  and Paise Thirty Only</v>
      </c>
      <c r="IA20" s="21">
        <v>3.03</v>
      </c>
      <c r="IB20" s="21" t="s">
        <v>52</v>
      </c>
      <c r="ID20" s="21">
        <v>10</v>
      </c>
      <c r="IE20" s="22" t="s">
        <v>43</v>
      </c>
      <c r="IF20" s="22"/>
      <c r="IG20" s="22"/>
      <c r="IH20" s="22"/>
      <c r="II20" s="22"/>
    </row>
    <row r="21" spans="1:243" s="21" customFormat="1" ht="19.5" customHeight="1">
      <c r="A21" s="57">
        <v>4</v>
      </c>
      <c r="B21" s="58" t="s">
        <v>65</v>
      </c>
      <c r="C21" s="33"/>
      <c r="D21" s="68"/>
      <c r="E21" s="68"/>
      <c r="F21" s="68"/>
      <c r="G21" s="68"/>
      <c r="H21" s="68"/>
      <c r="I21" s="68"/>
      <c r="J21" s="68"/>
      <c r="K21" s="68"/>
      <c r="L21" s="68"/>
      <c r="M21" s="68"/>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IA21" s="21">
        <v>4</v>
      </c>
      <c r="IB21" s="21" t="s">
        <v>65</v>
      </c>
      <c r="IE21" s="22"/>
      <c r="IF21" s="22"/>
      <c r="IG21" s="22"/>
      <c r="IH21" s="22"/>
      <c r="II21" s="22"/>
    </row>
    <row r="22" spans="1:243" s="21" customFormat="1" ht="31.5" customHeight="1">
      <c r="A22" s="57">
        <v>4.01</v>
      </c>
      <c r="B22" s="58" t="s">
        <v>66</v>
      </c>
      <c r="C22" s="33"/>
      <c r="D22" s="68"/>
      <c r="E22" s="68"/>
      <c r="F22" s="68"/>
      <c r="G22" s="68"/>
      <c r="H22" s="68"/>
      <c r="I22" s="68"/>
      <c r="J22" s="68"/>
      <c r="K22" s="68"/>
      <c r="L22" s="68"/>
      <c r="M22" s="68"/>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IA22" s="21">
        <v>4.01</v>
      </c>
      <c r="IB22" s="21" t="s">
        <v>66</v>
      </c>
      <c r="IE22" s="22"/>
      <c r="IF22" s="22"/>
      <c r="IG22" s="22"/>
      <c r="IH22" s="22"/>
      <c r="II22" s="22"/>
    </row>
    <row r="23" spans="1:243" s="21" customFormat="1" ht="31.5" customHeight="1">
      <c r="A23" s="57">
        <v>4.02</v>
      </c>
      <c r="B23" s="58" t="s">
        <v>67</v>
      </c>
      <c r="C23" s="33"/>
      <c r="D23" s="33">
        <v>20</v>
      </c>
      <c r="E23" s="59" t="s">
        <v>43</v>
      </c>
      <c r="F23" s="60">
        <v>1140.29</v>
      </c>
      <c r="G23" s="43"/>
      <c r="H23" s="37"/>
      <c r="I23" s="38" t="s">
        <v>33</v>
      </c>
      <c r="J23" s="39">
        <f aca="true" t="shared" si="0" ref="J23:J68">IF(I23="Less(-)",-1,1)</f>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aca="true" t="shared" si="1" ref="BA23:BA68">total_amount_ba($B$2,$D$2,D23,F23,J23,K23,M23)</f>
        <v>22805.8</v>
      </c>
      <c r="BB23" s="51">
        <f aca="true" t="shared" si="2" ref="BB23:BB68">BA23+SUM(N23:AZ23)</f>
        <v>22805.8</v>
      </c>
      <c r="BC23" s="56" t="str">
        <f aca="true" t="shared" si="3" ref="BC23:BC68">SpellNumber(L23,BB23)</f>
        <v>INR  Twenty Two Thousand Eight Hundred &amp; Five  and Paise Eighty Only</v>
      </c>
      <c r="IA23" s="21">
        <v>4.02</v>
      </c>
      <c r="IB23" s="21" t="s">
        <v>67</v>
      </c>
      <c r="ID23" s="21">
        <v>20</v>
      </c>
      <c r="IE23" s="22" t="s">
        <v>43</v>
      </c>
      <c r="IF23" s="22"/>
      <c r="IG23" s="22"/>
      <c r="IH23" s="22"/>
      <c r="II23" s="22"/>
    </row>
    <row r="24" spans="1:243" s="21" customFormat="1" ht="15.75" customHeight="1">
      <c r="A24" s="57">
        <v>5</v>
      </c>
      <c r="B24" s="58" t="s">
        <v>68</v>
      </c>
      <c r="C24" s="33"/>
      <c r="D24" s="68"/>
      <c r="E24" s="68"/>
      <c r="F24" s="68"/>
      <c r="G24" s="68"/>
      <c r="H24" s="68"/>
      <c r="I24" s="68"/>
      <c r="J24" s="68"/>
      <c r="K24" s="68"/>
      <c r="L24" s="68"/>
      <c r="M24" s="68"/>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IA24" s="21">
        <v>5</v>
      </c>
      <c r="IB24" s="21" t="s">
        <v>68</v>
      </c>
      <c r="IE24" s="22"/>
      <c r="IF24" s="22"/>
      <c r="IG24" s="22"/>
      <c r="IH24" s="22"/>
      <c r="II24" s="22"/>
    </row>
    <row r="25" spans="1:243" s="21" customFormat="1" ht="19.5" customHeight="1">
      <c r="A25" s="61">
        <v>5.01</v>
      </c>
      <c r="B25" s="58" t="s">
        <v>69</v>
      </c>
      <c r="C25" s="33"/>
      <c r="D25" s="68"/>
      <c r="E25" s="68"/>
      <c r="F25" s="68"/>
      <c r="G25" s="68"/>
      <c r="H25" s="68"/>
      <c r="I25" s="68"/>
      <c r="J25" s="68"/>
      <c r="K25" s="68"/>
      <c r="L25" s="68"/>
      <c r="M25" s="68"/>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IA25" s="21">
        <v>5.01</v>
      </c>
      <c r="IB25" s="21" t="s">
        <v>69</v>
      </c>
      <c r="IE25" s="22"/>
      <c r="IF25" s="22"/>
      <c r="IG25" s="22"/>
      <c r="IH25" s="22"/>
      <c r="II25" s="22"/>
    </row>
    <row r="26" spans="1:243" s="21" customFormat="1" ht="31.5" customHeight="1">
      <c r="A26" s="57">
        <v>5.02</v>
      </c>
      <c r="B26" s="58" t="s">
        <v>46</v>
      </c>
      <c r="C26" s="33"/>
      <c r="D26" s="33">
        <v>10</v>
      </c>
      <c r="E26" s="59" t="s">
        <v>43</v>
      </c>
      <c r="F26" s="60">
        <v>258.09</v>
      </c>
      <c r="G26" s="43"/>
      <c r="H26" s="37"/>
      <c r="I26" s="38" t="s">
        <v>33</v>
      </c>
      <c r="J26" s="39">
        <f t="shared" si="0"/>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 t="shared" si="1"/>
        <v>2580.9</v>
      </c>
      <c r="BB26" s="51">
        <f t="shared" si="2"/>
        <v>2580.9</v>
      </c>
      <c r="BC26" s="56" t="str">
        <f t="shared" si="3"/>
        <v>INR  Two Thousand Five Hundred &amp; Eighty  and Paise Ninety Only</v>
      </c>
      <c r="IA26" s="21">
        <v>5.02</v>
      </c>
      <c r="IB26" s="21" t="s">
        <v>46</v>
      </c>
      <c r="ID26" s="21">
        <v>10</v>
      </c>
      <c r="IE26" s="22" t="s">
        <v>43</v>
      </c>
      <c r="IF26" s="22"/>
      <c r="IG26" s="22"/>
      <c r="IH26" s="22"/>
      <c r="II26" s="22"/>
    </row>
    <row r="27" spans="1:243" s="21" customFormat="1" ht="31.5" customHeight="1">
      <c r="A27" s="57">
        <v>5.03</v>
      </c>
      <c r="B27" s="58" t="s">
        <v>70</v>
      </c>
      <c r="C27" s="33"/>
      <c r="D27" s="68"/>
      <c r="E27" s="68"/>
      <c r="F27" s="68"/>
      <c r="G27" s="68"/>
      <c r="H27" s="68"/>
      <c r="I27" s="68"/>
      <c r="J27" s="68"/>
      <c r="K27" s="68"/>
      <c r="L27" s="68"/>
      <c r="M27" s="68"/>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IA27" s="21">
        <v>5.03</v>
      </c>
      <c r="IB27" s="21" t="s">
        <v>70</v>
      </c>
      <c r="IE27" s="22"/>
      <c r="IF27" s="22"/>
      <c r="IG27" s="22"/>
      <c r="IH27" s="22"/>
      <c r="II27" s="22"/>
    </row>
    <row r="28" spans="1:243" s="21" customFormat="1" ht="31.5" customHeight="1">
      <c r="A28" s="57">
        <v>5.04</v>
      </c>
      <c r="B28" s="58" t="s">
        <v>46</v>
      </c>
      <c r="C28" s="33"/>
      <c r="D28" s="33">
        <v>10</v>
      </c>
      <c r="E28" s="59" t="s">
        <v>43</v>
      </c>
      <c r="F28" s="60">
        <v>297.33</v>
      </c>
      <c r="G28" s="43"/>
      <c r="H28" s="37"/>
      <c r="I28" s="38" t="s">
        <v>33</v>
      </c>
      <c r="J28" s="39">
        <f t="shared" si="0"/>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1"/>
        <v>2973.3</v>
      </c>
      <c r="BB28" s="51">
        <f t="shared" si="2"/>
        <v>2973.3</v>
      </c>
      <c r="BC28" s="56" t="str">
        <f t="shared" si="3"/>
        <v>INR  Two Thousand Nine Hundred &amp; Seventy Three  and Paise Thirty Only</v>
      </c>
      <c r="IA28" s="21">
        <v>5.04</v>
      </c>
      <c r="IB28" s="21" t="s">
        <v>46</v>
      </c>
      <c r="ID28" s="21">
        <v>10</v>
      </c>
      <c r="IE28" s="22" t="s">
        <v>43</v>
      </c>
      <c r="IF28" s="22"/>
      <c r="IG28" s="22"/>
      <c r="IH28" s="22"/>
      <c r="II28" s="22"/>
    </row>
    <row r="29" spans="1:243" s="21" customFormat="1" ht="79.5" customHeight="1">
      <c r="A29" s="57">
        <v>5.05</v>
      </c>
      <c r="B29" s="58" t="s">
        <v>71</v>
      </c>
      <c r="C29" s="33"/>
      <c r="D29" s="68"/>
      <c r="E29" s="68"/>
      <c r="F29" s="68"/>
      <c r="G29" s="68"/>
      <c r="H29" s="68"/>
      <c r="I29" s="68"/>
      <c r="J29" s="68"/>
      <c r="K29" s="68"/>
      <c r="L29" s="68"/>
      <c r="M29" s="68"/>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IA29" s="21">
        <v>5.05</v>
      </c>
      <c r="IB29" s="21" t="s">
        <v>71</v>
      </c>
      <c r="IE29" s="22"/>
      <c r="IF29" s="22"/>
      <c r="IG29" s="22"/>
      <c r="IH29" s="22"/>
      <c r="II29" s="22"/>
    </row>
    <row r="30" spans="1:243" s="21" customFormat="1" ht="31.5" customHeight="1">
      <c r="A30" s="57">
        <v>5.06</v>
      </c>
      <c r="B30" s="58" t="s">
        <v>49</v>
      </c>
      <c r="C30" s="33"/>
      <c r="D30" s="33">
        <v>1200</v>
      </c>
      <c r="E30" s="59" t="s">
        <v>43</v>
      </c>
      <c r="F30" s="60">
        <v>81.32</v>
      </c>
      <c r="G30" s="43"/>
      <c r="H30" s="37"/>
      <c r="I30" s="38" t="s">
        <v>33</v>
      </c>
      <c r="J30" s="39">
        <f t="shared" si="0"/>
        <v>1</v>
      </c>
      <c r="K30" s="37" t="s">
        <v>34</v>
      </c>
      <c r="L30" s="37" t="s">
        <v>4</v>
      </c>
      <c r="M30" s="40"/>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2">
        <f t="shared" si="1"/>
        <v>97584</v>
      </c>
      <c r="BB30" s="51">
        <f t="shared" si="2"/>
        <v>97584</v>
      </c>
      <c r="BC30" s="56" t="str">
        <f t="shared" si="3"/>
        <v>INR  Ninety Seven Thousand Five Hundred &amp; Eighty Four  Only</v>
      </c>
      <c r="IA30" s="21">
        <v>5.06</v>
      </c>
      <c r="IB30" s="21" t="s">
        <v>49</v>
      </c>
      <c r="ID30" s="21">
        <v>1200</v>
      </c>
      <c r="IE30" s="22" t="s">
        <v>43</v>
      </c>
      <c r="IF30" s="22"/>
      <c r="IG30" s="22"/>
      <c r="IH30" s="22"/>
      <c r="II30" s="22"/>
    </row>
    <row r="31" spans="1:243" s="21" customFormat="1" ht="31.5" customHeight="1">
      <c r="A31" s="57">
        <v>5.07</v>
      </c>
      <c r="B31" s="58" t="s">
        <v>53</v>
      </c>
      <c r="C31" s="33"/>
      <c r="D31" s="33">
        <v>2050</v>
      </c>
      <c r="E31" s="59" t="s">
        <v>43</v>
      </c>
      <c r="F31" s="60">
        <v>108.59</v>
      </c>
      <c r="G31" s="43"/>
      <c r="H31" s="37"/>
      <c r="I31" s="38" t="s">
        <v>33</v>
      </c>
      <c r="J31" s="39">
        <f t="shared" si="0"/>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 t="shared" si="1"/>
        <v>222609.5</v>
      </c>
      <c r="BB31" s="51">
        <f t="shared" si="2"/>
        <v>222609.5</v>
      </c>
      <c r="BC31" s="56" t="str">
        <f t="shared" si="3"/>
        <v>INR  Two Lakh Twenty Two Thousand Six Hundred &amp; Nine  and Paise Fifty Only</v>
      </c>
      <c r="IA31" s="21">
        <v>5.07</v>
      </c>
      <c r="IB31" s="21" t="s">
        <v>53</v>
      </c>
      <c r="ID31" s="21">
        <v>2050</v>
      </c>
      <c r="IE31" s="22" t="s">
        <v>43</v>
      </c>
      <c r="IF31" s="22"/>
      <c r="IG31" s="22"/>
      <c r="IH31" s="22"/>
      <c r="II31" s="22"/>
    </row>
    <row r="32" spans="1:243" s="21" customFormat="1" ht="93.75" customHeight="1">
      <c r="A32" s="57">
        <v>5.08</v>
      </c>
      <c r="B32" s="58" t="s">
        <v>72</v>
      </c>
      <c r="C32" s="33"/>
      <c r="D32" s="68"/>
      <c r="E32" s="68"/>
      <c r="F32" s="68"/>
      <c r="G32" s="68"/>
      <c r="H32" s="68"/>
      <c r="I32" s="68"/>
      <c r="J32" s="68"/>
      <c r="K32" s="68"/>
      <c r="L32" s="68"/>
      <c r="M32" s="68"/>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IA32" s="21">
        <v>5.08</v>
      </c>
      <c r="IB32" s="21" t="s">
        <v>72</v>
      </c>
      <c r="IE32" s="22"/>
      <c r="IF32" s="22"/>
      <c r="IG32" s="22"/>
      <c r="IH32" s="22"/>
      <c r="II32" s="22"/>
    </row>
    <row r="33" spans="1:243" s="21" customFormat="1" ht="31.5" customHeight="1">
      <c r="A33" s="57">
        <v>5.09</v>
      </c>
      <c r="B33" s="58" t="s">
        <v>73</v>
      </c>
      <c r="C33" s="33"/>
      <c r="D33" s="33">
        <v>7650</v>
      </c>
      <c r="E33" s="59" t="s">
        <v>43</v>
      </c>
      <c r="F33" s="60">
        <v>70.36</v>
      </c>
      <c r="G33" s="43"/>
      <c r="H33" s="37"/>
      <c r="I33" s="38" t="s">
        <v>33</v>
      </c>
      <c r="J33" s="39">
        <f t="shared" si="0"/>
        <v>1</v>
      </c>
      <c r="K33" s="37" t="s">
        <v>34</v>
      </c>
      <c r="L33" s="37" t="s">
        <v>4</v>
      </c>
      <c r="M33" s="40"/>
      <c r="N33" s="49"/>
      <c r="O33" s="49"/>
      <c r="P33" s="50"/>
      <c r="Q33" s="49"/>
      <c r="R33" s="49"/>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2">
        <f t="shared" si="1"/>
        <v>538254</v>
      </c>
      <c r="BB33" s="51">
        <f t="shared" si="2"/>
        <v>538254</v>
      </c>
      <c r="BC33" s="56" t="str">
        <f t="shared" si="3"/>
        <v>INR  Five Lakh Thirty Eight Thousand Two Hundred &amp; Fifty Four  Only</v>
      </c>
      <c r="IA33" s="21">
        <v>5.09</v>
      </c>
      <c r="IB33" s="21" t="s">
        <v>73</v>
      </c>
      <c r="ID33" s="21">
        <v>7650</v>
      </c>
      <c r="IE33" s="22" t="s">
        <v>43</v>
      </c>
      <c r="IF33" s="22"/>
      <c r="IG33" s="22"/>
      <c r="IH33" s="22"/>
      <c r="II33" s="22"/>
    </row>
    <row r="34" spans="1:243" s="21" customFormat="1" ht="31.5" customHeight="1">
      <c r="A34" s="61">
        <v>5.1</v>
      </c>
      <c r="B34" s="58" t="s">
        <v>74</v>
      </c>
      <c r="C34" s="33"/>
      <c r="D34" s="33">
        <v>850</v>
      </c>
      <c r="E34" s="59" t="s">
        <v>43</v>
      </c>
      <c r="F34" s="60">
        <v>106.58</v>
      </c>
      <c r="G34" s="43"/>
      <c r="H34" s="37"/>
      <c r="I34" s="38" t="s">
        <v>33</v>
      </c>
      <c r="J34" s="39">
        <f t="shared" si="0"/>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1"/>
        <v>90593</v>
      </c>
      <c r="BB34" s="51">
        <f t="shared" si="2"/>
        <v>90593</v>
      </c>
      <c r="BC34" s="56" t="str">
        <f t="shared" si="3"/>
        <v>INR  Ninety Thousand Five Hundred &amp; Ninety Three  Only</v>
      </c>
      <c r="IA34" s="21">
        <v>5.1</v>
      </c>
      <c r="IB34" s="21" t="s">
        <v>74</v>
      </c>
      <c r="ID34" s="21">
        <v>850</v>
      </c>
      <c r="IE34" s="22" t="s">
        <v>43</v>
      </c>
      <c r="IF34" s="22"/>
      <c r="IG34" s="22"/>
      <c r="IH34" s="22"/>
      <c r="II34" s="22"/>
    </row>
    <row r="35" spans="1:243" s="21" customFormat="1" ht="31.5" customHeight="1">
      <c r="A35" s="57">
        <v>5.11</v>
      </c>
      <c r="B35" s="58" t="s">
        <v>75</v>
      </c>
      <c r="C35" s="33"/>
      <c r="D35" s="68"/>
      <c r="E35" s="68"/>
      <c r="F35" s="68"/>
      <c r="G35" s="68"/>
      <c r="H35" s="68"/>
      <c r="I35" s="68"/>
      <c r="J35" s="68"/>
      <c r="K35" s="68"/>
      <c r="L35" s="68"/>
      <c r="M35" s="68"/>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69"/>
      <c r="AM35" s="69"/>
      <c r="AN35" s="69"/>
      <c r="AO35" s="69"/>
      <c r="AP35" s="69"/>
      <c r="AQ35" s="69"/>
      <c r="AR35" s="69"/>
      <c r="AS35" s="69"/>
      <c r="AT35" s="69"/>
      <c r="AU35" s="69"/>
      <c r="AV35" s="69"/>
      <c r="AW35" s="69"/>
      <c r="AX35" s="69"/>
      <c r="AY35" s="69"/>
      <c r="AZ35" s="69"/>
      <c r="BA35" s="69"/>
      <c r="BB35" s="69"/>
      <c r="BC35" s="69"/>
      <c r="IA35" s="21">
        <v>5.11</v>
      </c>
      <c r="IB35" s="21" t="s">
        <v>75</v>
      </c>
      <c r="IE35" s="22"/>
      <c r="IF35" s="22"/>
      <c r="IG35" s="22"/>
      <c r="IH35" s="22"/>
      <c r="II35" s="22"/>
    </row>
    <row r="36" spans="1:243" s="21" customFormat="1" ht="31.5" customHeight="1">
      <c r="A36" s="61">
        <v>5.12</v>
      </c>
      <c r="B36" s="58" t="s">
        <v>76</v>
      </c>
      <c r="C36" s="33"/>
      <c r="D36" s="33">
        <v>500</v>
      </c>
      <c r="E36" s="59" t="s">
        <v>43</v>
      </c>
      <c r="F36" s="60">
        <v>16.66</v>
      </c>
      <c r="G36" s="43"/>
      <c r="H36" s="37"/>
      <c r="I36" s="38" t="s">
        <v>33</v>
      </c>
      <c r="J36" s="39">
        <f t="shared" si="0"/>
        <v>1</v>
      </c>
      <c r="K36" s="37" t="s">
        <v>34</v>
      </c>
      <c r="L36" s="37" t="s">
        <v>4</v>
      </c>
      <c r="M36" s="40"/>
      <c r="N36" s="49"/>
      <c r="O36" s="49"/>
      <c r="P36" s="50"/>
      <c r="Q36" s="49"/>
      <c r="R36" s="49"/>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2">
        <f t="shared" si="1"/>
        <v>8330</v>
      </c>
      <c r="BB36" s="51">
        <f t="shared" si="2"/>
        <v>8330</v>
      </c>
      <c r="BC36" s="56" t="str">
        <f t="shared" si="3"/>
        <v>INR  Eight Thousand Three Hundred &amp; Thirty  Only</v>
      </c>
      <c r="IA36" s="21">
        <v>5.12</v>
      </c>
      <c r="IB36" s="21" t="s">
        <v>76</v>
      </c>
      <c r="ID36" s="21">
        <v>500</v>
      </c>
      <c r="IE36" s="22" t="s">
        <v>43</v>
      </c>
      <c r="IF36" s="22"/>
      <c r="IG36" s="22"/>
      <c r="IH36" s="22"/>
      <c r="II36" s="22"/>
    </row>
    <row r="37" spans="1:243" s="21" customFormat="1" ht="31.5" customHeight="1">
      <c r="A37" s="57">
        <v>5.13</v>
      </c>
      <c r="B37" s="58" t="s">
        <v>77</v>
      </c>
      <c r="C37" s="33"/>
      <c r="D37" s="68"/>
      <c r="E37" s="68"/>
      <c r="F37" s="68"/>
      <c r="G37" s="68"/>
      <c r="H37" s="68"/>
      <c r="I37" s="68"/>
      <c r="J37" s="68"/>
      <c r="K37" s="68"/>
      <c r="L37" s="68"/>
      <c r="M37" s="68"/>
      <c r="N37" s="69"/>
      <c r="O37" s="69"/>
      <c r="P37" s="69"/>
      <c r="Q37" s="69"/>
      <c r="R37" s="69"/>
      <c r="S37" s="69"/>
      <c r="T37" s="69"/>
      <c r="U37" s="69"/>
      <c r="V37" s="69"/>
      <c r="W37" s="69"/>
      <c r="X37" s="69"/>
      <c r="Y37" s="69"/>
      <c r="Z37" s="69"/>
      <c r="AA37" s="69"/>
      <c r="AB37" s="69"/>
      <c r="AC37" s="69"/>
      <c r="AD37" s="69"/>
      <c r="AE37" s="69"/>
      <c r="AF37" s="69"/>
      <c r="AG37" s="69"/>
      <c r="AH37" s="69"/>
      <c r="AI37" s="69"/>
      <c r="AJ37" s="69"/>
      <c r="AK37" s="69"/>
      <c r="AL37" s="69"/>
      <c r="AM37" s="69"/>
      <c r="AN37" s="69"/>
      <c r="AO37" s="69"/>
      <c r="AP37" s="69"/>
      <c r="AQ37" s="69"/>
      <c r="AR37" s="69"/>
      <c r="AS37" s="69"/>
      <c r="AT37" s="69"/>
      <c r="AU37" s="69"/>
      <c r="AV37" s="69"/>
      <c r="AW37" s="69"/>
      <c r="AX37" s="69"/>
      <c r="AY37" s="69"/>
      <c r="AZ37" s="69"/>
      <c r="BA37" s="69"/>
      <c r="BB37" s="69"/>
      <c r="BC37" s="69"/>
      <c r="IA37" s="21">
        <v>5.13</v>
      </c>
      <c r="IB37" s="21" t="s">
        <v>77</v>
      </c>
      <c r="IE37" s="22"/>
      <c r="IF37" s="22"/>
      <c r="IG37" s="22"/>
      <c r="IH37" s="22"/>
      <c r="II37" s="22"/>
    </row>
    <row r="38" spans="1:243" s="21" customFormat="1" ht="31.5" customHeight="1">
      <c r="A38" s="57">
        <v>5.14</v>
      </c>
      <c r="B38" s="58" t="s">
        <v>54</v>
      </c>
      <c r="C38" s="33"/>
      <c r="D38" s="33">
        <v>50</v>
      </c>
      <c r="E38" s="59" t="s">
        <v>43</v>
      </c>
      <c r="F38" s="60">
        <v>49.8</v>
      </c>
      <c r="G38" s="43"/>
      <c r="H38" s="37"/>
      <c r="I38" s="38" t="s">
        <v>33</v>
      </c>
      <c r="J38" s="39">
        <f t="shared" si="0"/>
        <v>1</v>
      </c>
      <c r="K38" s="37" t="s">
        <v>34</v>
      </c>
      <c r="L38" s="37" t="s">
        <v>4</v>
      </c>
      <c r="M38" s="40"/>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2">
        <f t="shared" si="1"/>
        <v>2490</v>
      </c>
      <c r="BB38" s="51">
        <f t="shared" si="2"/>
        <v>2490</v>
      </c>
      <c r="BC38" s="56" t="str">
        <f t="shared" si="3"/>
        <v>INR  Two Thousand Four Hundred &amp; Ninety  Only</v>
      </c>
      <c r="IA38" s="21">
        <v>5.14</v>
      </c>
      <c r="IB38" s="21" t="s">
        <v>54</v>
      </c>
      <c r="ID38" s="21">
        <v>50</v>
      </c>
      <c r="IE38" s="22" t="s">
        <v>43</v>
      </c>
      <c r="IF38" s="22"/>
      <c r="IG38" s="22"/>
      <c r="IH38" s="22"/>
      <c r="II38" s="22"/>
    </row>
    <row r="39" spans="1:243" s="21" customFormat="1" ht="94.5">
      <c r="A39" s="57">
        <v>5.15</v>
      </c>
      <c r="B39" s="58" t="s">
        <v>55</v>
      </c>
      <c r="C39" s="33"/>
      <c r="D39" s="33">
        <v>2050</v>
      </c>
      <c r="E39" s="59" t="s">
        <v>43</v>
      </c>
      <c r="F39" s="60">
        <v>18.28</v>
      </c>
      <c r="G39" s="43"/>
      <c r="H39" s="37"/>
      <c r="I39" s="38" t="s">
        <v>33</v>
      </c>
      <c r="J39" s="39">
        <f t="shared" si="0"/>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 t="shared" si="1"/>
        <v>37474</v>
      </c>
      <c r="BB39" s="51">
        <f t="shared" si="2"/>
        <v>37474</v>
      </c>
      <c r="BC39" s="56" t="str">
        <f t="shared" si="3"/>
        <v>INR  Thirty Seven Thousand Four Hundred &amp; Seventy Four  Only</v>
      </c>
      <c r="IA39" s="21">
        <v>5.15</v>
      </c>
      <c r="IB39" s="21" t="s">
        <v>55</v>
      </c>
      <c r="ID39" s="21">
        <v>2050</v>
      </c>
      <c r="IE39" s="22" t="s">
        <v>43</v>
      </c>
      <c r="IF39" s="22"/>
      <c r="IG39" s="22"/>
      <c r="IH39" s="22"/>
      <c r="II39" s="22"/>
    </row>
    <row r="40" spans="1:243" s="21" customFormat="1" ht="47.25">
      <c r="A40" s="57">
        <v>5.16</v>
      </c>
      <c r="B40" s="58" t="s">
        <v>78</v>
      </c>
      <c r="C40" s="33"/>
      <c r="D40" s="68"/>
      <c r="E40" s="68"/>
      <c r="F40" s="68"/>
      <c r="G40" s="68"/>
      <c r="H40" s="68"/>
      <c r="I40" s="68"/>
      <c r="J40" s="68"/>
      <c r="K40" s="68"/>
      <c r="L40" s="68"/>
      <c r="M40" s="68"/>
      <c r="N40" s="69"/>
      <c r="O40" s="69"/>
      <c r="P40" s="69"/>
      <c r="Q40" s="69"/>
      <c r="R40" s="69"/>
      <c r="S40" s="69"/>
      <c r="T40" s="69"/>
      <c r="U40" s="69"/>
      <c r="V40" s="69"/>
      <c r="W40" s="69"/>
      <c r="X40" s="69"/>
      <c r="Y40" s="69"/>
      <c r="Z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c r="AY40" s="69"/>
      <c r="AZ40" s="69"/>
      <c r="BA40" s="69"/>
      <c r="BB40" s="69"/>
      <c r="BC40" s="69"/>
      <c r="IA40" s="21">
        <v>5.16</v>
      </c>
      <c r="IB40" s="21" t="s">
        <v>78</v>
      </c>
      <c r="IE40" s="22"/>
      <c r="IF40" s="22"/>
      <c r="IG40" s="22"/>
      <c r="IH40" s="22"/>
      <c r="II40" s="22"/>
    </row>
    <row r="41" spans="1:243" s="21" customFormat="1" ht="31.5" customHeight="1">
      <c r="A41" s="57">
        <v>5.17</v>
      </c>
      <c r="B41" s="58" t="s">
        <v>56</v>
      </c>
      <c r="C41" s="33"/>
      <c r="D41" s="33">
        <v>800</v>
      </c>
      <c r="E41" s="59" t="s">
        <v>43</v>
      </c>
      <c r="F41" s="60">
        <v>95.22</v>
      </c>
      <c r="G41" s="43"/>
      <c r="H41" s="37"/>
      <c r="I41" s="38" t="s">
        <v>33</v>
      </c>
      <c r="J41" s="39">
        <f t="shared" si="0"/>
        <v>1</v>
      </c>
      <c r="K41" s="37" t="s">
        <v>34</v>
      </c>
      <c r="L41" s="37" t="s">
        <v>4</v>
      </c>
      <c r="M41" s="40"/>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2">
        <f t="shared" si="1"/>
        <v>76176</v>
      </c>
      <c r="BB41" s="51">
        <f t="shared" si="2"/>
        <v>76176</v>
      </c>
      <c r="BC41" s="56" t="str">
        <f t="shared" si="3"/>
        <v>INR  Seventy Six Thousand One Hundred &amp; Seventy Six  Only</v>
      </c>
      <c r="IA41" s="21">
        <v>5.17</v>
      </c>
      <c r="IB41" s="21" t="s">
        <v>56</v>
      </c>
      <c r="ID41" s="21">
        <v>800</v>
      </c>
      <c r="IE41" s="22" t="s">
        <v>43</v>
      </c>
      <c r="IF41" s="22"/>
      <c r="IG41" s="22"/>
      <c r="IH41" s="22"/>
      <c r="II41" s="22"/>
    </row>
    <row r="42" spans="1:243" s="21" customFormat="1" ht="16.5" customHeight="1">
      <c r="A42" s="57">
        <v>6</v>
      </c>
      <c r="B42" s="58" t="s">
        <v>79</v>
      </c>
      <c r="C42" s="33"/>
      <c r="D42" s="68"/>
      <c r="E42" s="68"/>
      <c r="F42" s="68"/>
      <c r="G42" s="68"/>
      <c r="H42" s="68"/>
      <c r="I42" s="68"/>
      <c r="J42" s="68"/>
      <c r="K42" s="68"/>
      <c r="L42" s="68"/>
      <c r="M42" s="68"/>
      <c r="N42" s="69"/>
      <c r="O42" s="69"/>
      <c r="P42" s="69"/>
      <c r="Q42" s="69"/>
      <c r="R42" s="69"/>
      <c r="S42" s="69"/>
      <c r="T42" s="69"/>
      <c r="U42" s="69"/>
      <c r="V42" s="69"/>
      <c r="W42" s="69"/>
      <c r="X42" s="69"/>
      <c r="Y42" s="69"/>
      <c r="Z42" s="69"/>
      <c r="AA42" s="69"/>
      <c r="AB42" s="69"/>
      <c r="AC42" s="69"/>
      <c r="AD42" s="69"/>
      <c r="AE42" s="69"/>
      <c r="AF42" s="69"/>
      <c r="AG42" s="69"/>
      <c r="AH42" s="69"/>
      <c r="AI42" s="69"/>
      <c r="AJ42" s="69"/>
      <c r="AK42" s="69"/>
      <c r="AL42" s="69"/>
      <c r="AM42" s="69"/>
      <c r="AN42" s="69"/>
      <c r="AO42" s="69"/>
      <c r="AP42" s="69"/>
      <c r="AQ42" s="69"/>
      <c r="AR42" s="69"/>
      <c r="AS42" s="69"/>
      <c r="AT42" s="69"/>
      <c r="AU42" s="69"/>
      <c r="AV42" s="69"/>
      <c r="AW42" s="69"/>
      <c r="AX42" s="69"/>
      <c r="AY42" s="69"/>
      <c r="AZ42" s="69"/>
      <c r="BA42" s="69"/>
      <c r="BB42" s="69"/>
      <c r="BC42" s="69"/>
      <c r="IA42" s="21">
        <v>6</v>
      </c>
      <c r="IB42" s="21" t="s">
        <v>79</v>
      </c>
      <c r="IE42" s="22"/>
      <c r="IF42" s="22"/>
      <c r="IG42" s="22"/>
      <c r="IH42" s="22"/>
      <c r="II42" s="22"/>
    </row>
    <row r="43" spans="1:243" s="21" customFormat="1" ht="110.25" customHeight="1">
      <c r="A43" s="57">
        <v>6.01</v>
      </c>
      <c r="B43" s="58" t="s">
        <v>80</v>
      </c>
      <c r="C43" s="33"/>
      <c r="D43" s="68"/>
      <c r="E43" s="68"/>
      <c r="F43" s="68"/>
      <c r="G43" s="68"/>
      <c r="H43" s="68"/>
      <c r="I43" s="68"/>
      <c r="J43" s="68"/>
      <c r="K43" s="68"/>
      <c r="L43" s="68"/>
      <c r="M43" s="68"/>
      <c r="N43" s="69"/>
      <c r="O43" s="69"/>
      <c r="P43" s="69"/>
      <c r="Q43" s="69"/>
      <c r="R43" s="69"/>
      <c r="S43" s="69"/>
      <c r="T43" s="69"/>
      <c r="U43" s="69"/>
      <c r="V43" s="69"/>
      <c r="W43" s="69"/>
      <c r="X43" s="69"/>
      <c r="Y43" s="69"/>
      <c r="Z43" s="69"/>
      <c r="AA43" s="69"/>
      <c r="AB43" s="69"/>
      <c r="AC43" s="69"/>
      <c r="AD43" s="69"/>
      <c r="AE43" s="69"/>
      <c r="AF43" s="69"/>
      <c r="AG43" s="69"/>
      <c r="AH43" s="69"/>
      <c r="AI43" s="69"/>
      <c r="AJ43" s="69"/>
      <c r="AK43" s="69"/>
      <c r="AL43" s="69"/>
      <c r="AM43" s="69"/>
      <c r="AN43" s="69"/>
      <c r="AO43" s="69"/>
      <c r="AP43" s="69"/>
      <c r="AQ43" s="69"/>
      <c r="AR43" s="69"/>
      <c r="AS43" s="69"/>
      <c r="AT43" s="69"/>
      <c r="AU43" s="69"/>
      <c r="AV43" s="69"/>
      <c r="AW43" s="69"/>
      <c r="AX43" s="69"/>
      <c r="AY43" s="69"/>
      <c r="AZ43" s="69"/>
      <c r="BA43" s="69"/>
      <c r="BB43" s="69"/>
      <c r="BC43" s="69"/>
      <c r="IA43" s="21">
        <v>6.01</v>
      </c>
      <c r="IB43" s="21" t="s">
        <v>80</v>
      </c>
      <c r="IE43" s="22"/>
      <c r="IF43" s="22"/>
      <c r="IG43" s="22"/>
      <c r="IH43" s="22"/>
      <c r="II43" s="22"/>
    </row>
    <row r="44" spans="1:243" s="21" customFormat="1" ht="42.75">
      <c r="A44" s="57">
        <v>6.02</v>
      </c>
      <c r="B44" s="58" t="s">
        <v>57</v>
      </c>
      <c r="C44" s="33"/>
      <c r="D44" s="33">
        <v>50</v>
      </c>
      <c r="E44" s="59" t="s">
        <v>43</v>
      </c>
      <c r="F44" s="60">
        <v>419.11</v>
      </c>
      <c r="G44" s="43"/>
      <c r="H44" s="37"/>
      <c r="I44" s="38" t="s">
        <v>33</v>
      </c>
      <c r="J44" s="39">
        <f t="shared" si="0"/>
        <v>1</v>
      </c>
      <c r="K44" s="37" t="s">
        <v>34</v>
      </c>
      <c r="L44" s="37" t="s">
        <v>4</v>
      </c>
      <c r="M44" s="40"/>
      <c r="N44" s="49"/>
      <c r="O44" s="49"/>
      <c r="P44" s="50"/>
      <c r="Q44" s="49"/>
      <c r="R44" s="49"/>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2">
        <f t="shared" si="1"/>
        <v>20955.5</v>
      </c>
      <c r="BB44" s="51">
        <f t="shared" si="2"/>
        <v>20955.5</v>
      </c>
      <c r="BC44" s="56" t="str">
        <f t="shared" si="3"/>
        <v>INR  Twenty Thousand Nine Hundred &amp; Fifty Five  and Paise Fifty Only</v>
      </c>
      <c r="IA44" s="21">
        <v>6.02</v>
      </c>
      <c r="IB44" s="21" t="s">
        <v>57</v>
      </c>
      <c r="ID44" s="21">
        <v>50</v>
      </c>
      <c r="IE44" s="22" t="s">
        <v>43</v>
      </c>
      <c r="IF44" s="22"/>
      <c r="IG44" s="22"/>
      <c r="IH44" s="22"/>
      <c r="II44" s="22"/>
    </row>
    <row r="45" spans="1:243" s="21" customFormat="1" ht="19.5" customHeight="1">
      <c r="A45" s="57">
        <v>6.03</v>
      </c>
      <c r="B45" s="58" t="s">
        <v>81</v>
      </c>
      <c r="C45" s="33"/>
      <c r="D45" s="68"/>
      <c r="E45" s="68"/>
      <c r="F45" s="68"/>
      <c r="G45" s="68"/>
      <c r="H45" s="68"/>
      <c r="I45" s="68"/>
      <c r="J45" s="68"/>
      <c r="K45" s="68"/>
      <c r="L45" s="68"/>
      <c r="M45" s="68"/>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IA45" s="21">
        <v>6.03</v>
      </c>
      <c r="IB45" s="21" t="s">
        <v>81</v>
      </c>
      <c r="IE45" s="22"/>
      <c r="IF45" s="22"/>
      <c r="IG45" s="22"/>
      <c r="IH45" s="22"/>
      <c r="II45" s="22"/>
    </row>
    <row r="46" spans="1:243" s="21" customFormat="1" ht="63">
      <c r="A46" s="57">
        <v>6.04</v>
      </c>
      <c r="B46" s="58" t="s">
        <v>82</v>
      </c>
      <c r="C46" s="33"/>
      <c r="D46" s="68"/>
      <c r="E46" s="68"/>
      <c r="F46" s="68"/>
      <c r="G46" s="68"/>
      <c r="H46" s="68"/>
      <c r="I46" s="68"/>
      <c r="J46" s="68"/>
      <c r="K46" s="68"/>
      <c r="L46" s="68"/>
      <c r="M46" s="68"/>
      <c r="N46" s="69"/>
      <c r="O46" s="69"/>
      <c r="P46" s="69"/>
      <c r="Q46" s="69"/>
      <c r="R46" s="69"/>
      <c r="S46" s="69"/>
      <c r="T46" s="69"/>
      <c r="U46" s="69"/>
      <c r="V46" s="69"/>
      <c r="W46" s="69"/>
      <c r="X46" s="69"/>
      <c r="Y46" s="69"/>
      <c r="Z46" s="69"/>
      <c r="AA46" s="69"/>
      <c r="AB46" s="69"/>
      <c r="AC46" s="69"/>
      <c r="AD46" s="69"/>
      <c r="AE46" s="69"/>
      <c r="AF46" s="69"/>
      <c r="AG46" s="69"/>
      <c r="AH46" s="69"/>
      <c r="AI46" s="69"/>
      <c r="AJ46" s="69"/>
      <c r="AK46" s="69"/>
      <c r="AL46" s="69"/>
      <c r="AM46" s="69"/>
      <c r="AN46" s="69"/>
      <c r="AO46" s="69"/>
      <c r="AP46" s="69"/>
      <c r="AQ46" s="69"/>
      <c r="AR46" s="69"/>
      <c r="AS46" s="69"/>
      <c r="AT46" s="69"/>
      <c r="AU46" s="69"/>
      <c r="AV46" s="69"/>
      <c r="AW46" s="69"/>
      <c r="AX46" s="69"/>
      <c r="AY46" s="69"/>
      <c r="AZ46" s="69"/>
      <c r="BA46" s="69"/>
      <c r="BB46" s="69"/>
      <c r="BC46" s="69"/>
      <c r="IA46" s="21">
        <v>6.04</v>
      </c>
      <c r="IB46" s="21" t="s">
        <v>82</v>
      </c>
      <c r="IE46" s="22"/>
      <c r="IF46" s="22"/>
      <c r="IG46" s="22"/>
      <c r="IH46" s="22"/>
      <c r="II46" s="22"/>
    </row>
    <row r="47" spans="1:243" s="21" customFormat="1" ht="33" customHeight="1">
      <c r="A47" s="57">
        <v>6.05</v>
      </c>
      <c r="B47" s="58" t="s">
        <v>58</v>
      </c>
      <c r="C47" s="33"/>
      <c r="D47" s="33">
        <v>125</v>
      </c>
      <c r="E47" s="59" t="s">
        <v>43</v>
      </c>
      <c r="F47" s="60">
        <v>53.05</v>
      </c>
      <c r="G47" s="43"/>
      <c r="H47" s="37"/>
      <c r="I47" s="38" t="s">
        <v>33</v>
      </c>
      <c r="J47" s="39">
        <f t="shared" si="0"/>
        <v>1</v>
      </c>
      <c r="K47" s="37" t="s">
        <v>34</v>
      </c>
      <c r="L47" s="37" t="s">
        <v>4</v>
      </c>
      <c r="M47" s="40"/>
      <c r="N47" s="49"/>
      <c r="O47" s="49"/>
      <c r="P47" s="50"/>
      <c r="Q47" s="49"/>
      <c r="R47" s="49"/>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2">
        <f t="shared" si="1"/>
        <v>6631.25</v>
      </c>
      <c r="BB47" s="51">
        <f t="shared" si="2"/>
        <v>6631.25</v>
      </c>
      <c r="BC47" s="56" t="str">
        <f t="shared" si="3"/>
        <v>INR  Six Thousand Six Hundred &amp; Thirty One  and Paise Twenty Five Only</v>
      </c>
      <c r="IA47" s="21">
        <v>6.05</v>
      </c>
      <c r="IB47" s="21" t="s">
        <v>58</v>
      </c>
      <c r="ID47" s="21">
        <v>125</v>
      </c>
      <c r="IE47" s="22" t="s">
        <v>43</v>
      </c>
      <c r="IF47" s="22"/>
      <c r="IG47" s="22"/>
      <c r="IH47" s="22"/>
      <c r="II47" s="22"/>
    </row>
    <row r="48" spans="1:243" s="21" customFormat="1" ht="31.5">
      <c r="A48" s="57">
        <v>7</v>
      </c>
      <c r="B48" s="58" t="s">
        <v>83</v>
      </c>
      <c r="C48" s="33"/>
      <c r="D48" s="68"/>
      <c r="E48" s="68"/>
      <c r="F48" s="68"/>
      <c r="G48" s="68"/>
      <c r="H48" s="68"/>
      <c r="I48" s="68"/>
      <c r="J48" s="68"/>
      <c r="K48" s="68"/>
      <c r="L48" s="68"/>
      <c r="M48" s="68"/>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69"/>
      <c r="AO48" s="69"/>
      <c r="AP48" s="69"/>
      <c r="AQ48" s="69"/>
      <c r="AR48" s="69"/>
      <c r="AS48" s="69"/>
      <c r="AT48" s="69"/>
      <c r="AU48" s="69"/>
      <c r="AV48" s="69"/>
      <c r="AW48" s="69"/>
      <c r="AX48" s="69"/>
      <c r="AY48" s="69"/>
      <c r="AZ48" s="69"/>
      <c r="BA48" s="69"/>
      <c r="BB48" s="69"/>
      <c r="BC48" s="69"/>
      <c r="IA48" s="21">
        <v>7</v>
      </c>
      <c r="IB48" s="21" t="s">
        <v>83</v>
      </c>
      <c r="IE48" s="22"/>
      <c r="IF48" s="22"/>
      <c r="IG48" s="22"/>
      <c r="IH48" s="22"/>
      <c r="II48" s="22"/>
    </row>
    <row r="49" spans="1:243" s="21" customFormat="1" ht="94.5">
      <c r="A49" s="57">
        <v>7.01</v>
      </c>
      <c r="B49" s="58" t="s">
        <v>84</v>
      </c>
      <c r="C49" s="33"/>
      <c r="D49" s="68"/>
      <c r="E49" s="68"/>
      <c r="F49" s="68"/>
      <c r="G49" s="68"/>
      <c r="H49" s="68"/>
      <c r="I49" s="68"/>
      <c r="J49" s="68"/>
      <c r="K49" s="68"/>
      <c r="L49" s="68"/>
      <c r="M49" s="68"/>
      <c r="N49" s="69"/>
      <c r="O49" s="69"/>
      <c r="P49" s="69"/>
      <c r="Q49" s="69"/>
      <c r="R49" s="69"/>
      <c r="S49" s="69"/>
      <c r="T49" s="69"/>
      <c r="U49" s="69"/>
      <c r="V49" s="69"/>
      <c r="W49" s="69"/>
      <c r="X49" s="69"/>
      <c r="Y49" s="69"/>
      <c r="Z49" s="69"/>
      <c r="AA49" s="69"/>
      <c r="AB49" s="69"/>
      <c r="AC49" s="69"/>
      <c r="AD49" s="69"/>
      <c r="AE49" s="69"/>
      <c r="AF49" s="69"/>
      <c r="AG49" s="69"/>
      <c r="AH49" s="69"/>
      <c r="AI49" s="69"/>
      <c r="AJ49" s="69"/>
      <c r="AK49" s="69"/>
      <c r="AL49" s="69"/>
      <c r="AM49" s="69"/>
      <c r="AN49" s="69"/>
      <c r="AO49" s="69"/>
      <c r="AP49" s="69"/>
      <c r="AQ49" s="69"/>
      <c r="AR49" s="69"/>
      <c r="AS49" s="69"/>
      <c r="AT49" s="69"/>
      <c r="AU49" s="69"/>
      <c r="AV49" s="69"/>
      <c r="AW49" s="69"/>
      <c r="AX49" s="69"/>
      <c r="AY49" s="69"/>
      <c r="AZ49" s="69"/>
      <c r="BA49" s="69"/>
      <c r="BB49" s="69"/>
      <c r="BC49" s="69"/>
      <c r="IA49" s="21">
        <v>7.01</v>
      </c>
      <c r="IB49" s="21" t="s">
        <v>84</v>
      </c>
      <c r="IE49" s="22"/>
      <c r="IF49" s="22"/>
      <c r="IG49" s="22"/>
      <c r="IH49" s="22"/>
      <c r="II49" s="22"/>
    </row>
    <row r="50" spans="1:243" s="21" customFormat="1" ht="78.75">
      <c r="A50" s="57">
        <v>7.02</v>
      </c>
      <c r="B50" s="58" t="s">
        <v>85</v>
      </c>
      <c r="C50" s="33"/>
      <c r="D50" s="33">
        <v>10</v>
      </c>
      <c r="E50" s="59" t="s">
        <v>43</v>
      </c>
      <c r="F50" s="60">
        <v>103.24</v>
      </c>
      <c r="G50" s="43"/>
      <c r="H50" s="37"/>
      <c r="I50" s="38" t="s">
        <v>33</v>
      </c>
      <c r="J50" s="39">
        <f t="shared" si="0"/>
        <v>1</v>
      </c>
      <c r="K50" s="37" t="s">
        <v>34</v>
      </c>
      <c r="L50" s="37" t="s">
        <v>4</v>
      </c>
      <c r="M50" s="40"/>
      <c r="N50" s="49"/>
      <c r="O50" s="49"/>
      <c r="P50" s="50"/>
      <c r="Q50" s="49"/>
      <c r="R50" s="49"/>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2">
        <f t="shared" si="1"/>
        <v>1032.4</v>
      </c>
      <c r="BB50" s="51">
        <f t="shared" si="2"/>
        <v>1032.4</v>
      </c>
      <c r="BC50" s="56" t="str">
        <f t="shared" si="3"/>
        <v>INR  One Thousand  &amp;Thirty Two  and Paise Forty Only</v>
      </c>
      <c r="IA50" s="21">
        <v>7.02</v>
      </c>
      <c r="IB50" s="21" t="s">
        <v>85</v>
      </c>
      <c r="ID50" s="21">
        <v>10</v>
      </c>
      <c r="IE50" s="22" t="s">
        <v>43</v>
      </c>
      <c r="IF50" s="22"/>
      <c r="IG50" s="22"/>
      <c r="IH50" s="22"/>
      <c r="II50" s="22"/>
    </row>
    <row r="51" spans="1:243" s="21" customFormat="1" ht="110.25">
      <c r="A51" s="57">
        <v>7.03</v>
      </c>
      <c r="B51" s="58" t="s">
        <v>86</v>
      </c>
      <c r="C51" s="33"/>
      <c r="D51" s="68"/>
      <c r="E51" s="68"/>
      <c r="F51" s="68"/>
      <c r="G51" s="68"/>
      <c r="H51" s="68"/>
      <c r="I51" s="68"/>
      <c r="J51" s="68"/>
      <c r="K51" s="68"/>
      <c r="L51" s="68"/>
      <c r="M51" s="68"/>
      <c r="N51" s="69"/>
      <c r="O51" s="69"/>
      <c r="P51" s="69"/>
      <c r="Q51" s="69"/>
      <c r="R51" s="69"/>
      <c r="S51" s="69"/>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IA51" s="21">
        <v>7.03</v>
      </c>
      <c r="IB51" s="21" t="s">
        <v>86</v>
      </c>
      <c r="IE51" s="22"/>
      <c r="IF51" s="22"/>
      <c r="IG51" s="22"/>
      <c r="IH51" s="22"/>
      <c r="II51" s="22"/>
    </row>
    <row r="52" spans="1:243" s="21" customFormat="1" ht="42.75">
      <c r="A52" s="57">
        <v>7.04</v>
      </c>
      <c r="B52" s="58" t="s">
        <v>87</v>
      </c>
      <c r="C52" s="33"/>
      <c r="D52" s="33">
        <v>10</v>
      </c>
      <c r="E52" s="59" t="s">
        <v>43</v>
      </c>
      <c r="F52" s="60">
        <v>447.61</v>
      </c>
      <c r="G52" s="43"/>
      <c r="H52" s="37"/>
      <c r="I52" s="38" t="s">
        <v>33</v>
      </c>
      <c r="J52" s="39">
        <f t="shared" si="0"/>
        <v>1</v>
      </c>
      <c r="K52" s="37" t="s">
        <v>34</v>
      </c>
      <c r="L52" s="37" t="s">
        <v>4</v>
      </c>
      <c r="M52" s="40"/>
      <c r="N52" s="49"/>
      <c r="O52" s="49"/>
      <c r="P52" s="50"/>
      <c r="Q52" s="49"/>
      <c r="R52" s="49"/>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2">
        <f t="shared" si="1"/>
        <v>4476.1</v>
      </c>
      <c r="BB52" s="51">
        <f t="shared" si="2"/>
        <v>4476.1</v>
      </c>
      <c r="BC52" s="56" t="str">
        <f t="shared" si="3"/>
        <v>INR  Four Thousand Four Hundred &amp; Seventy Six  and Paise Ten Only</v>
      </c>
      <c r="IA52" s="21">
        <v>7.04</v>
      </c>
      <c r="IB52" s="21" t="s">
        <v>87</v>
      </c>
      <c r="ID52" s="21">
        <v>10</v>
      </c>
      <c r="IE52" s="22" t="s">
        <v>43</v>
      </c>
      <c r="IF52" s="22"/>
      <c r="IG52" s="22"/>
      <c r="IH52" s="22"/>
      <c r="II52" s="22"/>
    </row>
    <row r="53" spans="1:243" s="21" customFormat="1" ht="15.75">
      <c r="A53" s="57">
        <v>8</v>
      </c>
      <c r="B53" s="58" t="s">
        <v>88</v>
      </c>
      <c r="C53" s="33"/>
      <c r="D53" s="68"/>
      <c r="E53" s="68"/>
      <c r="F53" s="68"/>
      <c r="G53" s="68"/>
      <c r="H53" s="68"/>
      <c r="I53" s="68"/>
      <c r="J53" s="68"/>
      <c r="K53" s="68"/>
      <c r="L53" s="68"/>
      <c r="M53" s="68"/>
      <c r="N53" s="69"/>
      <c r="O53" s="69"/>
      <c r="P53" s="69"/>
      <c r="Q53" s="69"/>
      <c r="R53" s="69"/>
      <c r="S53" s="69"/>
      <c r="T53" s="69"/>
      <c r="U53" s="69"/>
      <c r="V53" s="69"/>
      <c r="W53" s="69"/>
      <c r="X53" s="69"/>
      <c r="Y53" s="69"/>
      <c r="Z53" s="69"/>
      <c r="AA53" s="69"/>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69"/>
      <c r="BA53" s="69"/>
      <c r="BB53" s="69"/>
      <c r="BC53" s="69"/>
      <c r="IA53" s="21">
        <v>8</v>
      </c>
      <c r="IB53" s="21" t="s">
        <v>88</v>
      </c>
      <c r="IE53" s="22"/>
      <c r="IF53" s="22"/>
      <c r="IG53" s="22"/>
      <c r="IH53" s="22"/>
      <c r="II53" s="22"/>
    </row>
    <row r="54" spans="1:243" s="21" customFormat="1" ht="63.75" customHeight="1">
      <c r="A54" s="57">
        <v>8.01</v>
      </c>
      <c r="B54" s="58" t="s">
        <v>89</v>
      </c>
      <c r="C54" s="33"/>
      <c r="D54" s="33">
        <v>5</v>
      </c>
      <c r="E54" s="59" t="s">
        <v>100</v>
      </c>
      <c r="F54" s="60">
        <v>5425.65</v>
      </c>
      <c r="G54" s="43"/>
      <c r="H54" s="37"/>
      <c r="I54" s="38" t="s">
        <v>33</v>
      </c>
      <c r="J54" s="39">
        <f t="shared" si="0"/>
        <v>1</v>
      </c>
      <c r="K54" s="37" t="s">
        <v>34</v>
      </c>
      <c r="L54" s="37" t="s">
        <v>4</v>
      </c>
      <c r="M54" s="40"/>
      <c r="N54" s="49"/>
      <c r="O54" s="49"/>
      <c r="P54" s="50"/>
      <c r="Q54" s="49"/>
      <c r="R54" s="49"/>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2">
        <f t="shared" si="1"/>
        <v>27128.25</v>
      </c>
      <c r="BB54" s="51">
        <f t="shared" si="2"/>
        <v>27128.25</v>
      </c>
      <c r="BC54" s="56" t="str">
        <f t="shared" si="3"/>
        <v>INR  Twenty Seven Thousand One Hundred &amp; Twenty Eight  and Paise Twenty Five Only</v>
      </c>
      <c r="IA54" s="21">
        <v>8.01</v>
      </c>
      <c r="IB54" s="62" t="s">
        <v>89</v>
      </c>
      <c r="ID54" s="21">
        <v>5</v>
      </c>
      <c r="IE54" s="22" t="s">
        <v>100</v>
      </c>
      <c r="IF54" s="22"/>
      <c r="IG54" s="22"/>
      <c r="IH54" s="22"/>
      <c r="II54" s="22"/>
    </row>
    <row r="55" spans="1:243" s="21" customFormat="1" ht="34.5" customHeight="1">
      <c r="A55" s="57">
        <v>8.02</v>
      </c>
      <c r="B55" s="58" t="s">
        <v>90</v>
      </c>
      <c r="C55" s="33"/>
      <c r="D55" s="33">
        <v>2</v>
      </c>
      <c r="E55" s="59" t="s">
        <v>100</v>
      </c>
      <c r="F55" s="60">
        <v>1586.19</v>
      </c>
      <c r="G55" s="43"/>
      <c r="H55" s="37"/>
      <c r="I55" s="38" t="s">
        <v>33</v>
      </c>
      <c r="J55" s="39">
        <f t="shared" si="0"/>
        <v>1</v>
      </c>
      <c r="K55" s="37" t="s">
        <v>34</v>
      </c>
      <c r="L55" s="37" t="s">
        <v>4</v>
      </c>
      <c r="M55" s="40"/>
      <c r="N55" s="49"/>
      <c r="O55" s="49"/>
      <c r="P55" s="50"/>
      <c r="Q55" s="49"/>
      <c r="R55" s="49"/>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2">
        <f t="shared" si="1"/>
        <v>3172.38</v>
      </c>
      <c r="BB55" s="51">
        <f t="shared" si="2"/>
        <v>3172.38</v>
      </c>
      <c r="BC55" s="56" t="str">
        <f t="shared" si="3"/>
        <v>INR  Three Thousand One Hundred &amp; Seventy Two  and Paise Thirty Eight Only</v>
      </c>
      <c r="IA55" s="21">
        <v>8.02</v>
      </c>
      <c r="IB55" s="62" t="s">
        <v>90</v>
      </c>
      <c r="ID55" s="21">
        <v>2</v>
      </c>
      <c r="IE55" s="22" t="s">
        <v>100</v>
      </c>
      <c r="IF55" s="22"/>
      <c r="IG55" s="22"/>
      <c r="IH55" s="22"/>
      <c r="II55" s="22"/>
    </row>
    <row r="56" spans="1:243" s="21" customFormat="1" ht="46.5" customHeight="1">
      <c r="A56" s="57">
        <v>8.03</v>
      </c>
      <c r="B56" s="58" t="s">
        <v>103</v>
      </c>
      <c r="C56" s="33"/>
      <c r="D56" s="33">
        <v>2</v>
      </c>
      <c r="E56" s="59" t="s">
        <v>45</v>
      </c>
      <c r="F56" s="60">
        <v>1284.17</v>
      </c>
      <c r="G56" s="43"/>
      <c r="H56" s="37"/>
      <c r="I56" s="38" t="s">
        <v>33</v>
      </c>
      <c r="J56" s="39">
        <f t="shared" si="0"/>
        <v>1</v>
      </c>
      <c r="K56" s="37" t="s">
        <v>34</v>
      </c>
      <c r="L56" s="37" t="s">
        <v>4</v>
      </c>
      <c r="M56" s="40"/>
      <c r="N56" s="49"/>
      <c r="O56" s="49"/>
      <c r="P56" s="50"/>
      <c r="Q56" s="49"/>
      <c r="R56" s="49"/>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2">
        <f t="shared" si="1"/>
        <v>2568.34</v>
      </c>
      <c r="BB56" s="51">
        <f t="shared" si="2"/>
        <v>2568.34</v>
      </c>
      <c r="BC56" s="56" t="str">
        <f t="shared" si="3"/>
        <v>INR  Two Thousand Five Hundred &amp; Sixty Eight  and Paise Thirty Four Only</v>
      </c>
      <c r="IA56" s="21">
        <v>8.03</v>
      </c>
      <c r="IB56" s="62" t="s">
        <v>103</v>
      </c>
      <c r="ID56" s="21">
        <v>2</v>
      </c>
      <c r="IE56" s="22" t="s">
        <v>45</v>
      </c>
      <c r="IF56" s="22"/>
      <c r="IG56" s="22"/>
      <c r="IH56" s="22"/>
      <c r="II56" s="22"/>
    </row>
    <row r="57" spans="1:243" s="21" customFormat="1" ht="63.75" customHeight="1">
      <c r="A57" s="57">
        <v>8.04</v>
      </c>
      <c r="B57" s="58" t="s">
        <v>104</v>
      </c>
      <c r="C57" s="33"/>
      <c r="D57" s="33">
        <v>2</v>
      </c>
      <c r="E57" s="59" t="s">
        <v>45</v>
      </c>
      <c r="F57" s="60">
        <v>1734.63</v>
      </c>
      <c r="G57" s="43"/>
      <c r="H57" s="37"/>
      <c r="I57" s="38" t="s">
        <v>33</v>
      </c>
      <c r="J57" s="39">
        <f t="shared" si="0"/>
        <v>1</v>
      </c>
      <c r="K57" s="37" t="s">
        <v>34</v>
      </c>
      <c r="L57" s="37" t="s">
        <v>4</v>
      </c>
      <c r="M57" s="40"/>
      <c r="N57" s="49"/>
      <c r="O57" s="49"/>
      <c r="P57" s="50"/>
      <c r="Q57" s="49"/>
      <c r="R57" s="49"/>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2">
        <f t="shared" si="1"/>
        <v>3469.26</v>
      </c>
      <c r="BB57" s="51">
        <f t="shared" si="2"/>
        <v>3469.26</v>
      </c>
      <c r="BC57" s="56" t="str">
        <f t="shared" si="3"/>
        <v>INR  Three Thousand Four Hundred &amp; Sixty Nine  and Paise Twenty Six Only</v>
      </c>
      <c r="IA57" s="21">
        <v>8.04</v>
      </c>
      <c r="IB57" s="62" t="s">
        <v>104</v>
      </c>
      <c r="ID57" s="21">
        <v>2</v>
      </c>
      <c r="IE57" s="22" t="s">
        <v>45</v>
      </c>
      <c r="IF57" s="22"/>
      <c r="IG57" s="22"/>
      <c r="IH57" s="22"/>
      <c r="II57" s="22"/>
    </row>
    <row r="58" spans="1:243" s="21" customFormat="1" ht="30.75" customHeight="1">
      <c r="A58" s="57">
        <v>8.05</v>
      </c>
      <c r="B58" s="58" t="s">
        <v>91</v>
      </c>
      <c r="C58" s="33"/>
      <c r="D58" s="33">
        <v>2</v>
      </c>
      <c r="E58" s="59" t="s">
        <v>45</v>
      </c>
      <c r="F58" s="60">
        <v>1126.7</v>
      </c>
      <c r="G58" s="43"/>
      <c r="H58" s="37"/>
      <c r="I58" s="38" t="s">
        <v>33</v>
      </c>
      <c r="J58" s="39">
        <f t="shared" si="0"/>
        <v>1</v>
      </c>
      <c r="K58" s="37" t="s">
        <v>34</v>
      </c>
      <c r="L58" s="37" t="s">
        <v>4</v>
      </c>
      <c r="M58" s="40"/>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 t="shared" si="1"/>
        <v>2253.4</v>
      </c>
      <c r="BB58" s="51">
        <f t="shared" si="2"/>
        <v>2253.4</v>
      </c>
      <c r="BC58" s="56" t="str">
        <f t="shared" si="3"/>
        <v>INR  Two Thousand Two Hundred &amp; Fifty Three  and Paise Forty Only</v>
      </c>
      <c r="IA58" s="21">
        <v>8.05</v>
      </c>
      <c r="IB58" s="62" t="s">
        <v>91</v>
      </c>
      <c r="ID58" s="21">
        <v>2</v>
      </c>
      <c r="IE58" s="22" t="s">
        <v>45</v>
      </c>
      <c r="IF58" s="22"/>
      <c r="IG58" s="22"/>
      <c r="IH58" s="22"/>
      <c r="II58" s="22"/>
    </row>
    <row r="59" spans="1:243" s="21" customFormat="1" ht="30" customHeight="1">
      <c r="A59" s="57">
        <v>8.06</v>
      </c>
      <c r="B59" s="58" t="s">
        <v>92</v>
      </c>
      <c r="C59" s="33"/>
      <c r="D59" s="33">
        <v>2</v>
      </c>
      <c r="E59" s="59" t="s">
        <v>45</v>
      </c>
      <c r="F59" s="60">
        <v>897.43</v>
      </c>
      <c r="G59" s="43"/>
      <c r="H59" s="37"/>
      <c r="I59" s="38" t="s">
        <v>33</v>
      </c>
      <c r="J59" s="39">
        <f t="shared" si="0"/>
        <v>1</v>
      </c>
      <c r="K59" s="37" t="s">
        <v>34</v>
      </c>
      <c r="L59" s="37" t="s">
        <v>4</v>
      </c>
      <c r="M59" s="40"/>
      <c r="N59" s="49"/>
      <c r="O59" s="49"/>
      <c r="P59" s="50"/>
      <c r="Q59" s="49"/>
      <c r="R59" s="49"/>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2">
        <f t="shared" si="1"/>
        <v>1794.86</v>
      </c>
      <c r="BB59" s="51">
        <f t="shared" si="2"/>
        <v>1794.86</v>
      </c>
      <c r="BC59" s="56" t="str">
        <f t="shared" si="3"/>
        <v>INR  One Thousand Seven Hundred &amp; Ninety Four  and Paise Eighty Six Only</v>
      </c>
      <c r="IA59" s="21">
        <v>8.06</v>
      </c>
      <c r="IB59" s="62" t="s">
        <v>92</v>
      </c>
      <c r="ID59" s="21">
        <v>2</v>
      </c>
      <c r="IE59" s="22" t="s">
        <v>45</v>
      </c>
      <c r="IF59" s="22"/>
      <c r="IG59" s="22"/>
      <c r="IH59" s="22"/>
      <c r="II59" s="22"/>
    </row>
    <row r="60" spans="1:243" s="21" customFormat="1" ht="32.25" customHeight="1">
      <c r="A60" s="57">
        <v>8.07</v>
      </c>
      <c r="B60" s="58" t="s">
        <v>91</v>
      </c>
      <c r="C60" s="33"/>
      <c r="D60" s="33">
        <v>2</v>
      </c>
      <c r="E60" s="59" t="s">
        <v>45</v>
      </c>
      <c r="F60" s="60">
        <v>1554.38</v>
      </c>
      <c r="G60" s="43"/>
      <c r="H60" s="37"/>
      <c r="I60" s="38" t="s">
        <v>33</v>
      </c>
      <c r="J60" s="39">
        <f t="shared" si="0"/>
        <v>1</v>
      </c>
      <c r="K60" s="37" t="s">
        <v>34</v>
      </c>
      <c r="L60" s="37" t="s">
        <v>4</v>
      </c>
      <c r="M60" s="40"/>
      <c r="N60" s="49"/>
      <c r="O60" s="49"/>
      <c r="P60" s="50"/>
      <c r="Q60" s="49"/>
      <c r="R60" s="49"/>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2">
        <f t="shared" si="1"/>
        <v>3108.76</v>
      </c>
      <c r="BB60" s="51">
        <f t="shared" si="2"/>
        <v>3108.76</v>
      </c>
      <c r="BC60" s="56" t="str">
        <f t="shared" si="3"/>
        <v>INR  Three Thousand One Hundred &amp; Eight  and Paise Seventy Six Only</v>
      </c>
      <c r="IA60" s="21">
        <v>8.07</v>
      </c>
      <c r="IB60" s="62" t="s">
        <v>91</v>
      </c>
      <c r="ID60" s="21">
        <v>2</v>
      </c>
      <c r="IE60" s="22" t="s">
        <v>45</v>
      </c>
      <c r="IF60" s="22"/>
      <c r="IG60" s="22"/>
      <c r="IH60" s="22"/>
      <c r="II60" s="22"/>
    </row>
    <row r="61" spans="1:243" s="21" customFormat="1" ht="30.75" customHeight="1">
      <c r="A61" s="57">
        <v>8.08</v>
      </c>
      <c r="B61" s="58" t="s">
        <v>93</v>
      </c>
      <c r="C61" s="33"/>
      <c r="D61" s="33">
        <v>2</v>
      </c>
      <c r="E61" s="59" t="s">
        <v>45</v>
      </c>
      <c r="F61" s="60">
        <v>698</v>
      </c>
      <c r="G61" s="43"/>
      <c r="H61" s="37"/>
      <c r="I61" s="38" t="s">
        <v>33</v>
      </c>
      <c r="J61" s="39">
        <f t="shared" si="0"/>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 t="shared" si="1"/>
        <v>1396</v>
      </c>
      <c r="BB61" s="51">
        <f t="shared" si="2"/>
        <v>1396</v>
      </c>
      <c r="BC61" s="56" t="str">
        <f t="shared" si="3"/>
        <v>INR  One Thousand Three Hundred &amp; Ninety Six  Only</v>
      </c>
      <c r="IA61" s="21">
        <v>8.08</v>
      </c>
      <c r="IB61" s="62" t="s">
        <v>93</v>
      </c>
      <c r="ID61" s="21">
        <v>2</v>
      </c>
      <c r="IE61" s="22" t="s">
        <v>45</v>
      </c>
      <c r="IF61" s="22"/>
      <c r="IG61" s="22"/>
      <c r="IH61" s="22"/>
      <c r="II61" s="22"/>
    </row>
    <row r="62" spans="1:243" s="21" customFormat="1" ht="64.5" customHeight="1">
      <c r="A62" s="57">
        <v>8.09</v>
      </c>
      <c r="B62" s="58" t="s">
        <v>94</v>
      </c>
      <c r="C62" s="33"/>
      <c r="D62" s="33">
        <v>30</v>
      </c>
      <c r="E62" s="59" t="s">
        <v>45</v>
      </c>
      <c r="F62" s="60">
        <v>1789</v>
      </c>
      <c r="G62" s="43"/>
      <c r="H62" s="37"/>
      <c r="I62" s="38" t="s">
        <v>33</v>
      </c>
      <c r="J62" s="39">
        <f t="shared" si="0"/>
        <v>1</v>
      </c>
      <c r="K62" s="37" t="s">
        <v>34</v>
      </c>
      <c r="L62" s="37" t="s">
        <v>4</v>
      </c>
      <c r="M62" s="40"/>
      <c r="N62" s="49"/>
      <c r="O62" s="49"/>
      <c r="P62" s="50"/>
      <c r="Q62" s="49"/>
      <c r="R62" s="49"/>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2">
        <f t="shared" si="1"/>
        <v>53670</v>
      </c>
      <c r="BB62" s="51">
        <f t="shared" si="2"/>
        <v>53670</v>
      </c>
      <c r="BC62" s="56" t="str">
        <f t="shared" si="3"/>
        <v>INR  Fifty Three Thousand Six Hundred &amp; Seventy  Only</v>
      </c>
      <c r="IA62" s="21">
        <v>8.09</v>
      </c>
      <c r="IB62" s="62" t="s">
        <v>94</v>
      </c>
      <c r="ID62" s="21">
        <v>30</v>
      </c>
      <c r="IE62" s="22" t="s">
        <v>45</v>
      </c>
      <c r="IF62" s="22"/>
      <c r="IG62" s="22"/>
      <c r="IH62" s="22"/>
      <c r="II62" s="22"/>
    </row>
    <row r="63" spans="1:243" s="21" customFormat="1" ht="30.75" customHeight="1">
      <c r="A63" s="61">
        <v>8.1</v>
      </c>
      <c r="B63" s="58" t="s">
        <v>95</v>
      </c>
      <c r="C63" s="33"/>
      <c r="D63" s="33">
        <v>2</v>
      </c>
      <c r="E63" s="59" t="s">
        <v>45</v>
      </c>
      <c r="F63" s="60">
        <v>1231.77</v>
      </c>
      <c r="G63" s="43"/>
      <c r="H63" s="37"/>
      <c r="I63" s="38" t="s">
        <v>33</v>
      </c>
      <c r="J63" s="39">
        <f t="shared" si="0"/>
        <v>1</v>
      </c>
      <c r="K63" s="37" t="s">
        <v>34</v>
      </c>
      <c r="L63" s="37" t="s">
        <v>4</v>
      </c>
      <c r="M63" s="40"/>
      <c r="N63" s="49"/>
      <c r="O63" s="49"/>
      <c r="P63" s="50"/>
      <c r="Q63" s="49"/>
      <c r="R63" s="49"/>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2">
        <f t="shared" si="1"/>
        <v>2463.54</v>
      </c>
      <c r="BB63" s="51">
        <f t="shared" si="2"/>
        <v>2463.54</v>
      </c>
      <c r="BC63" s="56" t="str">
        <f t="shared" si="3"/>
        <v>INR  Two Thousand Four Hundred &amp; Sixty Three  and Paise Fifty Four Only</v>
      </c>
      <c r="IA63" s="21">
        <v>8.1</v>
      </c>
      <c r="IB63" s="62" t="s">
        <v>95</v>
      </c>
      <c r="ID63" s="21">
        <v>2</v>
      </c>
      <c r="IE63" s="22" t="s">
        <v>45</v>
      </c>
      <c r="IF63" s="22"/>
      <c r="IG63" s="22"/>
      <c r="IH63" s="22"/>
      <c r="II63" s="22"/>
    </row>
    <row r="64" spans="1:243" s="21" customFormat="1" ht="35.25" customHeight="1">
      <c r="A64" s="57">
        <v>8.11</v>
      </c>
      <c r="B64" s="58" t="s">
        <v>96</v>
      </c>
      <c r="C64" s="33"/>
      <c r="D64" s="33">
        <v>2</v>
      </c>
      <c r="E64" s="59" t="s">
        <v>45</v>
      </c>
      <c r="F64" s="60">
        <v>1266.96</v>
      </c>
      <c r="G64" s="43"/>
      <c r="H64" s="37"/>
      <c r="I64" s="38" t="s">
        <v>33</v>
      </c>
      <c r="J64" s="39">
        <f t="shared" si="0"/>
        <v>1</v>
      </c>
      <c r="K64" s="37" t="s">
        <v>34</v>
      </c>
      <c r="L64" s="37" t="s">
        <v>4</v>
      </c>
      <c r="M64" s="40"/>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 t="shared" si="1"/>
        <v>2533.92</v>
      </c>
      <c r="BB64" s="51">
        <f t="shared" si="2"/>
        <v>2533.92</v>
      </c>
      <c r="BC64" s="56" t="str">
        <f t="shared" si="3"/>
        <v>INR  Two Thousand Five Hundred &amp; Thirty Three  and Paise Ninety Two Only</v>
      </c>
      <c r="IA64" s="21">
        <v>8.11</v>
      </c>
      <c r="IB64" s="62" t="s">
        <v>96</v>
      </c>
      <c r="ID64" s="21">
        <v>2</v>
      </c>
      <c r="IE64" s="22" t="s">
        <v>45</v>
      </c>
      <c r="IF64" s="22"/>
      <c r="IG64" s="22"/>
      <c r="IH64" s="22"/>
      <c r="II64" s="22"/>
    </row>
    <row r="65" spans="1:243" s="21" customFormat="1" ht="34.5" customHeight="1">
      <c r="A65" s="57">
        <v>8.12</v>
      </c>
      <c r="B65" s="58" t="s">
        <v>97</v>
      </c>
      <c r="C65" s="33"/>
      <c r="D65" s="33">
        <v>2</v>
      </c>
      <c r="E65" s="59" t="s">
        <v>45</v>
      </c>
      <c r="F65" s="60">
        <v>5660.28</v>
      </c>
      <c r="G65" s="43"/>
      <c r="H65" s="37"/>
      <c r="I65" s="38" t="s">
        <v>33</v>
      </c>
      <c r="J65" s="39">
        <f t="shared" si="0"/>
        <v>1</v>
      </c>
      <c r="K65" s="37" t="s">
        <v>34</v>
      </c>
      <c r="L65" s="37" t="s">
        <v>4</v>
      </c>
      <c r="M65" s="40"/>
      <c r="N65" s="49"/>
      <c r="O65" s="49"/>
      <c r="P65" s="50"/>
      <c r="Q65" s="49"/>
      <c r="R65" s="49"/>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2">
        <f t="shared" si="1"/>
        <v>11320.56</v>
      </c>
      <c r="BB65" s="51">
        <f t="shared" si="2"/>
        <v>11320.56</v>
      </c>
      <c r="BC65" s="56" t="str">
        <f t="shared" si="3"/>
        <v>INR  Eleven Thousand Three Hundred &amp; Twenty  and Paise Fifty Six Only</v>
      </c>
      <c r="IA65" s="21">
        <v>8.12</v>
      </c>
      <c r="IB65" s="62" t="s">
        <v>97</v>
      </c>
      <c r="ID65" s="21">
        <v>2</v>
      </c>
      <c r="IE65" s="22" t="s">
        <v>45</v>
      </c>
      <c r="IF65" s="22"/>
      <c r="IG65" s="22"/>
      <c r="IH65" s="22"/>
      <c r="II65" s="22"/>
    </row>
    <row r="66" spans="1:243" s="21" customFormat="1" ht="42.75">
      <c r="A66" s="57">
        <v>8.13</v>
      </c>
      <c r="B66" s="58" t="s">
        <v>98</v>
      </c>
      <c r="C66" s="33"/>
      <c r="D66" s="33">
        <v>24</v>
      </c>
      <c r="E66" s="59" t="s">
        <v>101</v>
      </c>
      <c r="F66" s="60">
        <v>2325.12</v>
      </c>
      <c r="G66" s="43"/>
      <c r="H66" s="37"/>
      <c r="I66" s="38" t="s">
        <v>33</v>
      </c>
      <c r="J66" s="39">
        <f t="shared" si="0"/>
        <v>1</v>
      </c>
      <c r="K66" s="37" t="s">
        <v>34</v>
      </c>
      <c r="L66" s="37" t="s">
        <v>4</v>
      </c>
      <c r="M66" s="40"/>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 t="shared" si="1"/>
        <v>55802.88</v>
      </c>
      <c r="BB66" s="51">
        <f t="shared" si="2"/>
        <v>55802.88</v>
      </c>
      <c r="BC66" s="56" t="str">
        <f t="shared" si="3"/>
        <v>INR  Fifty Five Thousand Eight Hundred &amp; Two  and Paise Eighty Eight Only</v>
      </c>
      <c r="IA66" s="21">
        <v>8.13</v>
      </c>
      <c r="IB66" s="21" t="s">
        <v>98</v>
      </c>
      <c r="ID66" s="21">
        <v>24</v>
      </c>
      <c r="IE66" s="22" t="s">
        <v>101</v>
      </c>
      <c r="IF66" s="22"/>
      <c r="IG66" s="22"/>
      <c r="IH66" s="22"/>
      <c r="II66" s="22"/>
    </row>
    <row r="67" spans="1:243" s="21" customFormat="1" ht="267.75">
      <c r="A67" s="57">
        <v>8.14</v>
      </c>
      <c r="B67" s="58" t="s">
        <v>99</v>
      </c>
      <c r="C67" s="33"/>
      <c r="D67" s="33">
        <v>135</v>
      </c>
      <c r="E67" s="59" t="s">
        <v>102</v>
      </c>
      <c r="F67" s="60">
        <v>2394.33</v>
      </c>
      <c r="G67" s="43"/>
      <c r="H67" s="37"/>
      <c r="I67" s="38" t="s">
        <v>33</v>
      </c>
      <c r="J67" s="39">
        <f t="shared" si="0"/>
        <v>1</v>
      </c>
      <c r="K67" s="37" t="s">
        <v>34</v>
      </c>
      <c r="L67" s="37" t="s">
        <v>4</v>
      </c>
      <c r="M67" s="40"/>
      <c r="N67" s="49"/>
      <c r="O67" s="49"/>
      <c r="P67" s="50"/>
      <c r="Q67" s="49"/>
      <c r="R67" s="49"/>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2">
        <f t="shared" si="1"/>
        <v>323234.55</v>
      </c>
      <c r="BB67" s="51">
        <f t="shared" si="2"/>
        <v>323234.55</v>
      </c>
      <c r="BC67" s="56" t="str">
        <f t="shared" si="3"/>
        <v>INR  Three Lakh Twenty Three Thousand Two Hundred &amp; Thirty Four  and Paise Fifty Five Only</v>
      </c>
      <c r="IA67" s="21">
        <v>8.14</v>
      </c>
      <c r="IB67" s="21" t="s">
        <v>99</v>
      </c>
      <c r="ID67" s="21">
        <v>135</v>
      </c>
      <c r="IE67" s="22" t="s">
        <v>102</v>
      </c>
      <c r="IF67" s="22"/>
      <c r="IG67" s="22"/>
      <c r="IH67" s="22"/>
      <c r="II67" s="22"/>
    </row>
    <row r="68" spans="1:243" s="21" customFormat="1" ht="267.75">
      <c r="A68" s="57">
        <v>8.15</v>
      </c>
      <c r="B68" s="58" t="s">
        <v>99</v>
      </c>
      <c r="C68" s="33"/>
      <c r="D68" s="33">
        <v>31</v>
      </c>
      <c r="E68" s="59" t="s">
        <v>102</v>
      </c>
      <c r="F68" s="60">
        <v>2051.21</v>
      </c>
      <c r="G68" s="43"/>
      <c r="H68" s="37"/>
      <c r="I68" s="38" t="s">
        <v>33</v>
      </c>
      <c r="J68" s="39">
        <f t="shared" si="0"/>
        <v>1</v>
      </c>
      <c r="K68" s="37" t="s">
        <v>34</v>
      </c>
      <c r="L68" s="37" t="s">
        <v>4</v>
      </c>
      <c r="M68" s="40"/>
      <c r="N68" s="49"/>
      <c r="O68" s="49"/>
      <c r="P68" s="50"/>
      <c r="Q68" s="49"/>
      <c r="R68" s="49"/>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2">
        <f t="shared" si="1"/>
        <v>63587.51</v>
      </c>
      <c r="BB68" s="51">
        <f t="shared" si="2"/>
        <v>63587.51</v>
      </c>
      <c r="BC68" s="56" t="str">
        <f t="shared" si="3"/>
        <v>INR  Sixty Three Thousand Five Hundred &amp; Eighty Seven  and Paise Fifty One Only</v>
      </c>
      <c r="IA68" s="21">
        <v>8.15</v>
      </c>
      <c r="IB68" s="21" t="s">
        <v>99</v>
      </c>
      <c r="ID68" s="21">
        <v>31</v>
      </c>
      <c r="IE68" s="22" t="s">
        <v>102</v>
      </c>
      <c r="IF68" s="22"/>
      <c r="IG68" s="22"/>
      <c r="IH68" s="22"/>
      <c r="II68" s="22"/>
    </row>
    <row r="69" spans="1:55" ht="42.75">
      <c r="A69" s="44" t="s">
        <v>35</v>
      </c>
      <c r="B69" s="45"/>
      <c r="C69" s="46"/>
      <c r="D69" s="66"/>
      <c r="E69" s="66"/>
      <c r="F69" s="66"/>
      <c r="G69" s="34"/>
      <c r="H69" s="47"/>
      <c r="I69" s="47"/>
      <c r="J69" s="47"/>
      <c r="K69" s="47"/>
      <c r="L69" s="48"/>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55">
        <f>SUM(BA13:BA68)</f>
        <v>1833144.56</v>
      </c>
      <c r="BB69" s="55">
        <f>SUM(BB13:BB68)</f>
        <v>1833144.56</v>
      </c>
      <c r="BC69" s="67" t="str">
        <f>SpellNumber($E$2,BB69)</f>
        <v>INR  Eighteen Lakh Thirty Three Thousand One Hundred &amp; Forty Four  and Paise Fifty Six Only</v>
      </c>
    </row>
    <row r="70" spans="1:55" ht="46.5" customHeight="1">
      <c r="A70" s="24" t="s">
        <v>36</v>
      </c>
      <c r="B70" s="25"/>
      <c r="C70" s="26"/>
      <c r="D70" s="63"/>
      <c r="E70" s="64" t="s">
        <v>44</v>
      </c>
      <c r="F70" s="65"/>
      <c r="G70" s="27"/>
      <c r="H70" s="28"/>
      <c r="I70" s="28"/>
      <c r="J70" s="28"/>
      <c r="K70" s="29"/>
      <c r="L70" s="30"/>
      <c r="M70" s="31"/>
      <c r="N70" s="32"/>
      <c r="O70" s="21"/>
      <c r="P70" s="21"/>
      <c r="Q70" s="21"/>
      <c r="R70" s="21"/>
      <c r="S70" s="21"/>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53">
        <f>IF(ISBLANK(F70),0,IF(E70="Excess (+)",ROUND(BA69+(BA69*F70),2),IF(E70="Less (-)",ROUND(BA69+(BA69*F70*(-1)),2),IF(E70="At Par",BA69,0))))</f>
        <v>0</v>
      </c>
      <c r="BB70" s="54">
        <f>ROUND(BA70,0)</f>
        <v>0</v>
      </c>
      <c r="BC70" s="36" t="str">
        <f>SpellNumber($E$2,BB70)</f>
        <v>INR Zero Only</v>
      </c>
    </row>
    <row r="71" spans="1:55" ht="45.75" customHeight="1">
      <c r="A71" s="23" t="s">
        <v>37</v>
      </c>
      <c r="B71" s="23"/>
      <c r="C71" s="70" t="str">
        <f>SpellNumber($E$2,BB70)</f>
        <v>INR Zero Only</v>
      </c>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row>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sheetData>
  <sheetProtection password="8F23" sheet="1"/>
  <mergeCells count="30">
    <mergeCell ref="A9:BC9"/>
    <mergeCell ref="D13:BC13"/>
    <mergeCell ref="B8:BC8"/>
    <mergeCell ref="D15:BC15"/>
    <mergeCell ref="D17:BC17"/>
    <mergeCell ref="D19:BC19"/>
    <mergeCell ref="D21:BC21"/>
    <mergeCell ref="D22:BC22"/>
    <mergeCell ref="C71:BC71"/>
    <mergeCell ref="A1:L1"/>
    <mergeCell ref="A4:BC4"/>
    <mergeCell ref="A5:BC5"/>
    <mergeCell ref="A6:BC6"/>
    <mergeCell ref="A7:BC7"/>
    <mergeCell ref="D37:BC37"/>
    <mergeCell ref="D42:BC42"/>
    <mergeCell ref="D43:BC43"/>
    <mergeCell ref="D45:BC45"/>
    <mergeCell ref="D24:BC24"/>
    <mergeCell ref="D25:BC25"/>
    <mergeCell ref="D27:BC27"/>
    <mergeCell ref="D29:BC29"/>
    <mergeCell ref="D32:BC32"/>
    <mergeCell ref="D35:BC35"/>
    <mergeCell ref="D53:BC53"/>
    <mergeCell ref="D40:BC40"/>
    <mergeCell ref="D46:BC46"/>
    <mergeCell ref="D48:BC48"/>
    <mergeCell ref="D49:BC49"/>
    <mergeCell ref="D51:BC51"/>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0">
      <formula1>IF(E70="Select",-1,IF(E70="At Par",0,0))</formula1>
      <formula2>IF(E70="Select",-1,IF(E70="At Par",0,0.99))</formula2>
    </dataValidation>
    <dataValidation type="list" allowBlank="1" showErrorMessage="1" sqref="E7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0">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0">
      <formula1>0</formula1>
      <formula2>IF(#REF!&lt;&gt;"Select",99.9,0)</formula2>
    </dataValidation>
    <dataValidation allowBlank="1" showInputMessage="1" showErrorMessage="1" promptTitle="Units" prompt="Please enter Units in text" sqref="D54:E68 D44:E44 D23:E23 D16:E16 D18:E18 D20:E20 D14:E14 D26:E26 D28:E28 D30:E31 D33:E34 D36:E36 D47:E47 D52:E52 D50:E50 D38:E39 D41:E41">
      <formula1>0</formula1>
      <formula2>0</formula2>
    </dataValidation>
    <dataValidation type="decimal" allowBlank="1" showInputMessage="1" showErrorMessage="1" promptTitle="Quantity" prompt="Please enter the Quantity for this item. " errorTitle="Invalid Entry" error="Only Numeric Values are allowed. " sqref="F54:F68 F44 F23 F16 F18 F20 F14 F26 F28 F30:F31 F33:F34 F36 F47 F52 F50 F38:F39 F41">
      <formula1>0</formula1>
      <formula2>999999999999999</formula2>
    </dataValidation>
    <dataValidation type="list" allowBlank="1" showErrorMessage="1" sqref="K54:K68 D45:D46 K44 D24:D25 K23 D15 K14 K16 D17 K18 D19 K20 D21:D22 D13 K26 D27 K28 D29 K30:K31 D32 K33:K34 D35 K36 D37 D48:D49 D42:D43 D53 K52 D51 K50 K47 K38:K39 K41 D40">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54:H68 G44:H44 G23:H23 G16:H16 G18:H18 G20:H20 G14:H14 G26:H26 G28:H28 G30:H31 G33:H34 G36:H36 G47:H47 G52:H52 G50:H50 G38:H39 G41:H41">
      <formula1>0</formula1>
      <formula2>999999999999999</formula2>
    </dataValidation>
    <dataValidation allowBlank="1" showInputMessage="1" showErrorMessage="1" promptTitle="Addition / Deduction" prompt="Please Choose the correct One" sqref="J54:J68 J44 J23 J16 J18 J20 J14 J26 J28 J30:J31 J33:J34 J36 J47 J52 J50 J38:J39 J41">
      <formula1>0</formula1>
      <formula2>0</formula2>
    </dataValidation>
    <dataValidation type="list" showErrorMessage="1" sqref="I54:I68 I44 I23 I16 I18 I20 I14 I26 I28 I30:I31 I33:I34 I36 I47 I52 I50 I38:I39 I4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54:O68 N44:O44 N23:O23 N16:O16 N18:O18 N20:O20 N14:O14 N26:O26 N28:O28 N30:O31 N33:O34 N36:O36 N47:O47 N52:O52 N50:O50 N38:O39 N41:O4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54:R68 R44 R23 R16 R18 R20 R14 R26 R28 R30:R31 R33:R34 R36 R47 R52 R50 R38:R39 R4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54:Q68 Q44 Q23 Q16 Q18 Q20 Q14 Q26 Q28 Q30:Q31 Q33:Q34 Q36 Q47 Q52 Q50 Q38:Q39 Q4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54:M68 M44 M23 M16 M18 M20 M14 M26 M28 M30:M31 M33:M34 M36 M47 M52 M50 M38:M39 M41">
      <formula1>0</formula1>
      <formula2>999999999999999</formula2>
    </dataValidation>
    <dataValidation type="list" allowBlank="1" showInputMessage="1" showErrorMessage="1" sqref="L64 L65 L66 L13 L14 L15 L16 L17 L18 L19 L20 L21 L22 L23 L24 L25 L26 L27 L28 L29 L30 L31 L32 L33 L34 L35 L36 L37 L38 L39 L40 L41 L42 L43 L44 L45 L46 L47 L48 L49 L50 L51 L52 L53 L54 L55 L56 L57 L58 L59 L60 L61 L62 L63 L68 L67">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68">
      <formula1>0</formula1>
      <formula2>0</formula2>
    </dataValidation>
    <dataValidation type="decimal" allowBlank="1" showErrorMessage="1" errorTitle="Invalid Entry" error="Only Numeric Values are allowed. " sqref="A13:A68">
      <formula1>0</formula1>
      <formula2>999999999999999</formula2>
    </dataValidation>
  </dataValidations>
  <printOptions/>
  <pageMargins left="0.45" right="0.2" top="0.75" bottom="0.75" header="0.511805555555556" footer="0.511805555555556"/>
  <pageSetup horizontalDpi="300" verticalDpi="300" orientation="landscape" paperSize="9" scale="67" r:id="rId4"/>
  <rowBreaks count="1" manualBreakCount="1">
    <brk id="43" max="54" man="1"/>
  </row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6" t="s">
        <v>38</v>
      </c>
      <c r="F6" s="76"/>
      <c r="G6" s="76"/>
      <c r="H6" s="76"/>
      <c r="I6" s="76"/>
      <c r="J6" s="76"/>
      <c r="K6" s="76"/>
    </row>
    <row r="7" spans="5:11" ht="14.25">
      <c r="E7" s="77"/>
      <c r="F7" s="77"/>
      <c r="G7" s="77"/>
      <c r="H7" s="77"/>
      <c r="I7" s="77"/>
      <c r="J7" s="77"/>
      <c r="K7" s="77"/>
    </row>
    <row r="8" spans="5:11" ht="14.25">
      <c r="E8" s="77"/>
      <c r="F8" s="77"/>
      <c r="G8" s="77"/>
      <c r="H8" s="77"/>
      <c r="I8" s="77"/>
      <c r="J8" s="77"/>
      <c r="K8" s="77"/>
    </row>
    <row r="9" spans="5:11" ht="14.25">
      <c r="E9" s="77"/>
      <c r="F9" s="77"/>
      <c r="G9" s="77"/>
      <c r="H9" s="77"/>
      <c r="I9" s="77"/>
      <c r="J9" s="77"/>
      <c r="K9" s="77"/>
    </row>
    <row r="10" spans="5:11" ht="14.25">
      <c r="E10" s="77"/>
      <c r="F10" s="77"/>
      <c r="G10" s="77"/>
      <c r="H10" s="77"/>
      <c r="I10" s="77"/>
      <c r="J10" s="77"/>
      <c r="K10" s="77"/>
    </row>
    <row r="11" spans="5:11" ht="14.25">
      <c r="E11" s="77"/>
      <c r="F11" s="77"/>
      <c r="G11" s="77"/>
      <c r="H11" s="77"/>
      <c r="I11" s="77"/>
      <c r="J11" s="77"/>
      <c r="K11" s="77"/>
    </row>
    <row r="12" spans="5:11" ht="14.25">
      <c r="E12" s="77"/>
      <c r="F12" s="77"/>
      <c r="G12" s="77"/>
      <c r="H12" s="77"/>
      <c r="I12" s="77"/>
      <c r="J12" s="77"/>
      <c r="K12" s="77"/>
    </row>
    <row r="13" spans="5:11" ht="14.25">
      <c r="E13" s="77"/>
      <c r="F13" s="77"/>
      <c r="G13" s="77"/>
      <c r="H13" s="77"/>
      <c r="I13" s="77"/>
      <c r="J13" s="77"/>
      <c r="K13" s="77"/>
    </row>
    <row r="14" spans="5:11" ht="14.2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2019-03-01T13:08:24Z</cp:lastPrinted>
  <dcterms:created xsi:type="dcterms:W3CDTF">2009-01-30T06:42:42Z</dcterms:created>
  <dcterms:modified xsi:type="dcterms:W3CDTF">2022-07-13T05:13:46Z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