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16000" windowHeight="454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<sst xmlns="http://schemas.openxmlformats.org/spreadsheetml/2006/main" count="427" uniqueCount="172">
  <si>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</si>
  <si>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</si>
  <si>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</si>
  <si>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</si>
  <si>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</si>
  <si>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</si>
  <si>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</si>
  <si>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</si>
  <si>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</si>
  <si>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</si>
  <si>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</si>
  <si>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</si>
  <si>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</si>
  <si>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</si>
  <si>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</si>
  <si>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</si>
  <si>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</si>
  <si>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</si>
  <si>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</si>
  <si>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</si>
  <si>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</si>
  <si>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</si>
  <si>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</si>
  <si>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</si>
  <si>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</si>
  <si>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</si>
  <si>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</si>
  <si>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</si>
  <si>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</si>
  <si>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</si>
  <si>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</si>
  <si>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</si>
  <si>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</si>
  <si>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</si>
  <si>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</si>
  <si>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</si>
  <si>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</si>
  <si>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</si>
  <si>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</si>
  <si>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</si>
  <si>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</si>
  <si>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</si>
  <si>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</si>
  <si>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</si>
  <si>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</si>
  <si>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</si>
  <si>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</si>
  <si>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</si>
  <si>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</si>
  <si>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</si>
  <si>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</si>
  <si>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</si>
  <si>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</si>
  <si>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</si>
  <si>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</si>
  <si>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</si>
  <si>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</si>
  <si>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</si>
  <si>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</si>
  <si>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</si>
  <si>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</si>
  <si>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</si>
  <si>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</si>
  <si>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</si>
  <si>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Manpower</t>
  </si>
  <si>
    <t xml:space="preserve">Chemicals Environment Free </t>
  </si>
  <si>
    <t>(a) Taski / Sechveran / Biotic/ Klik (R1 to R6)</t>
  </si>
  <si>
    <t>Consumables</t>
  </si>
  <si>
    <t>(a) Hard broom with 5 ft. bamboo stick&amp; ring (Complete set)</t>
  </si>
  <si>
    <t>Consumable Materials for Housekeeping</t>
  </si>
  <si>
    <t>Material required having life of 06 Months</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</si>
  <si>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</si>
  <si>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</si>
  <si>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Litre</t>
  </si>
  <si>
    <t>(a) Supervisors (Skilled)</t>
  </si>
  <si>
    <t>(b) Unskilled worker</t>
  </si>
  <si>
    <t>(c)  Sewerman (Unskilled)</t>
  </si>
  <si>
    <t>BI01010001010000000000000515BI0100001117</t>
  </si>
  <si>
    <t>BI01010001010000000000000515BI0100001118</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</si>
  <si>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</si>
  <si>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</si>
  <si>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</si>
  <si>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</si>
  <si>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</si>
  <si>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</si>
  <si>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</si>
  <si>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</si>
  <si>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</si>
  <si>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</si>
  <si>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</si>
  <si>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</si>
  <si>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</si>
  <si>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</si>
  <si>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</si>
  <si>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</si>
  <si>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</si>
  <si>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</si>
  <si>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</si>
  <si>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</si>
  <si>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</si>
  <si>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</si>
  <si>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</si>
  <si>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</si>
  <si>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</si>
  <si>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</si>
  <si>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</si>
  <si>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</si>
  <si>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</si>
  <si>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</si>
  <si>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</si>
  <si>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</si>
  <si>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</si>
  <si>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</si>
  <si>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</si>
  <si>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</si>
  <si>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</si>
  <si>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BI01010001010000000000000515BI0100001164</t>
  </si>
  <si>
    <t>BI01010001010000000000000515BI0100001165</t>
  </si>
  <si>
    <t>BI01010001010000000000000515BI0100001166</t>
  </si>
  <si>
    <t>BI01010001010000000000000515BI0100001167</t>
  </si>
  <si>
    <t>BI01010001010000000000000515BI0100001168</t>
  </si>
  <si>
    <t>Material required having life of 12 Months</t>
  </si>
  <si>
    <t>(41) Kentucy MOP</t>
  </si>
  <si>
    <t>(42) GLASS CLEANING KIT</t>
  </si>
  <si>
    <t>(43) TELESCOPIC ROD 9MTR</t>
  </si>
  <si>
    <t>PAIR</t>
  </si>
  <si>
    <t>Name of Work:Manual Cleaning of all public/common toilets in community/service buildings/shopping center/residential complexes and upkeeping of all common areas, outdoor structures/ infrastructure within the premises of these buildings in all zones of campus.</t>
  </si>
  <si>
    <t>(b) Belcha &amp; Khurpi</t>
  </si>
  <si>
    <t>Per packet (10 no.)</t>
  </si>
  <si>
    <t>(44) ALUMINUM LADDER 10 FT Length</t>
  </si>
  <si>
    <t>Contract No:  28/C/D1/2021-22</t>
  </si>
  <si>
    <t>(5) DRY MOP SET 23" WHITE</t>
  </si>
  <si>
    <t>KG</t>
  </si>
  <si>
    <t>(40) URINAL SCREEN V-SCREEN</t>
  </si>
  <si>
    <t>(1) BLUE DRY MOP SET 23”</t>
  </si>
  <si>
    <t>(2 ) COBWEB BRUSH</t>
  </si>
  <si>
    <t>(3) PLASTIC MUG</t>
  </si>
  <si>
    <t>(4) CLEANZO METROPOL WHITE PHENYL</t>
  </si>
  <si>
    <t>(6) Empty spray bottle (500 ML)</t>
  </si>
  <si>
    <t>(7) DUSTER CHECK BLUE-BLUE</t>
  </si>
  <si>
    <t>(8) DUSTER CHECK- GREEN</t>
  </si>
  <si>
    <t>(9) DUSTER CHECK-RED HP</t>
  </si>
  <si>
    <t>(10) FLOOR DUSTER 27x27</t>
  </si>
  <si>
    <t>(11) DUSTER GLASS YELLOW</t>
  </si>
  <si>
    <t>(12) TOILET BRUSH HEAVY</t>
  </si>
  <si>
    <t>(13) DUSTPAN PLASTIC WITH BRUSH MTI</t>
  </si>
  <si>
    <t>(14) FACE MASK</t>
  </si>
  <si>
    <t>(15) FEATHER BRUSH HEAVY</t>
  </si>
  <si>
    <t>(16) PLASTIC BUCKET (15-16 Ltr. Capacity)</t>
  </si>
  <si>
    <t>(17)  Kentucky Mop complete &amp; REFILL</t>
  </si>
  <si>
    <t>(18) CHOCK OPNER / PUMP</t>
  </si>
  <si>
    <t>(19) GLASS SQUEEZE</t>
  </si>
  <si>
    <t>(20) GLASS SQUEEZER RUBBER</t>
  </si>
  <si>
    <t>(21) GLASS SQUZEE CLOTH</t>
  </si>
  <si>
    <t>(22) SEFTY SHOE</t>
  </si>
  <si>
    <t>(23) HANDGLOVES RUBBER</t>
  </si>
  <si>
    <t>(24) HAND GLOVES CLOTH</t>
  </si>
  <si>
    <t>(25) HAND SCRUBBING BRUSH</t>
  </si>
  <si>
    <t>(26) NARIAL BROOM LOOSE</t>
  </si>
  <si>
    <t xml:space="preserve">(27) TERRANOVA MARBLE MAINTAINER </t>
  </si>
  <si>
    <t>(28) PLASTIC JUNA</t>
  </si>
  <si>
    <t>(29) MICRO FIBER DUSTER</t>
  </si>
  <si>
    <t>(30) NAPTHALENE BALL</t>
  </si>
  <si>
    <t>(31) Plastic WIPER with rod of Size 16”</t>
  </si>
  <si>
    <t>(32) Plastic WIPER with rod of Size 24”</t>
  </si>
  <si>
    <t>(33) ODONIL (50 gm Packing)</t>
  </si>
  <si>
    <t>(34) SCUBBING PAD 17”, 3M-BLACK</t>
  </si>
  <si>
    <t>(35) SCUBBING PAD 17”, 3M-GREEN</t>
  </si>
  <si>
    <t>(36) BUFFING PAD 20”, 3M WHITE</t>
  </si>
  <si>
    <t>(37) SCRUBBING PAD 17”, 3M –RED</t>
  </si>
  <si>
    <t>(38) SOFT BROOM (Phool Jharoo 400 gram with steel grip)</t>
  </si>
  <si>
    <t>(39) URINAL CUBES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</si>
</sst>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3"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4"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8"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69"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2" fillId="0" borderId="13" xfId="59" applyNumberFormat="1" applyFont="1" applyFill="1" applyBorder="1" applyAlignment="1">
      <alignment horizontal="center" vertical="top"/>
      <protection/>
    </xf>
    <xf numFmtId="0" fontId="2" fillId="0" borderId="13" xfId="57" applyNumberFormat="1" applyFont="1" applyFill="1" applyBorder="1" applyAlignment="1">
      <alignment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9"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2"/>
  <sheetViews>
    <sheetView showGridLines="0" zoomScale="73" zoomScaleNormal="73" zoomScalePageLayoutView="0" workbookViewId="0" topLeftCell="A59">
      <selection activeCell="M64" sqref="M64"/>
    </sheetView>
  </sheetViews>
  <sheetFormatPr defaultColWidth="9.140625" defaultRowHeight="15"/>
  <cols>
    <col min="1" max="1" width="11.00390625" style="55" customWidth="1"/>
    <col min="2" max="2" width="37.7109375" style="55" customWidth="1"/>
    <col min="3" max="3" width="19.00390625" style="55" hidden="1" customWidth="1"/>
    <col min="4" max="4" width="11.8515625" style="55" customWidth="1"/>
    <col min="5" max="5" width="11.28125" style="55" customWidth="1"/>
    <col min="6" max="7" width="14.57421875" style="55" hidden="1" customWidth="1"/>
    <col min="8" max="8" width="4.57421875" style="55" hidden="1" customWidth="1"/>
    <col min="9" max="9" width="6.7109375" style="55" hidden="1" customWidth="1"/>
    <col min="10" max="10" width="5.140625" style="55" hidden="1" customWidth="1"/>
    <col min="11" max="11" width="5.421875" style="55" hidden="1" customWidth="1"/>
    <col min="12" max="12" width="3.421875" style="55" hidden="1" customWidth="1"/>
    <col min="13" max="13" width="12.281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24.00390625" style="55" customWidth="1"/>
    <col min="56" max="238" width="9.140625" style="55" customWidth="1"/>
    <col min="239" max="243" width="9.140625" style="57" customWidth="1"/>
    <col min="244" max="16384" width="9.140625" style="55"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63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45.75" customHeight="1">
      <c r="A5" s="75" t="s">
        <v>126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130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60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82" t="s">
        <v>11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62</v>
      </c>
      <c r="G11" s="13"/>
      <c r="H11" s="13"/>
      <c r="I11" s="13" t="s">
        <v>21</v>
      </c>
      <c r="J11" s="13" t="s">
        <v>22</v>
      </c>
      <c r="K11" s="13" t="s">
        <v>23</v>
      </c>
      <c r="L11" s="13" t="s">
        <v>24</v>
      </c>
      <c r="M11" s="16" t="s">
        <v>72</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61</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64</v>
      </c>
      <c r="C13" s="21" t="s">
        <v>34</v>
      </c>
      <c r="D13" s="80"/>
      <c r="E13" s="80"/>
      <c r="F13" s="80"/>
      <c r="G13" s="80"/>
      <c r="H13" s="80"/>
      <c r="I13" s="80"/>
      <c r="J13" s="80"/>
      <c r="K13" s="80"/>
      <c r="L13" s="80"/>
      <c r="M13" s="80"/>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IE13" s="29">
        <v>1</v>
      </c>
      <c r="IF13" s="29" t="s">
        <v>35</v>
      </c>
      <c r="IG13" s="29" t="s">
        <v>36</v>
      </c>
      <c r="IH13" s="29">
        <v>10</v>
      </c>
      <c r="II13" s="29" t="s">
        <v>37</v>
      </c>
    </row>
    <row r="14" spans="1:243" s="28" customFormat="1" ht="33" customHeight="1">
      <c r="A14" s="19">
        <v>1.01</v>
      </c>
      <c r="B14" s="27" t="s">
        <v>74</v>
      </c>
      <c r="C14" s="21" t="s">
        <v>38</v>
      </c>
      <c r="D14" s="68">
        <v>3</v>
      </c>
      <c r="E14" s="69" t="s">
        <v>71</v>
      </c>
      <c r="F14" s="66">
        <v>100</v>
      </c>
      <c r="G14" s="30"/>
      <c r="H14" s="24"/>
      <c r="I14" s="22" t="s">
        <v>40</v>
      </c>
      <c r="J14" s="25">
        <f>IF(I14="Less(-)",-1,1)</f>
        <v>1</v>
      </c>
      <c r="K14" s="26" t="s">
        <v>57</v>
      </c>
      <c r="L14" s="26" t="s">
        <v>7</v>
      </c>
      <c r="M14" s="64"/>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total_amount_ba($B$2,$D$2,D14,F14,J14,K14,M14)</f>
        <v>0</v>
      </c>
      <c r="BB14" s="62">
        <f>BA14+SUM(N14:AZ14)</f>
        <v>0</v>
      </c>
      <c r="BC14" s="27" t="str">
        <f>SpellNumber(L14,BB14)</f>
        <v>INR Zero Only</v>
      </c>
      <c r="IE14" s="29">
        <v>1.01</v>
      </c>
      <c r="IF14" s="29" t="s">
        <v>41</v>
      </c>
      <c r="IG14" s="29" t="s">
        <v>36</v>
      </c>
      <c r="IH14" s="29">
        <v>123.223</v>
      </c>
      <c r="II14" s="29" t="s">
        <v>39</v>
      </c>
    </row>
    <row r="15" spans="1:243" s="28" customFormat="1" ht="31.5" customHeight="1">
      <c r="A15" s="19">
        <v>1.02</v>
      </c>
      <c r="B15" s="27" t="s">
        <v>75</v>
      </c>
      <c r="C15" s="21" t="s">
        <v>42</v>
      </c>
      <c r="D15" s="70">
        <v>36</v>
      </c>
      <c r="E15" s="69" t="s">
        <v>71</v>
      </c>
      <c r="F15" s="66">
        <v>100</v>
      </c>
      <c r="G15" s="30"/>
      <c r="H15" s="30"/>
      <c r="I15" s="22" t="s">
        <v>40</v>
      </c>
      <c r="J15" s="25">
        <f>IF(I15="Less(-)",-1,1)</f>
        <v>1</v>
      </c>
      <c r="K15" s="26" t="s">
        <v>57</v>
      </c>
      <c r="L15" s="26" t="s">
        <v>7</v>
      </c>
      <c r="M15" s="64"/>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total_amount_ba($B$2,$D$2,D15,F15,J15,K15,M15)</f>
        <v>0</v>
      </c>
      <c r="BB15" s="62">
        <f>BA15+SUM(N15:AZ15)</f>
        <v>0</v>
      </c>
      <c r="BC15" s="27" t="str">
        <f>SpellNumber(L15,BB15)</f>
        <v>INR Zero Only</v>
      </c>
      <c r="IE15" s="29">
        <v>1.02</v>
      </c>
      <c r="IF15" s="29" t="s">
        <v>43</v>
      </c>
      <c r="IG15" s="29" t="s">
        <v>44</v>
      </c>
      <c r="IH15" s="29">
        <v>213</v>
      </c>
      <c r="II15" s="29" t="s">
        <v>39</v>
      </c>
    </row>
    <row r="16" spans="1:243" s="28" customFormat="1" ht="27" customHeight="1">
      <c r="A16" s="19">
        <v>1.03</v>
      </c>
      <c r="B16" s="27" t="s">
        <v>76</v>
      </c>
      <c r="C16" s="21" t="s">
        <v>45</v>
      </c>
      <c r="D16" s="70">
        <v>1</v>
      </c>
      <c r="E16" s="69" t="s">
        <v>71</v>
      </c>
      <c r="F16" s="66">
        <v>10</v>
      </c>
      <c r="G16" s="30"/>
      <c r="H16" s="30"/>
      <c r="I16" s="22" t="s">
        <v>40</v>
      </c>
      <c r="J16" s="25">
        <f>IF(I16="Less(-)",-1,1)</f>
        <v>1</v>
      </c>
      <c r="K16" s="26" t="s">
        <v>57</v>
      </c>
      <c r="L16" s="26" t="s">
        <v>7</v>
      </c>
      <c r="M16" s="64"/>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total_amount_ba($B$2,$D$2,D16,F16,J16,K16,M16)</f>
        <v>0</v>
      </c>
      <c r="BB16" s="62">
        <f>BA16+SUM(N16:AZ16)</f>
        <v>0</v>
      </c>
      <c r="BC16" s="27" t="str">
        <f>SpellNumber(L16,BB16)</f>
        <v>INR Zero Only</v>
      </c>
      <c r="IE16" s="29">
        <v>2</v>
      </c>
      <c r="IF16" s="29" t="s">
        <v>35</v>
      </c>
      <c r="IG16" s="29" t="s">
        <v>46</v>
      </c>
      <c r="IH16" s="29">
        <v>10</v>
      </c>
      <c r="II16" s="29" t="s">
        <v>39</v>
      </c>
    </row>
    <row r="17" spans="1:243" s="28" customFormat="1" ht="21.75" customHeight="1">
      <c r="A17" s="19">
        <v>2</v>
      </c>
      <c r="B17" s="27" t="s">
        <v>65</v>
      </c>
      <c r="C17" s="21" t="s">
        <v>47</v>
      </c>
      <c r="D17" s="80"/>
      <c r="E17" s="80"/>
      <c r="F17" s="80"/>
      <c r="G17" s="80"/>
      <c r="H17" s="80"/>
      <c r="I17" s="80"/>
      <c r="J17" s="80"/>
      <c r="K17" s="80"/>
      <c r="L17" s="80"/>
      <c r="M17" s="80"/>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E17" s="29">
        <v>1.01</v>
      </c>
      <c r="IF17" s="29" t="s">
        <v>41</v>
      </c>
      <c r="IG17" s="29" t="s">
        <v>36</v>
      </c>
      <c r="IH17" s="29">
        <v>123.223</v>
      </c>
      <c r="II17" s="29" t="s">
        <v>39</v>
      </c>
    </row>
    <row r="18" spans="1:243" s="28" customFormat="1" ht="27" customHeight="1">
      <c r="A18" s="19">
        <v>2.01</v>
      </c>
      <c r="B18" s="27" t="s">
        <v>66</v>
      </c>
      <c r="C18" s="21" t="s">
        <v>77</v>
      </c>
      <c r="D18" s="65">
        <v>150</v>
      </c>
      <c r="E18" s="71" t="s">
        <v>73</v>
      </c>
      <c r="F18" s="66">
        <v>10</v>
      </c>
      <c r="G18" s="30"/>
      <c r="H18" s="30"/>
      <c r="I18" s="22" t="s">
        <v>40</v>
      </c>
      <c r="J18" s="25">
        <f>IF(I18="Less(-)",-1,1)</f>
        <v>1</v>
      </c>
      <c r="K18" s="26" t="s">
        <v>57</v>
      </c>
      <c r="L18" s="26" t="s">
        <v>7</v>
      </c>
      <c r="M18" s="64"/>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2">
        <f>total_amount_ba($B$2,$D$2,D18,F18,J18,K18,M18)</f>
        <v>0</v>
      </c>
      <c r="BB18" s="62">
        <f>BA18+SUM(N18:AZ18)</f>
        <v>0</v>
      </c>
      <c r="BC18" s="27" t="str">
        <f>SpellNumber(L18,BB18)</f>
        <v>INR Zero Only</v>
      </c>
      <c r="IE18" s="29">
        <v>1.02</v>
      </c>
      <c r="IF18" s="29" t="s">
        <v>43</v>
      </c>
      <c r="IG18" s="29" t="s">
        <v>44</v>
      </c>
      <c r="IH18" s="29">
        <v>213</v>
      </c>
      <c r="II18" s="29" t="s">
        <v>39</v>
      </c>
    </row>
    <row r="19" spans="1:243" s="28" customFormat="1" ht="24" customHeight="1">
      <c r="A19" s="19">
        <v>3</v>
      </c>
      <c r="B19" s="35" t="s">
        <v>67</v>
      </c>
      <c r="C19" s="21" t="s">
        <v>78</v>
      </c>
      <c r="D19" s="80"/>
      <c r="E19" s="80"/>
      <c r="F19" s="80"/>
      <c r="G19" s="80"/>
      <c r="H19" s="80"/>
      <c r="I19" s="80"/>
      <c r="J19" s="80"/>
      <c r="K19" s="80"/>
      <c r="L19" s="80"/>
      <c r="M19" s="80"/>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IE19" s="29">
        <v>2</v>
      </c>
      <c r="IF19" s="29" t="s">
        <v>35</v>
      </c>
      <c r="IG19" s="29" t="s">
        <v>46</v>
      </c>
      <c r="IH19" s="29">
        <v>10</v>
      </c>
      <c r="II19" s="29" t="s">
        <v>39</v>
      </c>
    </row>
    <row r="20" spans="1:243" s="28" customFormat="1" ht="31.5" customHeight="1">
      <c r="A20" s="19">
        <v>3.01</v>
      </c>
      <c r="B20" s="35" t="s">
        <v>68</v>
      </c>
      <c r="C20" s="21" t="s">
        <v>48</v>
      </c>
      <c r="D20" s="65">
        <v>75</v>
      </c>
      <c r="E20" s="23" t="s">
        <v>39</v>
      </c>
      <c r="F20" s="66">
        <v>10</v>
      </c>
      <c r="G20" s="30"/>
      <c r="H20" s="30"/>
      <c r="I20" s="22" t="s">
        <v>40</v>
      </c>
      <c r="J20" s="25">
        <f>IF(I20="Less(-)",-1,1)</f>
        <v>1</v>
      </c>
      <c r="K20" s="26" t="s">
        <v>57</v>
      </c>
      <c r="L20" s="26" t="s">
        <v>7</v>
      </c>
      <c r="M20" s="64"/>
      <c r="N20" s="31"/>
      <c r="O20" s="31"/>
      <c r="P20" s="32"/>
      <c r="Q20" s="31"/>
      <c r="R20" s="31"/>
      <c r="S20" s="33"/>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2">
        <f>total_amount_ba($B$2,$D$2,D20,F20,J20,K20,M20)</f>
        <v>0</v>
      </c>
      <c r="BB20" s="62">
        <f>BA20+SUM(N20:AZ20)</f>
        <v>0</v>
      </c>
      <c r="BC20" s="27" t="str">
        <f>SpellNumber(L20,BB20)</f>
        <v>INR Zero Only</v>
      </c>
      <c r="IE20" s="29"/>
      <c r="IF20" s="29"/>
      <c r="IG20" s="29"/>
      <c r="IH20" s="29"/>
      <c r="II20" s="29"/>
    </row>
    <row r="21" spans="1:243" s="28" customFormat="1" ht="25.5" customHeight="1">
      <c r="A21" s="19">
        <v>3.02</v>
      </c>
      <c r="B21" s="35" t="s">
        <v>127</v>
      </c>
      <c r="C21" s="21" t="s">
        <v>49</v>
      </c>
      <c r="D21" s="65">
        <v>1</v>
      </c>
      <c r="E21" s="23" t="s">
        <v>39</v>
      </c>
      <c r="F21" s="66">
        <v>10</v>
      </c>
      <c r="G21" s="30"/>
      <c r="H21" s="30"/>
      <c r="I21" s="22" t="s">
        <v>40</v>
      </c>
      <c r="J21" s="25">
        <f>IF(I21="Less(-)",-1,1)</f>
        <v>1</v>
      </c>
      <c r="K21" s="26" t="s">
        <v>57</v>
      </c>
      <c r="L21" s="26" t="s">
        <v>7</v>
      </c>
      <c r="M21" s="64"/>
      <c r="N21" s="31"/>
      <c r="O21" s="31"/>
      <c r="P21" s="32"/>
      <c r="Q21" s="31"/>
      <c r="R21" s="31"/>
      <c r="S21" s="33"/>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62">
        <f>total_amount_ba($B$2,$D$2,D21,F21,J21,K21,M21)</f>
        <v>0</v>
      </c>
      <c r="BB21" s="62">
        <f>BA21+SUM(N21:AZ21)</f>
        <v>0</v>
      </c>
      <c r="BC21" s="27" t="str">
        <f>SpellNumber(L21,BB21)</f>
        <v>INR Zero Only</v>
      </c>
      <c r="IE21" s="29"/>
      <c r="IF21" s="29"/>
      <c r="IG21" s="29"/>
      <c r="IH21" s="29"/>
      <c r="II21" s="29"/>
    </row>
    <row r="22" spans="1:243" s="28" customFormat="1" ht="28.5" customHeight="1">
      <c r="A22" s="72">
        <v>4</v>
      </c>
      <c r="B22" s="73" t="s">
        <v>69</v>
      </c>
      <c r="C22" s="21" t="s">
        <v>50</v>
      </c>
      <c r="D22" s="80"/>
      <c r="E22" s="80"/>
      <c r="F22" s="80"/>
      <c r="G22" s="80"/>
      <c r="H22" s="80"/>
      <c r="I22" s="80"/>
      <c r="J22" s="80"/>
      <c r="K22" s="80"/>
      <c r="L22" s="80"/>
      <c r="M22" s="80"/>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IE22" s="29"/>
      <c r="IF22" s="29"/>
      <c r="IG22" s="29"/>
      <c r="IH22" s="29"/>
      <c r="II22" s="29"/>
    </row>
    <row r="23" spans="1:243" s="28" customFormat="1" ht="28.5" customHeight="1">
      <c r="A23" s="19">
        <v>4.01</v>
      </c>
      <c r="B23" s="35" t="s">
        <v>134</v>
      </c>
      <c r="C23" s="21" t="s">
        <v>51</v>
      </c>
      <c r="D23" s="65">
        <v>30</v>
      </c>
      <c r="E23" s="69" t="s">
        <v>71</v>
      </c>
      <c r="F23" s="66"/>
      <c r="G23" s="30"/>
      <c r="H23" s="30"/>
      <c r="I23" s="22" t="s">
        <v>40</v>
      </c>
      <c r="J23" s="25">
        <f aca="true" t="shared" si="0" ref="J23:J28">IF(I23="Less(-)",-1,1)</f>
        <v>1</v>
      </c>
      <c r="K23" s="26" t="s">
        <v>57</v>
      </c>
      <c r="L23" s="26" t="s">
        <v>7</v>
      </c>
      <c r="M23" s="64"/>
      <c r="N23" s="31"/>
      <c r="O23" s="31"/>
      <c r="P23" s="32"/>
      <c r="Q23" s="31"/>
      <c r="R23" s="31"/>
      <c r="S23" s="33"/>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62">
        <f aca="true" t="shared" si="1" ref="BA23:BA28">total_amount_ba($B$2,$D$2,D23,F23,J23,K23,M23)</f>
        <v>0</v>
      </c>
      <c r="BB23" s="62">
        <f aca="true" t="shared" si="2" ref="BB23:BB28">BA23+SUM(N23:AZ23)</f>
        <v>0</v>
      </c>
      <c r="BC23" s="27" t="str">
        <f aca="true" t="shared" si="3" ref="BC23:BC28">SpellNumber(L23,BB23)</f>
        <v>INR Zero Only</v>
      </c>
      <c r="IE23" s="29"/>
      <c r="IF23" s="29"/>
      <c r="IG23" s="29"/>
      <c r="IH23" s="29"/>
      <c r="II23" s="29"/>
    </row>
    <row r="24" spans="1:243" s="28" customFormat="1" ht="31.5" customHeight="1">
      <c r="A24" s="19">
        <v>4.02</v>
      </c>
      <c r="B24" s="35" t="s">
        <v>135</v>
      </c>
      <c r="C24" s="21" t="s">
        <v>52</v>
      </c>
      <c r="D24" s="65">
        <v>5</v>
      </c>
      <c r="E24" s="69" t="s">
        <v>71</v>
      </c>
      <c r="F24" s="66"/>
      <c r="G24" s="30"/>
      <c r="H24" s="30"/>
      <c r="I24" s="22" t="s">
        <v>40</v>
      </c>
      <c r="J24" s="25">
        <f t="shared" si="0"/>
        <v>1</v>
      </c>
      <c r="K24" s="26" t="s">
        <v>57</v>
      </c>
      <c r="L24" s="26" t="s">
        <v>7</v>
      </c>
      <c r="M24" s="64"/>
      <c r="N24" s="31"/>
      <c r="O24" s="31"/>
      <c r="P24" s="32"/>
      <c r="Q24" s="31"/>
      <c r="R24" s="31"/>
      <c r="S24" s="33"/>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2">
        <f t="shared" si="1"/>
        <v>0</v>
      </c>
      <c r="BB24" s="62">
        <f t="shared" si="2"/>
        <v>0</v>
      </c>
      <c r="BC24" s="27" t="str">
        <f t="shared" si="3"/>
        <v>INR Zero Only</v>
      </c>
      <c r="IE24" s="29"/>
      <c r="IF24" s="29"/>
      <c r="IG24" s="29"/>
      <c r="IH24" s="29"/>
      <c r="II24" s="29"/>
    </row>
    <row r="25" spans="1:243" s="28" customFormat="1" ht="30.75" customHeight="1">
      <c r="A25" s="67">
        <v>4.03</v>
      </c>
      <c r="B25" s="35" t="s">
        <v>136</v>
      </c>
      <c r="C25" s="21" t="s">
        <v>53</v>
      </c>
      <c r="D25" s="65">
        <v>11</v>
      </c>
      <c r="E25" s="69" t="s">
        <v>71</v>
      </c>
      <c r="F25" s="66"/>
      <c r="G25" s="30"/>
      <c r="H25" s="30"/>
      <c r="I25" s="22" t="s">
        <v>40</v>
      </c>
      <c r="J25" s="25">
        <f t="shared" si="0"/>
        <v>1</v>
      </c>
      <c r="K25" s="26" t="s">
        <v>57</v>
      </c>
      <c r="L25" s="26" t="s">
        <v>7</v>
      </c>
      <c r="M25" s="64"/>
      <c r="N25" s="31"/>
      <c r="O25" s="31"/>
      <c r="P25" s="32"/>
      <c r="Q25" s="31"/>
      <c r="R25" s="31"/>
      <c r="S25" s="33"/>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2">
        <f t="shared" si="1"/>
        <v>0</v>
      </c>
      <c r="BB25" s="62">
        <f t="shared" si="2"/>
        <v>0</v>
      </c>
      <c r="BC25" s="27" t="str">
        <f t="shared" si="3"/>
        <v>INR Zero Only</v>
      </c>
      <c r="IE25" s="29"/>
      <c r="IF25" s="29"/>
      <c r="IG25" s="29"/>
      <c r="IH25" s="29"/>
      <c r="II25" s="29"/>
    </row>
    <row r="26" spans="1:243" s="28" customFormat="1" ht="29.25" customHeight="1">
      <c r="A26" s="67">
        <v>4.04</v>
      </c>
      <c r="B26" s="35" t="s">
        <v>137</v>
      </c>
      <c r="C26" s="21" t="s">
        <v>54</v>
      </c>
      <c r="D26" s="65">
        <v>240</v>
      </c>
      <c r="E26" s="69" t="s">
        <v>71</v>
      </c>
      <c r="F26" s="66"/>
      <c r="G26" s="30"/>
      <c r="H26" s="30"/>
      <c r="I26" s="22" t="s">
        <v>40</v>
      </c>
      <c r="J26" s="25">
        <f t="shared" si="0"/>
        <v>1</v>
      </c>
      <c r="K26" s="26" t="s">
        <v>57</v>
      </c>
      <c r="L26" s="26" t="s">
        <v>7</v>
      </c>
      <c r="M26" s="64"/>
      <c r="N26" s="31"/>
      <c r="O26" s="31"/>
      <c r="P26" s="32"/>
      <c r="Q26" s="31"/>
      <c r="R26" s="31"/>
      <c r="S26" s="33"/>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2">
        <f t="shared" si="1"/>
        <v>0</v>
      </c>
      <c r="BB26" s="62">
        <f t="shared" si="2"/>
        <v>0</v>
      </c>
      <c r="BC26" s="27" t="str">
        <f t="shared" si="3"/>
        <v>INR Zero Only</v>
      </c>
      <c r="IE26" s="29"/>
      <c r="IF26" s="29"/>
      <c r="IG26" s="29"/>
      <c r="IH26" s="29"/>
      <c r="II26" s="29"/>
    </row>
    <row r="27" spans="1:243" s="28" customFormat="1" ht="30.75" customHeight="1">
      <c r="A27" s="67">
        <v>4.05</v>
      </c>
      <c r="B27" s="35" t="s">
        <v>131</v>
      </c>
      <c r="C27" s="21" t="s">
        <v>79</v>
      </c>
      <c r="D27" s="65">
        <v>10</v>
      </c>
      <c r="E27" s="69" t="s">
        <v>71</v>
      </c>
      <c r="F27" s="66"/>
      <c r="G27" s="30"/>
      <c r="H27" s="30"/>
      <c r="I27" s="22" t="s">
        <v>40</v>
      </c>
      <c r="J27" s="25">
        <f t="shared" si="0"/>
        <v>1</v>
      </c>
      <c r="K27" s="26" t="s">
        <v>57</v>
      </c>
      <c r="L27" s="26" t="s">
        <v>7</v>
      </c>
      <c r="M27" s="64"/>
      <c r="N27" s="31"/>
      <c r="O27" s="31"/>
      <c r="P27" s="32"/>
      <c r="Q27" s="31"/>
      <c r="R27" s="31"/>
      <c r="S27" s="33"/>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62">
        <f t="shared" si="1"/>
        <v>0</v>
      </c>
      <c r="BB27" s="62">
        <f t="shared" si="2"/>
        <v>0</v>
      </c>
      <c r="BC27" s="27" t="str">
        <f t="shared" si="3"/>
        <v>INR Zero Only</v>
      </c>
      <c r="IE27" s="29"/>
      <c r="IF27" s="29"/>
      <c r="IG27" s="29"/>
      <c r="IH27" s="29"/>
      <c r="II27" s="29"/>
    </row>
    <row r="28" spans="1:243" s="28" customFormat="1" ht="30" customHeight="1">
      <c r="A28" s="67">
        <v>4.06</v>
      </c>
      <c r="B28" s="35" t="s">
        <v>138</v>
      </c>
      <c r="C28" s="21" t="s">
        <v>80</v>
      </c>
      <c r="D28" s="65">
        <v>10</v>
      </c>
      <c r="E28" s="69" t="s">
        <v>71</v>
      </c>
      <c r="F28" s="66"/>
      <c r="G28" s="30"/>
      <c r="H28" s="30"/>
      <c r="I28" s="22" t="s">
        <v>40</v>
      </c>
      <c r="J28" s="25">
        <f t="shared" si="0"/>
        <v>1</v>
      </c>
      <c r="K28" s="26" t="s">
        <v>57</v>
      </c>
      <c r="L28" s="26" t="s">
        <v>7</v>
      </c>
      <c r="M28" s="64"/>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2">
        <f t="shared" si="1"/>
        <v>0</v>
      </c>
      <c r="BB28" s="62">
        <f t="shared" si="2"/>
        <v>0</v>
      </c>
      <c r="BC28" s="27" t="str">
        <f t="shared" si="3"/>
        <v>INR Zero Only</v>
      </c>
      <c r="IE28" s="29"/>
      <c r="IF28" s="29"/>
      <c r="IG28" s="29"/>
      <c r="IH28" s="29"/>
      <c r="II28" s="29"/>
    </row>
    <row r="29" spans="1:243" s="28" customFormat="1" ht="28.5" customHeight="1">
      <c r="A29" s="67">
        <v>4.07</v>
      </c>
      <c r="B29" s="35" t="s">
        <v>139</v>
      </c>
      <c r="C29" s="21" t="s">
        <v>81</v>
      </c>
      <c r="D29" s="65">
        <v>60</v>
      </c>
      <c r="E29" s="69" t="s">
        <v>71</v>
      </c>
      <c r="F29" s="66"/>
      <c r="G29" s="30"/>
      <c r="H29" s="30"/>
      <c r="I29" s="22" t="s">
        <v>40</v>
      </c>
      <c r="J29" s="25">
        <f aca="true" t="shared" si="4" ref="J29:J44">IF(I29="Less(-)",-1,1)</f>
        <v>1</v>
      </c>
      <c r="K29" s="26" t="s">
        <v>57</v>
      </c>
      <c r="L29" s="26" t="s">
        <v>7</v>
      </c>
      <c r="M29" s="64"/>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 aca="true" t="shared" si="5" ref="BA29:BA44">total_amount_ba($B$2,$D$2,D29,F29,J29,K29,M29)</f>
        <v>0</v>
      </c>
      <c r="BB29" s="62">
        <f aca="true" t="shared" si="6" ref="BB29:BB44">BA29+SUM(N29:AZ29)</f>
        <v>0</v>
      </c>
      <c r="BC29" s="27" t="str">
        <f aca="true" t="shared" si="7" ref="BC29:BC44">SpellNumber(L29,BB29)</f>
        <v>INR Zero Only</v>
      </c>
      <c r="IE29" s="29"/>
      <c r="IF29" s="29"/>
      <c r="IG29" s="29"/>
      <c r="IH29" s="29"/>
      <c r="II29" s="29"/>
    </row>
    <row r="30" spans="1:243" s="28" customFormat="1" ht="29.25" customHeight="1">
      <c r="A30" s="67">
        <v>4.08</v>
      </c>
      <c r="B30" s="35" t="s">
        <v>140</v>
      </c>
      <c r="C30" s="21" t="s">
        <v>82</v>
      </c>
      <c r="D30" s="65">
        <v>50</v>
      </c>
      <c r="E30" s="69" t="s">
        <v>71</v>
      </c>
      <c r="F30" s="66"/>
      <c r="G30" s="30"/>
      <c r="H30" s="30"/>
      <c r="I30" s="22" t="s">
        <v>40</v>
      </c>
      <c r="J30" s="25">
        <f t="shared" si="4"/>
        <v>1</v>
      </c>
      <c r="K30" s="26" t="s">
        <v>57</v>
      </c>
      <c r="L30" s="26" t="s">
        <v>7</v>
      </c>
      <c r="M30" s="64"/>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t="shared" si="5"/>
        <v>0</v>
      </c>
      <c r="BB30" s="62">
        <f t="shared" si="6"/>
        <v>0</v>
      </c>
      <c r="BC30" s="27" t="str">
        <f t="shared" si="7"/>
        <v>INR Zero Only</v>
      </c>
      <c r="IE30" s="29"/>
      <c r="IF30" s="29"/>
      <c r="IG30" s="29"/>
      <c r="IH30" s="29"/>
      <c r="II30" s="29"/>
    </row>
    <row r="31" spans="1:243" s="28" customFormat="1" ht="27" customHeight="1">
      <c r="A31" s="67">
        <v>4.09</v>
      </c>
      <c r="B31" s="35" t="s">
        <v>141</v>
      </c>
      <c r="C31" s="21" t="s">
        <v>83</v>
      </c>
      <c r="D31" s="65">
        <v>50</v>
      </c>
      <c r="E31" s="69" t="s">
        <v>71</v>
      </c>
      <c r="F31" s="66"/>
      <c r="G31" s="30"/>
      <c r="H31" s="30"/>
      <c r="I31" s="22" t="s">
        <v>40</v>
      </c>
      <c r="J31" s="25">
        <f t="shared" si="4"/>
        <v>1</v>
      </c>
      <c r="K31" s="26" t="s">
        <v>57</v>
      </c>
      <c r="L31" s="26" t="s">
        <v>7</v>
      </c>
      <c r="M31" s="64"/>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5"/>
        <v>0</v>
      </c>
      <c r="BB31" s="62">
        <f t="shared" si="6"/>
        <v>0</v>
      </c>
      <c r="BC31" s="27" t="str">
        <f t="shared" si="7"/>
        <v>INR Zero Only</v>
      </c>
      <c r="IE31" s="29"/>
      <c r="IF31" s="29"/>
      <c r="IG31" s="29"/>
      <c r="IH31" s="29"/>
      <c r="II31" s="29"/>
    </row>
    <row r="32" spans="1:243" s="28" customFormat="1" ht="34.5" customHeight="1">
      <c r="A32" s="67">
        <v>4.1</v>
      </c>
      <c r="B32" s="35" t="s">
        <v>142</v>
      </c>
      <c r="C32" s="21" t="s">
        <v>84</v>
      </c>
      <c r="D32" s="65">
        <v>100</v>
      </c>
      <c r="E32" s="69" t="s">
        <v>71</v>
      </c>
      <c r="F32" s="66"/>
      <c r="G32" s="30"/>
      <c r="H32" s="30"/>
      <c r="I32" s="22" t="s">
        <v>40</v>
      </c>
      <c r="J32" s="25">
        <f t="shared" si="4"/>
        <v>1</v>
      </c>
      <c r="K32" s="26" t="s">
        <v>57</v>
      </c>
      <c r="L32" s="26" t="s">
        <v>7</v>
      </c>
      <c r="M32" s="64"/>
      <c r="N32" s="31"/>
      <c r="O32" s="31"/>
      <c r="P32" s="32"/>
      <c r="Q32" s="31"/>
      <c r="R32" s="31"/>
      <c r="S32" s="33"/>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5"/>
        <v>0</v>
      </c>
      <c r="BB32" s="62">
        <f t="shared" si="6"/>
        <v>0</v>
      </c>
      <c r="BC32" s="27" t="str">
        <f t="shared" si="7"/>
        <v>INR Zero Only</v>
      </c>
      <c r="IE32" s="29"/>
      <c r="IF32" s="29"/>
      <c r="IG32" s="29"/>
      <c r="IH32" s="29"/>
      <c r="II32" s="29"/>
    </row>
    <row r="33" spans="1:243" s="28" customFormat="1" ht="28.5" customHeight="1">
      <c r="A33" s="67">
        <v>4.11</v>
      </c>
      <c r="B33" s="35" t="s">
        <v>143</v>
      </c>
      <c r="C33" s="21" t="s">
        <v>85</v>
      </c>
      <c r="D33" s="65">
        <v>20</v>
      </c>
      <c r="E33" s="69" t="s">
        <v>71</v>
      </c>
      <c r="F33" s="66"/>
      <c r="G33" s="30"/>
      <c r="H33" s="30"/>
      <c r="I33" s="22" t="s">
        <v>40</v>
      </c>
      <c r="J33" s="25">
        <f t="shared" si="4"/>
        <v>1</v>
      </c>
      <c r="K33" s="26" t="s">
        <v>57</v>
      </c>
      <c r="L33" s="26" t="s">
        <v>7</v>
      </c>
      <c r="M33" s="64"/>
      <c r="N33" s="31"/>
      <c r="O33" s="31"/>
      <c r="P33" s="32"/>
      <c r="Q33" s="31"/>
      <c r="R33" s="31"/>
      <c r="S33" s="33"/>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5"/>
        <v>0</v>
      </c>
      <c r="BB33" s="62">
        <f t="shared" si="6"/>
        <v>0</v>
      </c>
      <c r="BC33" s="27" t="str">
        <f t="shared" si="7"/>
        <v>INR Zero Only</v>
      </c>
      <c r="IE33" s="29"/>
      <c r="IF33" s="29"/>
      <c r="IG33" s="29"/>
      <c r="IH33" s="29"/>
      <c r="II33" s="29"/>
    </row>
    <row r="34" spans="1:243" s="28" customFormat="1" ht="26.25" customHeight="1">
      <c r="A34" s="67">
        <v>4.12</v>
      </c>
      <c r="B34" s="35" t="s">
        <v>144</v>
      </c>
      <c r="C34" s="21" t="s">
        <v>86</v>
      </c>
      <c r="D34" s="65">
        <v>25</v>
      </c>
      <c r="E34" s="69" t="s">
        <v>71</v>
      </c>
      <c r="F34" s="66"/>
      <c r="G34" s="30"/>
      <c r="H34" s="30"/>
      <c r="I34" s="22" t="s">
        <v>40</v>
      </c>
      <c r="J34" s="25">
        <f t="shared" si="4"/>
        <v>1</v>
      </c>
      <c r="K34" s="26" t="s">
        <v>57</v>
      </c>
      <c r="L34" s="26" t="s">
        <v>7</v>
      </c>
      <c r="M34" s="64"/>
      <c r="N34" s="31"/>
      <c r="O34" s="31"/>
      <c r="P34" s="32"/>
      <c r="Q34" s="31"/>
      <c r="R34" s="31"/>
      <c r="S34" s="33"/>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 t="shared" si="5"/>
        <v>0</v>
      </c>
      <c r="BB34" s="62">
        <f t="shared" si="6"/>
        <v>0</v>
      </c>
      <c r="BC34" s="27" t="str">
        <f t="shared" si="7"/>
        <v>INR Zero Only</v>
      </c>
      <c r="IE34" s="29"/>
      <c r="IF34" s="29"/>
      <c r="IG34" s="29"/>
      <c r="IH34" s="29"/>
      <c r="II34" s="29"/>
    </row>
    <row r="35" spans="1:243" s="28" customFormat="1" ht="30" customHeight="1">
      <c r="A35" s="67">
        <v>4.13</v>
      </c>
      <c r="B35" s="35" t="s">
        <v>145</v>
      </c>
      <c r="C35" s="21" t="s">
        <v>87</v>
      </c>
      <c r="D35" s="65">
        <v>25</v>
      </c>
      <c r="E35" s="69" t="s">
        <v>71</v>
      </c>
      <c r="F35" s="66"/>
      <c r="G35" s="30"/>
      <c r="H35" s="30"/>
      <c r="I35" s="22" t="s">
        <v>40</v>
      </c>
      <c r="J35" s="25">
        <f t="shared" si="4"/>
        <v>1</v>
      </c>
      <c r="K35" s="26" t="s">
        <v>57</v>
      </c>
      <c r="L35" s="26" t="s">
        <v>7</v>
      </c>
      <c r="M35" s="64"/>
      <c r="N35" s="31"/>
      <c r="O35" s="31"/>
      <c r="P35" s="32"/>
      <c r="Q35" s="31"/>
      <c r="R35" s="31"/>
      <c r="S35" s="33"/>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62">
        <f t="shared" si="5"/>
        <v>0</v>
      </c>
      <c r="BB35" s="62">
        <f t="shared" si="6"/>
        <v>0</v>
      </c>
      <c r="BC35" s="27" t="str">
        <f t="shared" si="7"/>
        <v>INR Zero Only</v>
      </c>
      <c r="IE35" s="29"/>
      <c r="IF35" s="29"/>
      <c r="IG35" s="29"/>
      <c r="IH35" s="29"/>
      <c r="II35" s="29"/>
    </row>
    <row r="36" spans="1:243" s="28" customFormat="1" ht="27.75" customHeight="1">
      <c r="A36" s="67">
        <v>4.14</v>
      </c>
      <c r="B36" s="35" t="s">
        <v>146</v>
      </c>
      <c r="C36" s="21" t="s">
        <v>88</v>
      </c>
      <c r="D36" s="65">
        <v>150</v>
      </c>
      <c r="E36" s="69" t="s">
        <v>71</v>
      </c>
      <c r="F36" s="66"/>
      <c r="G36" s="30"/>
      <c r="H36" s="30"/>
      <c r="I36" s="22" t="s">
        <v>40</v>
      </c>
      <c r="J36" s="25">
        <f aca="true" t="shared" si="8" ref="J36:J41">IF(I36="Less(-)",-1,1)</f>
        <v>1</v>
      </c>
      <c r="K36" s="26" t="s">
        <v>57</v>
      </c>
      <c r="L36" s="26" t="s">
        <v>7</v>
      </c>
      <c r="M36" s="64"/>
      <c r="N36" s="31"/>
      <c r="O36" s="31"/>
      <c r="P36" s="32"/>
      <c r="Q36" s="31"/>
      <c r="R36" s="31"/>
      <c r="S36" s="33"/>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62">
        <f aca="true" t="shared" si="9" ref="BA36:BA41">total_amount_ba($B$2,$D$2,D36,F36,J36,K36,M36)</f>
        <v>0</v>
      </c>
      <c r="BB36" s="62">
        <f aca="true" t="shared" si="10" ref="BB36:BB41">BA36+SUM(N36:AZ36)</f>
        <v>0</v>
      </c>
      <c r="BC36" s="27" t="str">
        <f aca="true" t="shared" si="11" ref="BC36:BC41">SpellNumber(L36,BB36)</f>
        <v>INR Zero Only</v>
      </c>
      <c r="IE36" s="29"/>
      <c r="IF36" s="29"/>
      <c r="IG36" s="29"/>
      <c r="IH36" s="29"/>
      <c r="II36" s="29"/>
    </row>
    <row r="37" spans="1:243" s="28" customFormat="1" ht="25.5" customHeight="1">
      <c r="A37" s="67">
        <v>4.15</v>
      </c>
      <c r="B37" s="35" t="s">
        <v>147</v>
      </c>
      <c r="C37" s="21" t="s">
        <v>89</v>
      </c>
      <c r="D37" s="65">
        <v>25</v>
      </c>
      <c r="E37" s="69" t="s">
        <v>71</v>
      </c>
      <c r="F37" s="66"/>
      <c r="G37" s="30"/>
      <c r="H37" s="30"/>
      <c r="I37" s="22" t="s">
        <v>40</v>
      </c>
      <c r="J37" s="25">
        <f t="shared" si="8"/>
        <v>1</v>
      </c>
      <c r="K37" s="26" t="s">
        <v>57</v>
      </c>
      <c r="L37" s="26" t="s">
        <v>7</v>
      </c>
      <c r="M37" s="64"/>
      <c r="N37" s="31"/>
      <c r="O37" s="31"/>
      <c r="P37" s="32"/>
      <c r="Q37" s="31"/>
      <c r="R37" s="31"/>
      <c r="S37" s="3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 t="shared" si="9"/>
        <v>0</v>
      </c>
      <c r="BB37" s="62">
        <f t="shared" si="10"/>
        <v>0</v>
      </c>
      <c r="BC37" s="27" t="str">
        <f t="shared" si="11"/>
        <v>INR Zero Only</v>
      </c>
      <c r="IE37" s="29"/>
      <c r="IF37" s="29"/>
      <c r="IG37" s="29"/>
      <c r="IH37" s="29"/>
      <c r="II37" s="29"/>
    </row>
    <row r="38" spans="1:243" s="28" customFormat="1" ht="31.5" customHeight="1">
      <c r="A38" s="67">
        <v>4.16</v>
      </c>
      <c r="B38" s="35" t="s">
        <v>148</v>
      </c>
      <c r="C38" s="21" t="s">
        <v>90</v>
      </c>
      <c r="D38" s="65">
        <v>11</v>
      </c>
      <c r="E38" s="69" t="s">
        <v>71</v>
      </c>
      <c r="F38" s="66"/>
      <c r="G38" s="30"/>
      <c r="H38" s="30"/>
      <c r="I38" s="22" t="s">
        <v>40</v>
      </c>
      <c r="J38" s="25">
        <f t="shared" si="8"/>
        <v>1</v>
      </c>
      <c r="K38" s="26" t="s">
        <v>57</v>
      </c>
      <c r="L38" s="26" t="s">
        <v>7</v>
      </c>
      <c r="M38" s="64"/>
      <c r="N38" s="31"/>
      <c r="O38" s="31"/>
      <c r="P38" s="32"/>
      <c r="Q38" s="31"/>
      <c r="R38" s="31"/>
      <c r="S38" s="33"/>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 t="shared" si="9"/>
        <v>0</v>
      </c>
      <c r="BB38" s="62">
        <f t="shared" si="10"/>
        <v>0</v>
      </c>
      <c r="BC38" s="27" t="str">
        <f t="shared" si="11"/>
        <v>INR Zero Only</v>
      </c>
      <c r="IE38" s="29"/>
      <c r="IF38" s="29"/>
      <c r="IG38" s="29"/>
      <c r="IH38" s="29"/>
      <c r="II38" s="29"/>
    </row>
    <row r="39" spans="1:243" s="28" customFormat="1" ht="29.25" customHeight="1">
      <c r="A39" s="67">
        <v>4.17</v>
      </c>
      <c r="B39" s="35" t="s">
        <v>149</v>
      </c>
      <c r="C39" s="21" t="s">
        <v>91</v>
      </c>
      <c r="D39" s="65">
        <v>10</v>
      </c>
      <c r="E39" s="69" t="s">
        <v>71</v>
      </c>
      <c r="F39" s="66"/>
      <c r="G39" s="30"/>
      <c r="H39" s="30"/>
      <c r="I39" s="22" t="s">
        <v>40</v>
      </c>
      <c r="J39" s="25">
        <f t="shared" si="8"/>
        <v>1</v>
      </c>
      <c r="K39" s="26" t="s">
        <v>57</v>
      </c>
      <c r="L39" s="26" t="s">
        <v>7</v>
      </c>
      <c r="M39" s="64"/>
      <c r="N39" s="31"/>
      <c r="O39" s="31"/>
      <c r="P39" s="32"/>
      <c r="Q39" s="31"/>
      <c r="R39" s="31"/>
      <c r="S39" s="33"/>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 t="shared" si="9"/>
        <v>0</v>
      </c>
      <c r="BB39" s="62">
        <f t="shared" si="10"/>
        <v>0</v>
      </c>
      <c r="BC39" s="27" t="str">
        <f t="shared" si="11"/>
        <v>INR Zero Only</v>
      </c>
      <c r="IE39" s="29"/>
      <c r="IF39" s="29"/>
      <c r="IG39" s="29"/>
      <c r="IH39" s="29"/>
      <c r="II39" s="29"/>
    </row>
    <row r="40" spans="1:243" s="28" customFormat="1" ht="27" customHeight="1">
      <c r="A40" s="67">
        <v>4.18</v>
      </c>
      <c r="B40" s="35" t="s">
        <v>150</v>
      </c>
      <c r="C40" s="21" t="s">
        <v>92</v>
      </c>
      <c r="D40" s="65">
        <v>10</v>
      </c>
      <c r="E40" s="69" t="s">
        <v>71</v>
      </c>
      <c r="F40" s="66"/>
      <c r="G40" s="30"/>
      <c r="H40" s="30"/>
      <c r="I40" s="22" t="s">
        <v>40</v>
      </c>
      <c r="J40" s="25">
        <f t="shared" si="8"/>
        <v>1</v>
      </c>
      <c r="K40" s="26" t="s">
        <v>57</v>
      </c>
      <c r="L40" s="26" t="s">
        <v>7</v>
      </c>
      <c r="M40" s="64"/>
      <c r="N40" s="31"/>
      <c r="O40" s="31"/>
      <c r="P40" s="32"/>
      <c r="Q40" s="31"/>
      <c r="R40" s="31"/>
      <c r="S40" s="33"/>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 t="shared" si="9"/>
        <v>0</v>
      </c>
      <c r="BB40" s="62">
        <f t="shared" si="10"/>
        <v>0</v>
      </c>
      <c r="BC40" s="27" t="str">
        <f t="shared" si="11"/>
        <v>INR Zero Only</v>
      </c>
      <c r="IE40" s="29"/>
      <c r="IF40" s="29"/>
      <c r="IG40" s="29"/>
      <c r="IH40" s="29"/>
      <c r="II40" s="29"/>
    </row>
    <row r="41" spans="1:243" s="28" customFormat="1" ht="31.5" customHeight="1">
      <c r="A41" s="67">
        <v>4.19</v>
      </c>
      <c r="B41" s="35" t="s">
        <v>151</v>
      </c>
      <c r="C41" s="21" t="s">
        <v>93</v>
      </c>
      <c r="D41" s="65">
        <v>20</v>
      </c>
      <c r="E41" s="69" t="s">
        <v>71</v>
      </c>
      <c r="F41" s="66"/>
      <c r="G41" s="30"/>
      <c r="H41" s="30"/>
      <c r="I41" s="22" t="s">
        <v>40</v>
      </c>
      <c r="J41" s="25">
        <f t="shared" si="8"/>
        <v>1</v>
      </c>
      <c r="K41" s="26" t="s">
        <v>57</v>
      </c>
      <c r="L41" s="26" t="s">
        <v>7</v>
      </c>
      <c r="M41" s="64"/>
      <c r="N41" s="31"/>
      <c r="O41" s="31"/>
      <c r="P41" s="32"/>
      <c r="Q41" s="31"/>
      <c r="R41" s="31"/>
      <c r="S41" s="33"/>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 t="shared" si="9"/>
        <v>0</v>
      </c>
      <c r="BB41" s="62">
        <f t="shared" si="10"/>
        <v>0</v>
      </c>
      <c r="BC41" s="27" t="str">
        <f t="shared" si="11"/>
        <v>INR Zero Only</v>
      </c>
      <c r="IE41" s="29"/>
      <c r="IF41" s="29"/>
      <c r="IG41" s="29"/>
      <c r="IH41" s="29"/>
      <c r="II41" s="29"/>
    </row>
    <row r="42" spans="1:243" s="28" customFormat="1" ht="25.5" customHeight="1">
      <c r="A42" s="67">
        <v>4.2</v>
      </c>
      <c r="B42" s="35" t="s">
        <v>152</v>
      </c>
      <c r="C42" s="21" t="s">
        <v>94</v>
      </c>
      <c r="D42" s="65">
        <v>15</v>
      </c>
      <c r="E42" s="69" t="s">
        <v>71</v>
      </c>
      <c r="F42" s="66"/>
      <c r="G42" s="30"/>
      <c r="H42" s="30"/>
      <c r="I42" s="22" t="s">
        <v>40</v>
      </c>
      <c r="J42" s="25">
        <f t="shared" si="4"/>
        <v>1</v>
      </c>
      <c r="K42" s="26" t="s">
        <v>57</v>
      </c>
      <c r="L42" s="26" t="s">
        <v>7</v>
      </c>
      <c r="M42" s="64"/>
      <c r="N42" s="31"/>
      <c r="O42" s="31"/>
      <c r="P42" s="32"/>
      <c r="Q42" s="31"/>
      <c r="R42" s="31"/>
      <c r="S42" s="33"/>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 t="shared" si="5"/>
        <v>0</v>
      </c>
      <c r="BB42" s="62">
        <f t="shared" si="6"/>
        <v>0</v>
      </c>
      <c r="BC42" s="27" t="str">
        <f t="shared" si="7"/>
        <v>INR Zero Only</v>
      </c>
      <c r="IE42" s="29"/>
      <c r="IF42" s="29"/>
      <c r="IG42" s="29"/>
      <c r="IH42" s="29"/>
      <c r="II42" s="29"/>
    </row>
    <row r="43" spans="1:243" s="28" customFormat="1" ht="27.75" customHeight="1">
      <c r="A43" s="67">
        <v>4.21</v>
      </c>
      <c r="B43" s="35" t="s">
        <v>153</v>
      </c>
      <c r="C43" s="21" t="s">
        <v>95</v>
      </c>
      <c r="D43" s="65">
        <v>15</v>
      </c>
      <c r="E43" s="69" t="s">
        <v>71</v>
      </c>
      <c r="F43" s="66"/>
      <c r="G43" s="30"/>
      <c r="H43" s="30"/>
      <c r="I43" s="22" t="s">
        <v>40</v>
      </c>
      <c r="J43" s="25">
        <f t="shared" si="4"/>
        <v>1</v>
      </c>
      <c r="K43" s="26" t="s">
        <v>57</v>
      </c>
      <c r="L43" s="26" t="s">
        <v>7</v>
      </c>
      <c r="M43" s="64"/>
      <c r="N43" s="31"/>
      <c r="O43" s="31"/>
      <c r="P43" s="32"/>
      <c r="Q43" s="31"/>
      <c r="R43" s="31"/>
      <c r="S43" s="33"/>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t="shared" si="5"/>
        <v>0</v>
      </c>
      <c r="BB43" s="62">
        <f t="shared" si="6"/>
        <v>0</v>
      </c>
      <c r="BC43" s="27" t="str">
        <f t="shared" si="7"/>
        <v>INR Zero Only</v>
      </c>
      <c r="IE43" s="29"/>
      <c r="IF43" s="29"/>
      <c r="IG43" s="29"/>
      <c r="IH43" s="29"/>
      <c r="II43" s="29"/>
    </row>
    <row r="44" spans="1:243" s="28" customFormat="1" ht="26.25" customHeight="1">
      <c r="A44" s="67">
        <v>4.22</v>
      </c>
      <c r="B44" s="35" t="s">
        <v>154</v>
      </c>
      <c r="C44" s="21" t="s">
        <v>96</v>
      </c>
      <c r="D44" s="65">
        <v>36</v>
      </c>
      <c r="E44" s="69" t="s">
        <v>125</v>
      </c>
      <c r="F44" s="66"/>
      <c r="G44" s="30"/>
      <c r="H44" s="30"/>
      <c r="I44" s="22" t="s">
        <v>40</v>
      </c>
      <c r="J44" s="25">
        <f t="shared" si="4"/>
        <v>1</v>
      </c>
      <c r="K44" s="26" t="s">
        <v>57</v>
      </c>
      <c r="L44" s="26" t="s">
        <v>7</v>
      </c>
      <c r="M44" s="64"/>
      <c r="N44" s="31"/>
      <c r="O44" s="31"/>
      <c r="P44" s="32"/>
      <c r="Q44" s="31"/>
      <c r="R44" s="31"/>
      <c r="S44" s="33"/>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5"/>
        <v>0</v>
      </c>
      <c r="BB44" s="62">
        <f t="shared" si="6"/>
        <v>0</v>
      </c>
      <c r="BC44" s="27" t="str">
        <f t="shared" si="7"/>
        <v>INR Zero Only</v>
      </c>
      <c r="IE44" s="29"/>
      <c r="IF44" s="29"/>
      <c r="IG44" s="29"/>
      <c r="IH44" s="29"/>
      <c r="II44" s="29"/>
    </row>
    <row r="45" spans="1:243" s="28" customFormat="1" ht="30" customHeight="1">
      <c r="A45" s="67">
        <v>4.23</v>
      </c>
      <c r="B45" s="35" t="s">
        <v>155</v>
      </c>
      <c r="C45" s="21" t="s">
        <v>97</v>
      </c>
      <c r="D45" s="65">
        <v>36</v>
      </c>
      <c r="E45" s="69" t="s">
        <v>71</v>
      </c>
      <c r="F45" s="66"/>
      <c r="G45" s="30"/>
      <c r="H45" s="30"/>
      <c r="I45" s="22" t="s">
        <v>40</v>
      </c>
      <c r="J45" s="25">
        <f>IF(I45="Less(-)",-1,1)</f>
        <v>1</v>
      </c>
      <c r="K45" s="26" t="s">
        <v>57</v>
      </c>
      <c r="L45" s="26" t="s">
        <v>7</v>
      </c>
      <c r="M45" s="64"/>
      <c r="N45" s="31"/>
      <c r="O45" s="31"/>
      <c r="P45" s="32"/>
      <c r="Q45" s="31"/>
      <c r="R45" s="31"/>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total_amount_ba($B$2,$D$2,D45,F45,J45,K45,M45)</f>
        <v>0</v>
      </c>
      <c r="BB45" s="62">
        <f>BA45+SUM(N45:AZ45)</f>
        <v>0</v>
      </c>
      <c r="BC45" s="27" t="str">
        <f>SpellNumber(L45,BB45)</f>
        <v>INR Zero Only</v>
      </c>
      <c r="IE45" s="29"/>
      <c r="IF45" s="29"/>
      <c r="IG45" s="29"/>
      <c r="IH45" s="29"/>
      <c r="II45" s="29"/>
    </row>
    <row r="46" spans="1:243" s="28" customFormat="1" ht="27.75" customHeight="1">
      <c r="A46" s="67">
        <v>4.24</v>
      </c>
      <c r="B46" s="35" t="s">
        <v>156</v>
      </c>
      <c r="C46" s="21" t="s">
        <v>98</v>
      </c>
      <c r="D46" s="65">
        <v>36</v>
      </c>
      <c r="E46" s="69" t="s">
        <v>71</v>
      </c>
      <c r="F46" s="66"/>
      <c r="G46" s="30"/>
      <c r="H46" s="30"/>
      <c r="I46" s="22" t="s">
        <v>40</v>
      </c>
      <c r="J46" s="25">
        <f>IF(I46="Less(-)",-1,1)</f>
        <v>1</v>
      </c>
      <c r="K46" s="26" t="s">
        <v>57</v>
      </c>
      <c r="L46" s="26" t="s">
        <v>7</v>
      </c>
      <c r="M46" s="64"/>
      <c r="N46" s="31"/>
      <c r="O46" s="31"/>
      <c r="P46" s="32"/>
      <c r="Q46" s="31"/>
      <c r="R46" s="31"/>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total_amount_ba($B$2,$D$2,D46,F46,J46,K46,M46)</f>
        <v>0</v>
      </c>
      <c r="BB46" s="62">
        <f>BA46+SUM(N46:AZ46)</f>
        <v>0</v>
      </c>
      <c r="BC46" s="27" t="str">
        <f>SpellNumber(L46,BB46)</f>
        <v>INR Zero Only</v>
      </c>
      <c r="IE46" s="29"/>
      <c r="IF46" s="29"/>
      <c r="IG46" s="29"/>
      <c r="IH46" s="29"/>
      <c r="II46" s="29"/>
    </row>
    <row r="47" spans="1:243" s="28" customFormat="1" ht="28.5" customHeight="1">
      <c r="A47" s="67">
        <v>4.25</v>
      </c>
      <c r="B47" s="35" t="s">
        <v>157</v>
      </c>
      <c r="C47" s="21" t="s">
        <v>99</v>
      </c>
      <c r="D47" s="65">
        <v>15</v>
      </c>
      <c r="E47" s="69" t="s">
        <v>71</v>
      </c>
      <c r="F47" s="66"/>
      <c r="G47" s="30"/>
      <c r="H47" s="30"/>
      <c r="I47" s="22" t="s">
        <v>40</v>
      </c>
      <c r="J47" s="25">
        <f>IF(I47="Less(-)",-1,1)</f>
        <v>1</v>
      </c>
      <c r="K47" s="26" t="s">
        <v>57</v>
      </c>
      <c r="L47" s="26" t="s">
        <v>7</v>
      </c>
      <c r="M47" s="64"/>
      <c r="N47" s="31"/>
      <c r="O47" s="31"/>
      <c r="P47" s="32"/>
      <c r="Q47" s="31"/>
      <c r="R47" s="31"/>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total_amount_ba($B$2,$D$2,D47,F47,J47,K47,M47)</f>
        <v>0</v>
      </c>
      <c r="BB47" s="62">
        <f>BA47+SUM(N47:AZ47)</f>
        <v>0</v>
      </c>
      <c r="BC47" s="27" t="str">
        <f>SpellNumber(L47,BB47)</f>
        <v>INR Zero Only</v>
      </c>
      <c r="IE47" s="29"/>
      <c r="IF47" s="29"/>
      <c r="IG47" s="29"/>
      <c r="IH47" s="29"/>
      <c r="II47" s="29"/>
    </row>
    <row r="48" spans="1:243" s="28" customFormat="1" ht="30" customHeight="1">
      <c r="A48" s="67">
        <v>4.26</v>
      </c>
      <c r="B48" s="35" t="s">
        <v>158</v>
      </c>
      <c r="C48" s="21" t="s">
        <v>100</v>
      </c>
      <c r="D48" s="65">
        <v>20</v>
      </c>
      <c r="E48" s="69" t="s">
        <v>132</v>
      </c>
      <c r="F48" s="66"/>
      <c r="G48" s="30"/>
      <c r="H48" s="30"/>
      <c r="I48" s="22" t="s">
        <v>40</v>
      </c>
      <c r="J48" s="25">
        <f>IF(I48="Less(-)",-1,1)</f>
        <v>1</v>
      </c>
      <c r="K48" s="26" t="s">
        <v>57</v>
      </c>
      <c r="L48" s="26" t="s">
        <v>7</v>
      </c>
      <c r="M48" s="64"/>
      <c r="N48" s="31"/>
      <c r="O48" s="31"/>
      <c r="P48" s="32"/>
      <c r="Q48" s="31"/>
      <c r="R48" s="31"/>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total_amount_ba($B$2,$D$2,D48,F48,J48,K48,M48)</f>
        <v>0</v>
      </c>
      <c r="BB48" s="62">
        <f>BA48+SUM(N48:AZ48)</f>
        <v>0</v>
      </c>
      <c r="BC48" s="27" t="str">
        <f>SpellNumber(L48,BB48)</f>
        <v>INR Zero Only</v>
      </c>
      <c r="IE48" s="29"/>
      <c r="IF48" s="29"/>
      <c r="IG48" s="29"/>
      <c r="IH48" s="29"/>
      <c r="II48" s="29"/>
    </row>
    <row r="49" spans="1:243" s="28" customFormat="1" ht="27" customHeight="1">
      <c r="A49" s="67">
        <v>4.27</v>
      </c>
      <c r="B49" s="35" t="s">
        <v>159</v>
      </c>
      <c r="C49" s="21" t="s">
        <v>101</v>
      </c>
      <c r="D49" s="65">
        <v>5</v>
      </c>
      <c r="E49" s="69" t="s">
        <v>71</v>
      </c>
      <c r="F49" s="66"/>
      <c r="G49" s="30"/>
      <c r="H49" s="30"/>
      <c r="I49" s="22" t="s">
        <v>40</v>
      </c>
      <c r="J49" s="25">
        <f>IF(I49="Less(-)",-1,1)</f>
        <v>1</v>
      </c>
      <c r="K49" s="26" t="s">
        <v>57</v>
      </c>
      <c r="L49" s="26" t="s">
        <v>7</v>
      </c>
      <c r="M49" s="64"/>
      <c r="N49" s="31"/>
      <c r="O49" s="31"/>
      <c r="P49" s="32"/>
      <c r="Q49" s="31"/>
      <c r="R49" s="31"/>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total_amount_ba($B$2,$D$2,D49,F49,J49,K49,M49)</f>
        <v>0</v>
      </c>
      <c r="BB49" s="62">
        <f>BA49+SUM(N49:AZ49)</f>
        <v>0</v>
      </c>
      <c r="BC49" s="27" t="str">
        <f>SpellNumber(L49,BB49)</f>
        <v>INR Zero Only</v>
      </c>
      <c r="IE49" s="29"/>
      <c r="IF49" s="29"/>
      <c r="IG49" s="29"/>
      <c r="IH49" s="29"/>
      <c r="II49" s="29"/>
    </row>
    <row r="50" spans="1:243" s="28" customFormat="1" ht="27" customHeight="1">
      <c r="A50" s="67">
        <v>4.28</v>
      </c>
      <c r="B50" s="35" t="s">
        <v>160</v>
      </c>
      <c r="C50" s="21" t="s">
        <v>102</v>
      </c>
      <c r="D50" s="65">
        <v>36</v>
      </c>
      <c r="E50" s="69" t="s">
        <v>71</v>
      </c>
      <c r="F50" s="66"/>
      <c r="G50" s="30"/>
      <c r="H50" s="30"/>
      <c r="I50" s="22" t="s">
        <v>40</v>
      </c>
      <c r="J50" s="25">
        <f aca="true" t="shared" si="12" ref="J50:J55">IF(I50="Less(-)",-1,1)</f>
        <v>1</v>
      </c>
      <c r="K50" s="26" t="s">
        <v>57</v>
      </c>
      <c r="L50" s="26" t="s">
        <v>7</v>
      </c>
      <c r="M50" s="64"/>
      <c r="N50" s="31"/>
      <c r="O50" s="31"/>
      <c r="P50" s="32"/>
      <c r="Q50" s="31"/>
      <c r="R50" s="31"/>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aca="true" t="shared" si="13" ref="BA50:BA55">total_amount_ba($B$2,$D$2,D50,F50,J50,K50,M50)</f>
        <v>0</v>
      </c>
      <c r="BB50" s="62">
        <f aca="true" t="shared" si="14" ref="BB50:BB55">BA50+SUM(N50:AZ50)</f>
        <v>0</v>
      </c>
      <c r="BC50" s="27" t="str">
        <f aca="true" t="shared" si="15" ref="BC50:BC55">SpellNumber(L50,BB50)</f>
        <v>INR Zero Only</v>
      </c>
      <c r="IE50" s="29"/>
      <c r="IF50" s="29"/>
      <c r="IG50" s="29"/>
      <c r="IH50" s="29"/>
      <c r="II50" s="29"/>
    </row>
    <row r="51" spans="1:243" s="28" customFormat="1" ht="27.75" customHeight="1">
      <c r="A51" s="67">
        <v>4.29</v>
      </c>
      <c r="B51" s="35" t="s">
        <v>161</v>
      </c>
      <c r="C51" s="21" t="s">
        <v>103</v>
      </c>
      <c r="D51" s="65">
        <v>25</v>
      </c>
      <c r="E51" s="69" t="s">
        <v>71</v>
      </c>
      <c r="F51" s="66"/>
      <c r="G51" s="30"/>
      <c r="H51" s="30"/>
      <c r="I51" s="22" t="s">
        <v>40</v>
      </c>
      <c r="J51" s="25">
        <f t="shared" si="12"/>
        <v>1</v>
      </c>
      <c r="K51" s="26" t="s">
        <v>57</v>
      </c>
      <c r="L51" s="26" t="s">
        <v>7</v>
      </c>
      <c r="M51" s="64"/>
      <c r="N51" s="31"/>
      <c r="O51" s="31"/>
      <c r="P51" s="32"/>
      <c r="Q51" s="31"/>
      <c r="R51" s="31"/>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13"/>
        <v>0</v>
      </c>
      <c r="BB51" s="62">
        <f t="shared" si="14"/>
        <v>0</v>
      </c>
      <c r="BC51" s="27" t="str">
        <f t="shared" si="15"/>
        <v>INR Zero Only</v>
      </c>
      <c r="IE51" s="29"/>
      <c r="IF51" s="29"/>
      <c r="IG51" s="29"/>
      <c r="IH51" s="29"/>
      <c r="II51" s="29"/>
    </row>
    <row r="52" spans="1:243" s="28" customFormat="1" ht="24" customHeight="1">
      <c r="A52" s="67">
        <v>4.3</v>
      </c>
      <c r="B52" s="35" t="s">
        <v>162</v>
      </c>
      <c r="C52" s="21" t="s">
        <v>104</v>
      </c>
      <c r="D52" s="65">
        <v>5</v>
      </c>
      <c r="E52" s="69" t="s">
        <v>132</v>
      </c>
      <c r="F52" s="66"/>
      <c r="G52" s="30"/>
      <c r="H52" s="30"/>
      <c r="I52" s="22" t="s">
        <v>40</v>
      </c>
      <c r="J52" s="25">
        <f t="shared" si="12"/>
        <v>1</v>
      </c>
      <c r="K52" s="26" t="s">
        <v>57</v>
      </c>
      <c r="L52" s="26" t="s">
        <v>7</v>
      </c>
      <c r="M52" s="64"/>
      <c r="N52" s="31"/>
      <c r="O52" s="31"/>
      <c r="P52" s="32"/>
      <c r="Q52" s="31"/>
      <c r="R52" s="31"/>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13"/>
        <v>0</v>
      </c>
      <c r="BB52" s="62">
        <f t="shared" si="14"/>
        <v>0</v>
      </c>
      <c r="BC52" s="27" t="str">
        <f t="shared" si="15"/>
        <v>INR Zero Only</v>
      </c>
      <c r="IE52" s="29"/>
      <c r="IF52" s="29"/>
      <c r="IG52" s="29"/>
      <c r="IH52" s="29"/>
      <c r="II52" s="29"/>
    </row>
    <row r="53" spans="1:243" s="28" customFormat="1" ht="27" customHeight="1">
      <c r="A53" s="67">
        <v>4.31</v>
      </c>
      <c r="B53" s="35" t="s">
        <v>163</v>
      </c>
      <c r="C53" s="21" t="s">
        <v>105</v>
      </c>
      <c r="D53" s="65">
        <v>25</v>
      </c>
      <c r="E53" s="69" t="s">
        <v>71</v>
      </c>
      <c r="F53" s="66"/>
      <c r="G53" s="30"/>
      <c r="H53" s="30"/>
      <c r="I53" s="22" t="s">
        <v>40</v>
      </c>
      <c r="J53" s="25">
        <f t="shared" si="12"/>
        <v>1</v>
      </c>
      <c r="K53" s="26" t="s">
        <v>57</v>
      </c>
      <c r="L53" s="26" t="s">
        <v>7</v>
      </c>
      <c r="M53" s="64"/>
      <c r="N53" s="31"/>
      <c r="O53" s="31"/>
      <c r="P53" s="32"/>
      <c r="Q53" s="31"/>
      <c r="R53" s="31"/>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13"/>
        <v>0</v>
      </c>
      <c r="BB53" s="62">
        <f t="shared" si="14"/>
        <v>0</v>
      </c>
      <c r="BC53" s="27" t="str">
        <f t="shared" si="15"/>
        <v>INR Zero Only</v>
      </c>
      <c r="IE53" s="29"/>
      <c r="IF53" s="29"/>
      <c r="IG53" s="29"/>
      <c r="IH53" s="29"/>
      <c r="II53" s="29"/>
    </row>
    <row r="54" spans="1:243" s="28" customFormat="1" ht="25.5" customHeight="1">
      <c r="A54" s="67">
        <v>4.32</v>
      </c>
      <c r="B54" s="35" t="s">
        <v>164</v>
      </c>
      <c r="C54" s="21" t="s">
        <v>106</v>
      </c>
      <c r="D54" s="65">
        <v>10</v>
      </c>
      <c r="E54" s="69" t="s">
        <v>71</v>
      </c>
      <c r="F54" s="66"/>
      <c r="G54" s="30"/>
      <c r="H54" s="30"/>
      <c r="I54" s="22" t="s">
        <v>40</v>
      </c>
      <c r="J54" s="25">
        <f t="shared" si="12"/>
        <v>1</v>
      </c>
      <c r="K54" s="26" t="s">
        <v>57</v>
      </c>
      <c r="L54" s="26" t="s">
        <v>7</v>
      </c>
      <c r="M54" s="64"/>
      <c r="N54" s="31"/>
      <c r="O54" s="31"/>
      <c r="P54" s="32"/>
      <c r="Q54" s="31"/>
      <c r="R54" s="31"/>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13"/>
        <v>0</v>
      </c>
      <c r="BB54" s="62">
        <f t="shared" si="14"/>
        <v>0</v>
      </c>
      <c r="BC54" s="27" t="str">
        <f t="shared" si="15"/>
        <v>INR Zero Only</v>
      </c>
      <c r="IE54" s="29"/>
      <c r="IF54" s="29"/>
      <c r="IG54" s="29"/>
      <c r="IH54" s="29"/>
      <c r="II54" s="29"/>
    </row>
    <row r="55" spans="1:243" s="28" customFormat="1" ht="24" customHeight="1">
      <c r="A55" s="67">
        <v>4.33</v>
      </c>
      <c r="B55" s="35" t="s">
        <v>165</v>
      </c>
      <c r="C55" s="21" t="s">
        <v>107</v>
      </c>
      <c r="D55" s="65">
        <v>50</v>
      </c>
      <c r="E55" s="69" t="s">
        <v>71</v>
      </c>
      <c r="F55" s="66"/>
      <c r="G55" s="30"/>
      <c r="H55" s="30"/>
      <c r="I55" s="22" t="s">
        <v>40</v>
      </c>
      <c r="J55" s="25">
        <f t="shared" si="12"/>
        <v>1</v>
      </c>
      <c r="K55" s="26" t="s">
        <v>57</v>
      </c>
      <c r="L55" s="26" t="s">
        <v>7</v>
      </c>
      <c r="M55" s="64"/>
      <c r="N55" s="31"/>
      <c r="O55" s="31"/>
      <c r="P55" s="32"/>
      <c r="Q55" s="31"/>
      <c r="R55" s="31"/>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13"/>
        <v>0</v>
      </c>
      <c r="BB55" s="62">
        <f t="shared" si="14"/>
        <v>0</v>
      </c>
      <c r="BC55" s="27" t="str">
        <f t="shared" si="15"/>
        <v>INR Zero Only</v>
      </c>
      <c r="IE55" s="29"/>
      <c r="IF55" s="29"/>
      <c r="IG55" s="29"/>
      <c r="IH55" s="29"/>
      <c r="II55" s="29"/>
    </row>
    <row r="56" spans="1:243" s="28" customFormat="1" ht="30.75" customHeight="1">
      <c r="A56" s="67">
        <v>4.34</v>
      </c>
      <c r="B56" s="35" t="s">
        <v>166</v>
      </c>
      <c r="C56" s="21" t="s">
        <v>108</v>
      </c>
      <c r="D56" s="65">
        <v>3</v>
      </c>
      <c r="E56" s="69" t="s">
        <v>71</v>
      </c>
      <c r="F56" s="66"/>
      <c r="G56" s="30"/>
      <c r="H56" s="30"/>
      <c r="I56" s="22" t="s">
        <v>40</v>
      </c>
      <c r="J56" s="25">
        <f aca="true" t="shared" si="16" ref="J56:J61">IF(I56="Less(-)",-1,1)</f>
        <v>1</v>
      </c>
      <c r="K56" s="26" t="s">
        <v>57</v>
      </c>
      <c r="L56" s="26" t="s">
        <v>7</v>
      </c>
      <c r="M56" s="64"/>
      <c r="N56" s="31"/>
      <c r="O56" s="31"/>
      <c r="P56" s="32"/>
      <c r="Q56" s="31"/>
      <c r="R56" s="31"/>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 aca="true" t="shared" si="17" ref="BA56:BA61">total_amount_ba($B$2,$D$2,D56,F56,J56,K56,M56)</f>
        <v>0</v>
      </c>
      <c r="BB56" s="62">
        <f aca="true" t="shared" si="18" ref="BB56:BB61">BA56+SUM(N56:AZ56)</f>
        <v>0</v>
      </c>
      <c r="BC56" s="27" t="str">
        <f aca="true" t="shared" si="19" ref="BC56:BC61">SpellNumber(L56,BB56)</f>
        <v>INR Zero Only</v>
      </c>
      <c r="IE56" s="29"/>
      <c r="IF56" s="29"/>
      <c r="IG56" s="29"/>
      <c r="IH56" s="29"/>
      <c r="II56" s="29"/>
    </row>
    <row r="57" spans="1:243" s="28" customFormat="1" ht="29.25" customHeight="1">
      <c r="A57" s="67">
        <v>4.35</v>
      </c>
      <c r="B57" s="35" t="s">
        <v>167</v>
      </c>
      <c r="C57" s="21" t="s">
        <v>109</v>
      </c>
      <c r="D57" s="65">
        <v>3</v>
      </c>
      <c r="E57" s="69" t="s">
        <v>71</v>
      </c>
      <c r="F57" s="66"/>
      <c r="G57" s="30"/>
      <c r="H57" s="30"/>
      <c r="I57" s="22" t="s">
        <v>40</v>
      </c>
      <c r="J57" s="25">
        <f t="shared" si="16"/>
        <v>1</v>
      </c>
      <c r="K57" s="26" t="s">
        <v>57</v>
      </c>
      <c r="L57" s="26" t="s">
        <v>7</v>
      </c>
      <c r="M57" s="64"/>
      <c r="N57" s="31"/>
      <c r="O57" s="31"/>
      <c r="P57" s="32"/>
      <c r="Q57" s="31"/>
      <c r="R57" s="31"/>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 t="shared" si="17"/>
        <v>0</v>
      </c>
      <c r="BB57" s="62">
        <f t="shared" si="18"/>
        <v>0</v>
      </c>
      <c r="BC57" s="27" t="str">
        <f t="shared" si="19"/>
        <v>INR Zero Only</v>
      </c>
      <c r="IE57" s="29"/>
      <c r="IF57" s="29"/>
      <c r="IG57" s="29"/>
      <c r="IH57" s="29"/>
      <c r="II57" s="29"/>
    </row>
    <row r="58" spans="1:243" s="28" customFormat="1" ht="25.5" customHeight="1">
      <c r="A58" s="67">
        <v>4.36</v>
      </c>
      <c r="B58" s="35" t="s">
        <v>168</v>
      </c>
      <c r="C58" s="21" t="s">
        <v>110</v>
      </c>
      <c r="D58" s="65">
        <v>3</v>
      </c>
      <c r="E58" s="69" t="s">
        <v>71</v>
      </c>
      <c r="F58" s="66"/>
      <c r="G58" s="30"/>
      <c r="H58" s="30"/>
      <c r="I58" s="22" t="s">
        <v>40</v>
      </c>
      <c r="J58" s="25">
        <f t="shared" si="16"/>
        <v>1</v>
      </c>
      <c r="K58" s="26" t="s">
        <v>57</v>
      </c>
      <c r="L58" s="26" t="s">
        <v>7</v>
      </c>
      <c r="M58" s="64"/>
      <c r="N58" s="31"/>
      <c r="O58" s="31"/>
      <c r="P58" s="32"/>
      <c r="Q58" s="31"/>
      <c r="R58" s="31"/>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 t="shared" si="17"/>
        <v>0</v>
      </c>
      <c r="BB58" s="62">
        <f t="shared" si="18"/>
        <v>0</v>
      </c>
      <c r="BC58" s="27" t="str">
        <f t="shared" si="19"/>
        <v>INR Zero Only</v>
      </c>
      <c r="IE58" s="29"/>
      <c r="IF58" s="29"/>
      <c r="IG58" s="29"/>
      <c r="IH58" s="29"/>
      <c r="II58" s="29"/>
    </row>
    <row r="59" spans="1:243" s="28" customFormat="1" ht="21.75" customHeight="1">
      <c r="A59" s="67">
        <v>4.37</v>
      </c>
      <c r="B59" s="35" t="s">
        <v>169</v>
      </c>
      <c r="C59" s="21" t="s">
        <v>111</v>
      </c>
      <c r="D59" s="65">
        <v>3</v>
      </c>
      <c r="E59" s="69" t="s">
        <v>71</v>
      </c>
      <c r="F59" s="66"/>
      <c r="G59" s="30"/>
      <c r="H59" s="30"/>
      <c r="I59" s="22" t="s">
        <v>40</v>
      </c>
      <c r="J59" s="25">
        <f t="shared" si="16"/>
        <v>1</v>
      </c>
      <c r="K59" s="26" t="s">
        <v>57</v>
      </c>
      <c r="L59" s="26" t="s">
        <v>7</v>
      </c>
      <c r="M59" s="64"/>
      <c r="N59" s="31"/>
      <c r="O59" s="31"/>
      <c r="P59" s="32"/>
      <c r="Q59" s="31"/>
      <c r="R59" s="31"/>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 t="shared" si="17"/>
        <v>0</v>
      </c>
      <c r="BB59" s="62">
        <f t="shared" si="18"/>
        <v>0</v>
      </c>
      <c r="BC59" s="27" t="str">
        <f t="shared" si="19"/>
        <v>INR Zero Only</v>
      </c>
      <c r="IE59" s="29"/>
      <c r="IF59" s="29"/>
      <c r="IG59" s="29"/>
      <c r="IH59" s="29"/>
      <c r="II59" s="29"/>
    </row>
    <row r="60" spans="1:243" s="28" customFormat="1" ht="39">
      <c r="A60" s="67">
        <v>4.38</v>
      </c>
      <c r="B60" s="35" t="s">
        <v>170</v>
      </c>
      <c r="C60" s="21" t="s">
        <v>112</v>
      </c>
      <c r="D60" s="65">
        <v>80</v>
      </c>
      <c r="E60" s="69" t="s">
        <v>71</v>
      </c>
      <c r="F60" s="66"/>
      <c r="G60" s="30"/>
      <c r="H60" s="30"/>
      <c r="I60" s="22" t="s">
        <v>40</v>
      </c>
      <c r="J60" s="25">
        <f t="shared" si="16"/>
        <v>1</v>
      </c>
      <c r="K60" s="26" t="s">
        <v>57</v>
      </c>
      <c r="L60" s="26" t="s">
        <v>7</v>
      </c>
      <c r="M60" s="64"/>
      <c r="N60" s="31"/>
      <c r="O60" s="31"/>
      <c r="P60" s="32"/>
      <c r="Q60" s="31"/>
      <c r="R60" s="31"/>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 t="shared" si="17"/>
        <v>0</v>
      </c>
      <c r="BB60" s="62">
        <f t="shared" si="18"/>
        <v>0</v>
      </c>
      <c r="BC60" s="27" t="str">
        <f t="shared" si="19"/>
        <v>INR Zero Only</v>
      </c>
      <c r="IE60" s="29"/>
      <c r="IF60" s="29"/>
      <c r="IG60" s="29"/>
      <c r="IH60" s="29"/>
      <c r="II60" s="29"/>
    </row>
    <row r="61" spans="1:243" s="28" customFormat="1" ht="32.25" customHeight="1">
      <c r="A61" s="67">
        <v>4.39</v>
      </c>
      <c r="B61" s="35" t="s">
        <v>171</v>
      </c>
      <c r="C61" s="21" t="s">
        <v>113</v>
      </c>
      <c r="D61" s="65">
        <v>40</v>
      </c>
      <c r="E61" s="69" t="s">
        <v>128</v>
      </c>
      <c r="F61" s="66"/>
      <c r="G61" s="30"/>
      <c r="H61" s="30"/>
      <c r="I61" s="22" t="s">
        <v>40</v>
      </c>
      <c r="J61" s="25">
        <f t="shared" si="16"/>
        <v>1</v>
      </c>
      <c r="K61" s="26" t="s">
        <v>57</v>
      </c>
      <c r="L61" s="26" t="s">
        <v>7</v>
      </c>
      <c r="M61" s="64"/>
      <c r="N61" s="31"/>
      <c r="O61" s="31"/>
      <c r="P61" s="32"/>
      <c r="Q61" s="31"/>
      <c r="R61" s="31"/>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 t="shared" si="17"/>
        <v>0</v>
      </c>
      <c r="BB61" s="62">
        <f t="shared" si="18"/>
        <v>0</v>
      </c>
      <c r="BC61" s="27" t="str">
        <f t="shared" si="19"/>
        <v>INR Zero Only</v>
      </c>
      <c r="IE61" s="29"/>
      <c r="IF61" s="29"/>
      <c r="IG61" s="29"/>
      <c r="IH61" s="29"/>
      <c r="II61" s="29"/>
    </row>
    <row r="62" spans="1:243" s="28" customFormat="1" ht="32.25" customHeight="1">
      <c r="A62" s="67">
        <v>4.4</v>
      </c>
      <c r="B62" s="35" t="s">
        <v>133</v>
      </c>
      <c r="C62" s="21" t="s">
        <v>114</v>
      </c>
      <c r="D62" s="65">
        <v>50</v>
      </c>
      <c r="E62" s="69" t="s">
        <v>71</v>
      </c>
      <c r="F62" s="66"/>
      <c r="G62" s="30"/>
      <c r="H62" s="30"/>
      <c r="I62" s="22" t="s">
        <v>40</v>
      </c>
      <c r="J62" s="25">
        <f>IF(I62="Less(-)",-1,1)</f>
        <v>1</v>
      </c>
      <c r="K62" s="26" t="s">
        <v>57</v>
      </c>
      <c r="L62" s="26" t="s">
        <v>7</v>
      </c>
      <c r="M62" s="64"/>
      <c r="N62" s="31"/>
      <c r="O62" s="31"/>
      <c r="P62" s="32"/>
      <c r="Q62" s="31"/>
      <c r="R62" s="31"/>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total_amount_ba($B$2,$D$2,D62,F62,J62,K62,M62)</f>
        <v>0</v>
      </c>
      <c r="BB62" s="62">
        <f>BA62+SUM(N62:AZ62)</f>
        <v>0</v>
      </c>
      <c r="BC62" s="27" t="str">
        <f>SpellNumber(L62,BB62)</f>
        <v>INR Zero Only</v>
      </c>
      <c r="IE62" s="29"/>
      <c r="IF62" s="29"/>
      <c r="IG62" s="29"/>
      <c r="IH62" s="29"/>
      <c r="II62" s="29"/>
    </row>
    <row r="63" spans="1:243" s="28" customFormat="1" ht="29.25" customHeight="1">
      <c r="A63" s="19">
        <v>5</v>
      </c>
      <c r="B63" s="20" t="s">
        <v>70</v>
      </c>
      <c r="C63" s="21" t="s">
        <v>115</v>
      </c>
      <c r="D63" s="80"/>
      <c r="E63" s="80"/>
      <c r="F63" s="80"/>
      <c r="G63" s="80"/>
      <c r="H63" s="80"/>
      <c r="I63" s="80"/>
      <c r="J63" s="80"/>
      <c r="K63" s="80"/>
      <c r="L63" s="80"/>
      <c r="M63" s="80"/>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IE63" s="29"/>
      <c r="IF63" s="29"/>
      <c r="IG63" s="29"/>
      <c r="IH63" s="29"/>
      <c r="II63" s="29"/>
    </row>
    <row r="64" spans="1:243" s="53" customFormat="1" ht="30.75" customHeight="1">
      <c r="A64" s="19">
        <v>5.01</v>
      </c>
      <c r="B64" s="35" t="s">
        <v>122</v>
      </c>
      <c r="C64" s="21" t="s">
        <v>116</v>
      </c>
      <c r="D64" s="65">
        <v>25</v>
      </c>
      <c r="E64" s="69" t="s">
        <v>71</v>
      </c>
      <c r="F64" s="65">
        <v>10</v>
      </c>
      <c r="G64" s="30"/>
      <c r="H64" s="36"/>
      <c r="I64" s="22" t="s">
        <v>40</v>
      </c>
      <c r="J64" s="25">
        <f>IF(I64="Less(-)",-1,1)</f>
        <v>1</v>
      </c>
      <c r="K64" s="26" t="s">
        <v>57</v>
      </c>
      <c r="L64" s="26" t="s">
        <v>7</v>
      </c>
      <c r="M64" s="64"/>
      <c r="N64" s="31"/>
      <c r="O64" s="31"/>
      <c r="P64" s="32"/>
      <c r="Q64" s="31"/>
      <c r="R64" s="31"/>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62">
        <f>total_amount_ba($B$2,$D$2,D64,F64,J64,K64,M64)/12</f>
        <v>0</v>
      </c>
      <c r="BB64" s="62">
        <f>BA64+SUM(N64:AZ64)</f>
        <v>0</v>
      </c>
      <c r="BC64" s="27" t="str">
        <f>SpellNumber(L64,BB64)</f>
        <v>INR Zero Only</v>
      </c>
      <c r="IE64" s="54"/>
      <c r="IF64" s="54"/>
      <c r="IG64" s="54"/>
      <c r="IH64" s="54"/>
      <c r="II64" s="54"/>
    </row>
    <row r="65" spans="1:243" s="14" customFormat="1" ht="39">
      <c r="A65" s="19">
        <v>6</v>
      </c>
      <c r="B65" s="20" t="s">
        <v>121</v>
      </c>
      <c r="C65" s="21" t="s">
        <v>117</v>
      </c>
      <c r="D65" s="80"/>
      <c r="E65" s="80"/>
      <c r="F65" s="80"/>
      <c r="G65" s="80"/>
      <c r="H65" s="80"/>
      <c r="I65" s="80"/>
      <c r="J65" s="80"/>
      <c r="K65" s="80"/>
      <c r="L65" s="80"/>
      <c r="M65" s="80"/>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IE65" s="15"/>
      <c r="IF65" s="15"/>
      <c r="IG65" s="15"/>
      <c r="IH65" s="15"/>
      <c r="II65" s="15"/>
    </row>
    <row r="66" spans="1:55" ht="39">
      <c r="A66" s="19">
        <v>6.01</v>
      </c>
      <c r="B66" s="35" t="s">
        <v>123</v>
      </c>
      <c r="C66" s="21" t="s">
        <v>118</v>
      </c>
      <c r="D66" s="65">
        <v>1</v>
      </c>
      <c r="E66" s="23" t="s">
        <v>39</v>
      </c>
      <c r="F66" s="65">
        <v>10</v>
      </c>
      <c r="G66" s="30"/>
      <c r="H66" s="36"/>
      <c r="I66" s="22" t="s">
        <v>40</v>
      </c>
      <c r="J66" s="25">
        <f>IF(I66="Less(-)",-1,1)</f>
        <v>1</v>
      </c>
      <c r="K66" s="26" t="s">
        <v>57</v>
      </c>
      <c r="L66" s="26" t="s">
        <v>7</v>
      </c>
      <c r="M66" s="64"/>
      <c r="N66" s="31"/>
      <c r="O66" s="31"/>
      <c r="P66" s="32"/>
      <c r="Q66" s="31"/>
      <c r="R66" s="31"/>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62">
        <f>total_amount_ba($B$2,$D$2,D66,F66,J66,K66,M66)/12</f>
        <v>0</v>
      </c>
      <c r="BB66" s="62">
        <f>BA66+SUM(N66:AZ66)</f>
        <v>0</v>
      </c>
      <c r="BC66" s="27" t="str">
        <f>SpellNumber(L66,BB66)</f>
        <v>INR Zero Only</v>
      </c>
    </row>
    <row r="67" spans="1:55" ht="39">
      <c r="A67" s="19">
        <v>6.02</v>
      </c>
      <c r="B67" s="35" t="s">
        <v>124</v>
      </c>
      <c r="C67" s="21" t="s">
        <v>119</v>
      </c>
      <c r="D67" s="65">
        <v>3</v>
      </c>
      <c r="E67" s="23" t="s">
        <v>39</v>
      </c>
      <c r="F67" s="65">
        <v>10</v>
      </c>
      <c r="G67" s="30"/>
      <c r="H67" s="36"/>
      <c r="I67" s="22" t="s">
        <v>40</v>
      </c>
      <c r="J67" s="25">
        <f>IF(I67="Less(-)",-1,1)</f>
        <v>1</v>
      </c>
      <c r="K67" s="26" t="s">
        <v>57</v>
      </c>
      <c r="L67" s="26" t="s">
        <v>7</v>
      </c>
      <c r="M67" s="64"/>
      <c r="N67" s="31"/>
      <c r="O67" s="31"/>
      <c r="P67" s="32"/>
      <c r="Q67" s="31"/>
      <c r="R67" s="31"/>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62">
        <f>total_amount_ba($B$2,$D$2,D67,F67,J67,K67,M67)/12</f>
        <v>0</v>
      </c>
      <c r="BB67" s="62">
        <f>BA67+SUM(N67:AZ67)</f>
        <v>0</v>
      </c>
      <c r="BC67" s="27" t="str">
        <f>SpellNumber(L67,BB67)</f>
        <v>INR Zero Only</v>
      </c>
    </row>
    <row r="68" spans="1:55" ht="39">
      <c r="A68" s="19">
        <v>6.03</v>
      </c>
      <c r="B68" s="35" t="s">
        <v>129</v>
      </c>
      <c r="C68" s="21" t="s">
        <v>120</v>
      </c>
      <c r="D68" s="65">
        <v>1</v>
      </c>
      <c r="E68" s="23" t="s">
        <v>39</v>
      </c>
      <c r="F68" s="65">
        <v>10</v>
      </c>
      <c r="G68" s="30"/>
      <c r="H68" s="36"/>
      <c r="I68" s="22" t="s">
        <v>40</v>
      </c>
      <c r="J68" s="25">
        <f>IF(I68="Less(-)",-1,1)</f>
        <v>1</v>
      </c>
      <c r="K68" s="26" t="s">
        <v>57</v>
      </c>
      <c r="L68" s="26" t="s">
        <v>7</v>
      </c>
      <c r="M68" s="64"/>
      <c r="N68" s="31"/>
      <c r="O68" s="31"/>
      <c r="P68" s="32"/>
      <c r="Q68" s="31"/>
      <c r="R68" s="31"/>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62">
        <f>total_amount_ba($B$2,$D$2,D68,F68,J68,K68,M68)/12</f>
        <v>0</v>
      </c>
      <c r="BB68" s="62">
        <f>BA68+SUM(N68:AZ68)</f>
        <v>0</v>
      </c>
      <c r="BC68" s="27" t="str">
        <f>SpellNumber(L68,BB68)</f>
        <v>INR Zero Only</v>
      </c>
    </row>
    <row r="69" spans="1:55" ht="18">
      <c r="A69" s="37" t="s">
        <v>55</v>
      </c>
      <c r="B69" s="38"/>
      <c r="C69" s="39"/>
      <c r="D69" s="40"/>
      <c r="E69" s="40"/>
      <c r="F69" s="40"/>
      <c r="G69" s="40"/>
      <c r="H69" s="41"/>
      <c r="I69" s="41"/>
      <c r="J69" s="41"/>
      <c r="K69" s="41"/>
      <c r="L69" s="42"/>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63">
        <f>SUM(BA13:BA68)</f>
        <v>0</v>
      </c>
      <c r="BB69" s="63">
        <f>SUM(BB13:BB68)</f>
        <v>0</v>
      </c>
      <c r="BC69" s="27" t="str">
        <f>SpellNumber($E$2,BB69)</f>
        <v>INR Zero Only</v>
      </c>
    </row>
    <row r="70" spans="1:55" ht="34.5" customHeight="1">
      <c r="A70" s="38" t="s">
        <v>59</v>
      </c>
      <c r="B70" s="44"/>
      <c r="C70" s="45"/>
      <c r="D70" s="46"/>
      <c r="E70" s="47" t="s">
        <v>56</v>
      </c>
      <c r="F70" s="60"/>
      <c r="G70" s="48"/>
      <c r="H70" s="49"/>
      <c r="I70" s="49"/>
      <c r="J70" s="49"/>
      <c r="K70" s="50"/>
      <c r="L70" s="51"/>
      <c r="M70" s="52"/>
      <c r="N70" s="53"/>
      <c r="O70" s="28"/>
      <c r="P70" s="28"/>
      <c r="Q70" s="28"/>
      <c r="R70" s="28"/>
      <c r="S70" s="28"/>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8">
        <f>IF(ISBLANK(F70),0,IF(E70="Excess (+)",ROUND(BA69+(BA69*F70),2),IF(E70="Less (-)",ROUND(BA69+(BA69*F70*(-1)),2),0)))</f>
        <v>0</v>
      </c>
      <c r="BB70" s="59">
        <f>ROUND(BA70,0)</f>
        <v>0</v>
      </c>
      <c r="BC70" s="27" t="str">
        <f>SpellNumber(L70,BB70)</f>
        <v> Zero Only</v>
      </c>
    </row>
    <row r="71" spans="1:55" ht="27" customHeight="1">
      <c r="A71" s="37" t="s">
        <v>58</v>
      </c>
      <c r="B71" s="37"/>
      <c r="C71" s="85" t="str">
        <f>SpellNumber($E$2,BB69)</f>
        <v>INR Zero Only</v>
      </c>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7"/>
    </row>
    <row r="72" spans="1:54" ht="14.25">
      <c r="A72" s="14"/>
      <c r="B72" s="14"/>
      <c r="N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B72" s="14"/>
    </row>
  </sheetData>
  <sheetProtection password="8F23" sheet="1" selectLockedCells="1"/>
  <mergeCells count="14">
    <mergeCell ref="D17:BC17"/>
    <mergeCell ref="D19:BC19"/>
    <mergeCell ref="A9:BC9"/>
    <mergeCell ref="C71:BC71"/>
    <mergeCell ref="D22:BC22"/>
    <mergeCell ref="D65:BC65"/>
    <mergeCell ref="D63:BC63"/>
    <mergeCell ref="D13:BC13"/>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0">
      <formula1>IF(ISBLANK(F70),$A$3:$C$3,$B$3:$C$3)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IF(E70&lt;&gt;"Select",99.9,0)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0">
      <formula1>IF(E70&lt;&gt;"Select",0,-1)</formula1>
      <formula2>IF(E70&lt;&gt;"Select",99.99,-1)</formula2>
    </dataValidation>
    <dataValidation type="decimal" allowBlank="1" showInputMessage="1" showErrorMessage="1" promptTitle="Rate Entry" prompt="Please enter the Basic Price in Rupees for this item. " errorTitle="Invaid Entry" error="Only Numeric Values are allowed. " sqref="G66:G68 G23:H62 G64 G14:H16 G18:H18 G20:H21">
      <formula1>0</formula1>
      <formula2>999999999999999</formula2>
    </dataValidation>
    <dataValidation type="list" allowBlank="1" showInputMessage="1" showErrorMessage="1" sqref="K66:K68 K23:K62 K64 K14:K16 K18 K20:K21">
      <formula1>"Partial Conversion, Full Conversion"</formula1>
    </dataValidation>
    <dataValidation allowBlank="1" showInputMessage="1" showErrorMessage="1" promptTitle="Addition / Deduction" prompt="Please Choose the correct One" sqref="J66:J68 J23:J62 J64 J14:J16 J18 J20:J21"/>
    <dataValidation type="list" showInputMessage="1" showErrorMessage="1" sqref="I66:I68 I23:I62 I64 I14:I16 I18 I20:I21">
      <formula1>"Excess(+), Less(-)"</formula1>
    </dataValidation>
    <dataValidation type="decimal" allowBlank="1" showInputMessage="1" showErrorMessage="1" promptTitle="Rate Entry" prompt="Please enter the Other Taxes2 in Rupees for this item. " errorTitle="Invaid Entry" error="Only Numeric Values are allowed. " sqref="N66:O68 N23:O62 N64:O64 N14:O16 N18:O18 N20: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6:R68 R23:R62 R64 R14:R16 R18 R20: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6:Q68 Q23:Q62 Q64 Q14:Q16 Q18 Q20:Q21">
      <formula1>0</formula1>
      <formula2>999999999999999</formula2>
    </dataValidation>
    <dataValidation allowBlank="1" showInputMessage="1" showErrorMessage="1" promptTitle="Units" prompt="Please enter Units in text" sqref="E66:E68 E23:E62 E64 E14:E16 E18 E20:E21"/>
    <dataValidation type="decimal" allowBlank="1" showInputMessage="1" showErrorMessage="1" promptTitle="Quantity" prompt="Please enter the Quantity for this item. " errorTitle="Invalid Entry" error="Only Numeric Values are allowed. " sqref="F66:F68 D66:D68 F23:F62 D64 F64 D23:D62 F14:F16 D14:D16 D18 F18 F20:F21 D20:D2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66:M68 M23:M62 M64 M14:M16 M18 M20:M21">
      <formula1>0</formula1>
      <formula2>999999999999999</formula2>
    </dataValidation>
    <dataValidation type="list" allowBlank="1" showErrorMessage="1" sqref="D65 D17 D13 D19 D22 D63">
      <formula1>"Partial Conversion,Full Conversion"</formula1>
      <formula2>0</formula2>
    </dataValidation>
    <dataValidation allowBlank="1" showInputMessage="1" showErrorMessage="1" promptTitle="Item Description" prompt="Please enter Item Description in text" sqref="B66:B68 B17:B62 B64"/>
    <dataValidation type="decimal" allowBlank="1" showInputMessage="1" showErrorMessage="1" promptTitle="Rate Entry" prompt="Please enter the Rate in Rupees for this item. " errorTitle="Invaid Entry" error="Only Numeric Values are allowed. " sqref="H66:H68 H64">
      <formula1>0</formula1>
      <formula2>999999999999999</formula2>
    </dataValidation>
    <dataValidation type="list" allowBlank="1" showInputMessage="1" showErrorMessage="1" sqref="L67 L13 L14 L15 L16 L17 L18 L19 L20 L21 L22 L23 L24 L25 L26 L27 L28 L29 L30 L31 L32 L33 L34 L35 L36 L37 L38 L39 L40 L41 L42 L43 L44 L45 L46 L47 L48 L49 L50 L51 L52 L53 L54 L55 L56 L57 L58 L59 L60 L61 L62 L63 L64 L65 L66 L68">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68">
      <formula1>0</formula1>
      <formula2>999999999999999</formula2>
    </dataValidation>
    <dataValidation allowBlank="1" showInputMessage="1" showErrorMessage="1" promptTitle="Itemcode/Make" prompt="Please enter text" sqref="C13:C68"/>
  </dataValidations>
  <printOptions/>
  <pageMargins left="0.5" right="0.25" top="0.25" bottom="0.25" header="0.31496062992126" footer="0.3149606299212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2022-03-17T10:53:03Z</cp:lastPrinted>
  <dcterms:created xsi:type="dcterms:W3CDTF">2009-01-30T06:42:42Z</dcterms:created>
  <dcterms:modified xsi:type="dcterms:W3CDTF">2022-03-17T14:19:08Z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