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<sst xmlns="http://schemas.openxmlformats.org/spreadsheetml/2006/main" count="325" uniqueCount="101">
  <si>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</si>
  <si>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</si>
  <si>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</si>
  <si>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</si>
  <si>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</si>
  <si>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</si>
  <si>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</si>
  <si>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</si>
  <si>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</si>
  <si>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</si>
  <si>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</si>
  <si>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</si>
  <si>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</si>
  <si>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</si>
  <si>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</si>
  <si>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</si>
  <si>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</si>
  <si>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</si>
  <si>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</si>
  <si>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</si>
  <si>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</si>
  <si>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</si>
  <si>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</si>
  <si>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</si>
  <si>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</si>
  <si>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</si>
  <si>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</si>
  <si>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</si>
  <si>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</si>
  <si>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</si>
  <si>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</si>
  <si>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</si>
  <si>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</si>
  <si>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</si>
  <si>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</si>
  <si>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</si>
  <si>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</si>
  <si>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</si>
  <si>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</si>
  <si>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</si>
  <si>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</si>
  <si>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</si>
  <si>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</si>
  <si>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</si>
  <si>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</si>
  <si>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</si>
  <si>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</si>
  <si>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</si>
  <si>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</si>
  <si>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</si>
  <si>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</si>
  <si>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Cement mortar 1:6 (1 cement : 6 coarse sand)</t>
  </si>
  <si>
    <t>CONCRETE WORK</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</si>
  <si>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</si>
  <si>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26/C/D3/2022-23</t>
  </si>
  <si>
    <t>Name of Work: Contruction of bicycle path S-1 to S-3</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</si>
  <si>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</si>
  <si>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</si>
  <si>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</si>
  <si>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</si>
  <si>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</si>
  <si>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</si>
  <si>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</si>
  <si>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Filling available excavated earth (excluding rock) in trenches, plinth, sides of foundations etc. in layers not exceeding 20cm in depth, consolidating each deposited layer by ramming and watering, lead up to 50 m and lift upto 1.5 m.</t>
  </si>
  <si>
    <t>Surface dressing of the ground including removing vegetation and in-equalities not exceeding 15 cm deep and disposal of rubbish, lead up to 50 m and lift up to 1.5 m.</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</si>
  <si>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</si>
  <si>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Providing and laying in position cement concrete of specified grade excluding the cost of centering and shuttering - All work up to plinth level :</t>
  </si>
  <si>
    <t>1:3:6 (1 Cement : 3 coarse sand (zone-III) derived from natural sources: 6 graded stone aggregate 20 mm nominal size derived from natural sources).</t>
  </si>
  <si>
    <t>REINFORCED CEMENT CONCRETE</t>
  </si>
  <si>
    <t>Centering and shuttering including strutting, propping etc. and removal of form for</t>
  </si>
  <si>
    <t>Edge /side shuttering of CC path</t>
  </si>
  <si>
    <t>MASONRY WORK</t>
  </si>
  <si>
    <t>Brick work with common burnt clay F.P.S. (non modular) bricks of class designation 7.5 in foundation and plinth in:</t>
  </si>
  <si>
    <t>FLOORING</t>
  </si>
  <si>
    <t>Kota stone slabs 20 mm thick in risers of steps, skirting, dado and pillars laid on 12 mm (average) thick cement mortar 1:3 (1 cement: 3 coarse sand) and jointed with grey cement slurry mixed with pigment to match the shade of the slabs, including rubbing and polishing complete.</t>
  </si>
  <si>
    <t>FINISHING</t>
  </si>
  <si>
    <t>Finishing with Epoxy paint (two or more coats) at all locations prepared and applied as per manufacturer's specifications including appropriate priming coat, preparation of surface, etc. complete.</t>
  </si>
  <si>
    <t>On concrete work</t>
  </si>
  <si>
    <t>DISMANTLING AND DEMOLISHING</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</si>
  <si>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</si>
  <si>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</si>
  <si>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</si>
  <si>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Engineer-in-charge. (Old CC paver blocks shall be supplied by the department free of cost).</t>
  </si>
  <si>
    <t>DRAINAGE</t>
  </si>
  <si>
    <t>Providing, laying and jointing glazed stoneware pipes class SP-1 with stiff mixture of cement mortar in the proportion of 1:1 (1 cement : 1 fine sand) including testing of joints etc. complete :</t>
  </si>
  <si>
    <t>150 mm diameter</t>
  </si>
  <si>
    <t>Providing and laying cement concrete 1:5:10 (1 cement : 5 coarse sand : 10 graded stone aggregate 40 mm nominal size) all-round S.W. pipes including bed concrete as per standard design :</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</si>
  <si>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</si>
  <si>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</si>
  <si>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150 x 100 mm size P type</t>
  </si>
  <si>
    <t>With common burnt clay F.P.S. (non modular) bricks of class designation 7.5</t>
  </si>
  <si>
    <t>Extra for depth for manholes :</t>
  </si>
  <si>
    <t>Size 90x80 cm</t>
  </si>
  <si>
    <t>Size 120x90 cm</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</si>
  <si>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</si>
  <si>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</si>
  <si>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Rectangular manhole 120x90 cm with circular cover 500 mm dia of grade MD - 10</t>
  </si>
  <si>
    <t>MINOR CIVIL MAINTENANCE WORK:</t>
  </si>
  <si>
    <t>Finishing floor guard exteriar emulsion paint of required shade:
New work (Two or more coats applied @ 2.69 ltr/10 sqm over and including priming coat of exterior primer applied @ 2.20 kg/10 sqm)</t>
  </si>
  <si>
    <t>Cum</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</si>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</sst>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8"/>
  <sheetViews>
    <sheetView showGridLines="0" view="pageBreakPreview" zoomScaleNormal="85" zoomScaleSheetLayoutView="100" zoomScalePageLayoutView="0" workbookViewId="0" topLeftCell="A1">
      <selection activeCell="D66" sqref="D66"/>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3" t="str">
        <f>B2&amp;" BoQ"</f>
        <v>Percentage BoQ</v>
      </c>
      <c r="B1" s="63"/>
      <c r="C1" s="63"/>
      <c r="D1" s="63"/>
      <c r="E1" s="63"/>
      <c r="F1" s="63"/>
      <c r="G1" s="63"/>
      <c r="H1" s="63"/>
      <c r="I1" s="63"/>
      <c r="J1" s="63"/>
      <c r="K1" s="63"/>
      <c r="L1" s="6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4" t="s">
        <v>42</v>
      </c>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IE4" s="10"/>
      <c r="IF4" s="10"/>
      <c r="IG4" s="10"/>
      <c r="IH4" s="10"/>
      <c r="II4" s="10"/>
    </row>
    <row r="5" spans="1:243" s="9" customFormat="1" ht="30.75" customHeight="1">
      <c r="A5" s="64" t="s">
        <v>55</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IE5" s="10"/>
      <c r="IF5" s="10"/>
      <c r="IG5" s="10"/>
      <c r="IH5" s="10"/>
      <c r="II5" s="10"/>
    </row>
    <row r="6" spans="1:243" s="9" customFormat="1" ht="30.75" customHeight="1">
      <c r="A6" s="64" t="s">
        <v>54</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IE6" s="10"/>
      <c r="IF6" s="10"/>
      <c r="IG6" s="10"/>
      <c r="IH6" s="10"/>
      <c r="II6" s="10"/>
    </row>
    <row r="7" spans="1:243" s="9" customFormat="1" ht="29.25" customHeight="1" hidden="1">
      <c r="A7" s="65" t="s">
        <v>7</v>
      </c>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IE7" s="10"/>
      <c r="IF7" s="10"/>
      <c r="IG7" s="10"/>
      <c r="IH7" s="10"/>
      <c r="II7" s="10"/>
    </row>
    <row r="8" spans="1:243" s="12" customFormat="1" ht="72" customHeight="1">
      <c r="A8" s="11" t="s">
        <v>39</v>
      </c>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IE8" s="13"/>
      <c r="IF8" s="13"/>
      <c r="IG8" s="13"/>
      <c r="IH8" s="13"/>
      <c r="II8" s="13"/>
    </row>
    <row r="9" spans="1:243" s="14" customFormat="1" ht="61.5" customHeight="1">
      <c r="A9" s="66" t="s">
        <v>48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56</v>
      </c>
      <c r="C13" s="33"/>
      <c r="D13" s="67"/>
      <c r="E13" s="67"/>
      <c r="F13" s="67"/>
      <c r="G13" s="67"/>
      <c r="H13" s="67"/>
      <c r="I13" s="67"/>
      <c r="J13" s="67"/>
      <c r="K13" s="67"/>
      <c r="L13" s="67"/>
      <c r="M13" s="67"/>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68"/>
      <c r="AV13" s="68"/>
      <c r="AW13" s="68"/>
      <c r="AX13" s="68"/>
      <c r="AY13" s="68"/>
      <c r="AZ13" s="68"/>
      <c r="BA13" s="68"/>
      <c r="BB13" s="68"/>
      <c r="BC13" s="68"/>
      <c r="IA13" s="21">
        <v>1</v>
      </c>
      <c r="IB13" s="21" t="s">
        <v>56</v>
      </c>
      <c r="IE13" s="22"/>
      <c r="IF13" s="22"/>
      <c r="IG13" s="22"/>
      <c r="IH13" s="22"/>
      <c r="II13" s="22"/>
    </row>
    <row r="14" spans="1:243" s="21" customFormat="1" ht="78" customHeight="1">
      <c r="A14" s="57">
        <v>1.01</v>
      </c>
      <c r="B14" s="58" t="s">
        <v>57</v>
      </c>
      <c r="C14" s="33"/>
      <c r="D14" s="67"/>
      <c r="E14" s="67"/>
      <c r="F14" s="67"/>
      <c r="G14" s="67"/>
      <c r="H14" s="67"/>
      <c r="I14" s="67"/>
      <c r="J14" s="67"/>
      <c r="K14" s="67"/>
      <c r="L14" s="67"/>
      <c r="M14" s="67"/>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IA14" s="21">
        <v>1.01</v>
      </c>
      <c r="IB14" s="21" t="s">
        <v>57</v>
      </c>
      <c r="IE14" s="22"/>
      <c r="IF14" s="22"/>
      <c r="IG14" s="22"/>
      <c r="IH14" s="22"/>
      <c r="II14" s="22"/>
    </row>
    <row r="15" spans="1:243" s="21" customFormat="1" ht="42.75">
      <c r="A15" s="57">
        <v>1.02</v>
      </c>
      <c r="B15" s="58" t="s">
        <v>58</v>
      </c>
      <c r="C15" s="33"/>
      <c r="D15" s="33">
        <v>6260</v>
      </c>
      <c r="E15" s="59" t="s">
        <v>43</v>
      </c>
      <c r="F15" s="60">
        <v>93.82</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587313.2</v>
      </c>
      <c r="BB15" s="51">
        <f>BA15+SUM(N15:AZ15)</f>
        <v>587313.2</v>
      </c>
      <c r="BC15" s="56" t="str">
        <f>SpellNumber(L15,BB15)</f>
        <v>INR  Five Lakh Eighty Seven Thousand Three Hundred &amp; Thirteen  and Paise Twenty Only</v>
      </c>
      <c r="IA15" s="21">
        <v>1.02</v>
      </c>
      <c r="IB15" s="21" t="s">
        <v>58</v>
      </c>
      <c r="ID15" s="21">
        <v>6260</v>
      </c>
      <c r="IE15" s="22" t="s">
        <v>43</v>
      </c>
      <c r="IF15" s="22"/>
      <c r="IG15" s="22"/>
      <c r="IH15" s="22"/>
      <c r="II15" s="22"/>
    </row>
    <row r="16" spans="1:243" s="21" customFormat="1" ht="173.25">
      <c r="A16" s="57">
        <v>1.03</v>
      </c>
      <c r="B16" s="58" t="s">
        <v>59</v>
      </c>
      <c r="C16" s="33"/>
      <c r="D16" s="67"/>
      <c r="E16" s="67"/>
      <c r="F16" s="67"/>
      <c r="G16" s="67"/>
      <c r="H16" s="67"/>
      <c r="I16" s="67"/>
      <c r="J16" s="67"/>
      <c r="K16" s="67"/>
      <c r="L16" s="67"/>
      <c r="M16" s="67"/>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IA16" s="21">
        <v>1.03</v>
      </c>
      <c r="IB16" s="21" t="s">
        <v>59</v>
      </c>
      <c r="IE16" s="22"/>
      <c r="IF16" s="22"/>
      <c r="IG16" s="22"/>
      <c r="IH16" s="22"/>
      <c r="II16" s="22"/>
    </row>
    <row r="17" spans="1:243" s="21" customFormat="1" ht="28.5">
      <c r="A17" s="57">
        <v>1.04</v>
      </c>
      <c r="B17" s="58" t="s">
        <v>60</v>
      </c>
      <c r="C17" s="33"/>
      <c r="D17" s="33">
        <v>20</v>
      </c>
      <c r="E17" s="59" t="s">
        <v>46</v>
      </c>
      <c r="F17" s="60">
        <v>251.51</v>
      </c>
      <c r="G17" s="43"/>
      <c r="H17" s="37"/>
      <c r="I17" s="38" t="s">
        <v>33</v>
      </c>
      <c r="J17" s="39">
        <f aca="true" t="shared" si="0" ref="J17:J23">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aca="true" t="shared" si="1" ref="BA17:BA23">total_amount_ba($B$2,$D$2,D17,F17,J17,K17,M17)</f>
        <v>5030.2</v>
      </c>
      <c r="BB17" s="51">
        <f aca="true" t="shared" si="2" ref="BB17:BB23">BA17+SUM(N17:AZ17)</f>
        <v>5030.2</v>
      </c>
      <c r="BC17" s="56" t="str">
        <f aca="true" t="shared" si="3" ref="BC17:BC23">SpellNumber(L17,BB17)</f>
        <v>INR  Five Thousand  &amp;Thirty  and Paise Twenty Only</v>
      </c>
      <c r="IA17" s="21">
        <v>1.04</v>
      </c>
      <c r="IB17" s="21" t="s">
        <v>60</v>
      </c>
      <c r="ID17" s="21">
        <v>20</v>
      </c>
      <c r="IE17" s="22" t="s">
        <v>46</v>
      </c>
      <c r="IF17" s="22"/>
      <c r="IG17" s="22"/>
      <c r="IH17" s="22"/>
      <c r="II17" s="22"/>
    </row>
    <row r="18" spans="1:243" s="21" customFormat="1" ht="64.5" customHeight="1">
      <c r="A18" s="57">
        <v>1.05</v>
      </c>
      <c r="B18" s="58" t="s">
        <v>61</v>
      </c>
      <c r="C18" s="33"/>
      <c r="D18" s="67"/>
      <c r="E18" s="67"/>
      <c r="F18" s="67"/>
      <c r="G18" s="67"/>
      <c r="H18" s="67"/>
      <c r="I18" s="67"/>
      <c r="J18" s="67"/>
      <c r="K18" s="67"/>
      <c r="L18" s="67"/>
      <c r="M18" s="67"/>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IA18" s="21">
        <v>1.05</v>
      </c>
      <c r="IB18" s="21" t="s">
        <v>61</v>
      </c>
      <c r="IE18" s="22"/>
      <c r="IF18" s="22"/>
      <c r="IG18" s="22"/>
      <c r="IH18" s="22"/>
      <c r="II18" s="22"/>
    </row>
    <row r="19" spans="1:243" s="21" customFormat="1" ht="29.25" customHeight="1">
      <c r="A19" s="57">
        <v>1.06</v>
      </c>
      <c r="B19" s="58" t="s">
        <v>58</v>
      </c>
      <c r="C19" s="33"/>
      <c r="D19" s="67"/>
      <c r="E19" s="67"/>
      <c r="F19" s="67"/>
      <c r="G19" s="67"/>
      <c r="H19" s="67"/>
      <c r="I19" s="67"/>
      <c r="J19" s="67"/>
      <c r="K19" s="67"/>
      <c r="L19" s="67"/>
      <c r="M19" s="67"/>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c r="BC19" s="68"/>
      <c r="IA19" s="21">
        <v>1.06</v>
      </c>
      <c r="IB19" s="21" t="s">
        <v>58</v>
      </c>
      <c r="IE19" s="22"/>
      <c r="IF19" s="22"/>
      <c r="IG19" s="22"/>
      <c r="IH19" s="22"/>
      <c r="II19" s="22"/>
    </row>
    <row r="20" spans="1:243" s="21" customFormat="1" ht="33" customHeight="1">
      <c r="A20" s="57">
        <v>1.07</v>
      </c>
      <c r="B20" s="58" t="s">
        <v>62</v>
      </c>
      <c r="C20" s="33"/>
      <c r="D20" s="33">
        <v>40</v>
      </c>
      <c r="E20" s="59" t="s">
        <v>44</v>
      </c>
      <c r="F20" s="60">
        <v>365.94</v>
      </c>
      <c r="G20" s="43"/>
      <c r="H20" s="37"/>
      <c r="I20" s="38" t="s">
        <v>33</v>
      </c>
      <c r="J20" s="39">
        <f t="shared" si="0"/>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 t="shared" si="1"/>
        <v>14637.6</v>
      </c>
      <c r="BB20" s="51">
        <f t="shared" si="2"/>
        <v>14637.6</v>
      </c>
      <c r="BC20" s="56" t="str">
        <f t="shared" si="3"/>
        <v>INR  Fourteen Thousand Six Hundred &amp; Thirty Seven  and Paise Sixty Only</v>
      </c>
      <c r="IA20" s="21">
        <v>1.07</v>
      </c>
      <c r="IB20" s="21" t="s">
        <v>62</v>
      </c>
      <c r="ID20" s="21">
        <v>40</v>
      </c>
      <c r="IE20" s="22" t="s">
        <v>44</v>
      </c>
      <c r="IF20" s="22"/>
      <c r="IG20" s="22"/>
      <c r="IH20" s="22"/>
      <c r="II20" s="22"/>
    </row>
    <row r="21" spans="1:243" s="21" customFormat="1" ht="34.5" customHeight="1">
      <c r="A21" s="57">
        <v>1.08</v>
      </c>
      <c r="B21" s="58" t="s">
        <v>63</v>
      </c>
      <c r="C21" s="33"/>
      <c r="D21" s="33">
        <v>80</v>
      </c>
      <c r="E21" s="59" t="s">
        <v>46</v>
      </c>
      <c r="F21" s="60">
        <v>222.67</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17813.6</v>
      </c>
      <c r="BB21" s="51">
        <f t="shared" si="2"/>
        <v>17813.6</v>
      </c>
      <c r="BC21" s="56" t="str">
        <f t="shared" si="3"/>
        <v>INR  Seventeen Thousand Eight Hundred &amp; Thirteen  and Paise Sixty Only</v>
      </c>
      <c r="IA21" s="21">
        <v>1.08</v>
      </c>
      <c r="IB21" s="21" t="s">
        <v>63</v>
      </c>
      <c r="ID21" s="21">
        <v>80</v>
      </c>
      <c r="IE21" s="22" t="s">
        <v>46</v>
      </c>
      <c r="IF21" s="22"/>
      <c r="IG21" s="22"/>
      <c r="IH21" s="22"/>
      <c r="II21" s="22"/>
    </row>
    <row r="22" spans="1:243" s="21" customFormat="1" ht="18" customHeight="1">
      <c r="A22" s="57">
        <v>1.09</v>
      </c>
      <c r="B22" s="58" t="s">
        <v>64</v>
      </c>
      <c r="C22" s="33"/>
      <c r="D22" s="67"/>
      <c r="E22" s="67"/>
      <c r="F22" s="67"/>
      <c r="G22" s="67"/>
      <c r="H22" s="67"/>
      <c r="I22" s="67"/>
      <c r="J22" s="67"/>
      <c r="K22" s="67"/>
      <c r="L22" s="67"/>
      <c r="M22" s="67"/>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IA22" s="21">
        <v>1.09</v>
      </c>
      <c r="IB22" s="21" t="s">
        <v>64</v>
      </c>
      <c r="IE22" s="22"/>
      <c r="IF22" s="22"/>
      <c r="IG22" s="22"/>
      <c r="IH22" s="22"/>
      <c r="II22" s="22"/>
    </row>
    <row r="23" spans="1:243" s="21" customFormat="1" ht="30.75" customHeight="1">
      <c r="A23" s="61">
        <v>1.1</v>
      </c>
      <c r="B23" s="58" t="s">
        <v>58</v>
      </c>
      <c r="C23" s="33"/>
      <c r="D23" s="33">
        <v>1250</v>
      </c>
      <c r="E23" s="59" t="s">
        <v>43</v>
      </c>
      <c r="F23" s="60">
        <v>24.68</v>
      </c>
      <c r="G23" s="43"/>
      <c r="H23" s="37"/>
      <c r="I23" s="38" t="s">
        <v>33</v>
      </c>
      <c r="J23" s="39">
        <f t="shared" si="0"/>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t="shared" si="1"/>
        <v>30850</v>
      </c>
      <c r="BB23" s="51">
        <f t="shared" si="2"/>
        <v>30850</v>
      </c>
      <c r="BC23" s="56" t="str">
        <f t="shared" si="3"/>
        <v>INR  Thirty Thousand Eight Hundred &amp; Fifty  Only</v>
      </c>
      <c r="IA23" s="21">
        <v>1.1</v>
      </c>
      <c r="IB23" s="21" t="s">
        <v>58</v>
      </c>
      <c r="ID23" s="21">
        <v>1250</v>
      </c>
      <c r="IE23" s="22" t="s">
        <v>43</v>
      </c>
      <c r="IF23" s="22"/>
      <c r="IG23" s="22"/>
      <c r="IH23" s="22"/>
      <c r="II23" s="22"/>
    </row>
    <row r="24" spans="1:243" s="21" customFormat="1" ht="109.5" customHeight="1">
      <c r="A24" s="57">
        <v>1.11</v>
      </c>
      <c r="B24" s="58" t="s">
        <v>65</v>
      </c>
      <c r="C24" s="33"/>
      <c r="D24" s="67"/>
      <c r="E24" s="67"/>
      <c r="F24" s="67"/>
      <c r="G24" s="67"/>
      <c r="H24" s="67"/>
      <c r="I24" s="67"/>
      <c r="J24" s="67"/>
      <c r="K24" s="67"/>
      <c r="L24" s="67"/>
      <c r="M24" s="67"/>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68"/>
      <c r="AV24" s="68"/>
      <c r="AW24" s="68"/>
      <c r="AX24" s="68"/>
      <c r="AY24" s="68"/>
      <c r="AZ24" s="68"/>
      <c r="BA24" s="68"/>
      <c r="BB24" s="68"/>
      <c r="BC24" s="68"/>
      <c r="IA24" s="21">
        <v>1.11</v>
      </c>
      <c r="IB24" s="21" t="s">
        <v>65</v>
      </c>
      <c r="IE24" s="22"/>
      <c r="IF24" s="22"/>
      <c r="IG24" s="22"/>
      <c r="IH24" s="22"/>
      <c r="II24" s="22"/>
    </row>
    <row r="25" spans="1:243" s="21" customFormat="1" ht="31.5" customHeight="1">
      <c r="A25" s="57">
        <v>1.12</v>
      </c>
      <c r="B25" s="58" t="s">
        <v>58</v>
      </c>
      <c r="C25" s="33"/>
      <c r="D25" s="33">
        <v>50</v>
      </c>
      <c r="E25" s="59" t="s">
        <v>47</v>
      </c>
      <c r="F25" s="60">
        <v>78.83</v>
      </c>
      <c r="G25" s="43"/>
      <c r="H25" s="37"/>
      <c r="I25" s="38" t="s">
        <v>33</v>
      </c>
      <c r="J25" s="39">
        <f aca="true" t="shared" si="4" ref="J25:J65">IF(I25="Less(-)",-1,1)</f>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aca="true" t="shared" si="5" ref="BA25:BA65">total_amount_ba($B$2,$D$2,D25,F25,J25,K25,M25)</f>
        <v>3941.5</v>
      </c>
      <c r="BB25" s="51">
        <f aca="true" t="shared" si="6" ref="BB25:BB65">BA25+SUM(N25:AZ25)</f>
        <v>3941.5</v>
      </c>
      <c r="BC25" s="56" t="str">
        <f aca="true" t="shared" si="7" ref="BC25:BC65">SpellNumber(L25,BB25)</f>
        <v>INR  Three Thousand Nine Hundred &amp; Forty One  and Paise Fifty Only</v>
      </c>
      <c r="IA25" s="21">
        <v>1.12</v>
      </c>
      <c r="IB25" s="21" t="s">
        <v>58</v>
      </c>
      <c r="ID25" s="21">
        <v>50</v>
      </c>
      <c r="IE25" s="22" t="s">
        <v>47</v>
      </c>
      <c r="IF25" s="22"/>
      <c r="IG25" s="22"/>
      <c r="IH25" s="22"/>
      <c r="II25" s="22"/>
    </row>
    <row r="26" spans="1:243" s="21" customFormat="1" ht="18" customHeight="1">
      <c r="A26" s="57">
        <v>2</v>
      </c>
      <c r="B26" s="58" t="s">
        <v>52</v>
      </c>
      <c r="C26" s="33"/>
      <c r="D26" s="67"/>
      <c r="E26" s="67"/>
      <c r="F26" s="67"/>
      <c r="G26" s="67"/>
      <c r="H26" s="67"/>
      <c r="I26" s="67"/>
      <c r="J26" s="67"/>
      <c r="K26" s="67"/>
      <c r="L26" s="67"/>
      <c r="M26" s="67"/>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IA26" s="21">
        <v>2</v>
      </c>
      <c r="IB26" s="21" t="s">
        <v>52</v>
      </c>
      <c r="IE26" s="22"/>
      <c r="IF26" s="22"/>
      <c r="IG26" s="22"/>
      <c r="IH26" s="22"/>
      <c r="II26" s="22"/>
    </row>
    <row r="27" spans="1:243" s="21" customFormat="1" ht="49.5" customHeight="1">
      <c r="A27" s="57">
        <v>2.01</v>
      </c>
      <c r="B27" s="58" t="s">
        <v>66</v>
      </c>
      <c r="C27" s="33"/>
      <c r="D27" s="67"/>
      <c r="E27" s="67"/>
      <c r="F27" s="67"/>
      <c r="G27" s="67"/>
      <c r="H27" s="67"/>
      <c r="I27" s="67"/>
      <c r="J27" s="67"/>
      <c r="K27" s="67"/>
      <c r="L27" s="67"/>
      <c r="M27" s="67"/>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IA27" s="21">
        <v>2.01</v>
      </c>
      <c r="IB27" s="21" t="s">
        <v>66</v>
      </c>
      <c r="IE27" s="22"/>
      <c r="IF27" s="22"/>
      <c r="IG27" s="22"/>
      <c r="IH27" s="22"/>
      <c r="II27" s="22"/>
    </row>
    <row r="28" spans="1:243" s="21" customFormat="1" ht="78.75">
      <c r="A28" s="61">
        <v>2.02</v>
      </c>
      <c r="B28" s="58" t="s">
        <v>50</v>
      </c>
      <c r="C28" s="33"/>
      <c r="D28" s="33">
        <v>1</v>
      </c>
      <c r="E28" s="59" t="s">
        <v>46</v>
      </c>
      <c r="F28" s="60">
        <v>6457.83</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6457.83</v>
      </c>
      <c r="BB28" s="51">
        <f t="shared" si="6"/>
        <v>6457.83</v>
      </c>
      <c r="BC28" s="56" t="str">
        <f t="shared" si="7"/>
        <v>INR  Six Thousand Four Hundred &amp; Fifty Seven  and Paise Eighty Three Only</v>
      </c>
      <c r="IA28" s="21">
        <v>2.02</v>
      </c>
      <c r="IB28" s="21" t="s">
        <v>50</v>
      </c>
      <c r="ID28" s="21">
        <v>1</v>
      </c>
      <c r="IE28" s="22" t="s">
        <v>46</v>
      </c>
      <c r="IF28" s="22"/>
      <c r="IG28" s="22"/>
      <c r="IH28" s="22"/>
      <c r="II28" s="22"/>
    </row>
    <row r="29" spans="1:243" s="21" customFormat="1" ht="78.75">
      <c r="A29" s="57">
        <v>2.03</v>
      </c>
      <c r="B29" s="58" t="s">
        <v>67</v>
      </c>
      <c r="C29" s="33"/>
      <c r="D29" s="33">
        <v>255</v>
      </c>
      <c r="E29" s="59" t="s">
        <v>46</v>
      </c>
      <c r="F29" s="60">
        <v>5991.58</v>
      </c>
      <c r="G29" s="43"/>
      <c r="H29" s="37"/>
      <c r="I29" s="38" t="s">
        <v>33</v>
      </c>
      <c r="J29" s="39">
        <f t="shared" si="4"/>
        <v>1</v>
      </c>
      <c r="K29" s="37" t="s">
        <v>34</v>
      </c>
      <c r="L29" s="37" t="s">
        <v>4</v>
      </c>
      <c r="M29" s="40"/>
      <c r="N29" s="49"/>
      <c r="O29" s="49"/>
      <c r="P29" s="50"/>
      <c r="Q29" s="49"/>
      <c r="R29" s="49"/>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2">
        <f t="shared" si="5"/>
        <v>1527852.9</v>
      </c>
      <c r="BB29" s="51">
        <f t="shared" si="6"/>
        <v>1527852.9</v>
      </c>
      <c r="BC29" s="56" t="str">
        <f t="shared" si="7"/>
        <v>INR  Fifteen Lakh Twenty Seven Thousand Eight Hundred &amp; Fifty Two  and Paise Ninety Only</v>
      </c>
      <c r="IA29" s="21">
        <v>2.03</v>
      </c>
      <c r="IB29" s="21" t="s">
        <v>67</v>
      </c>
      <c r="ID29" s="21">
        <v>255</v>
      </c>
      <c r="IE29" s="22" t="s">
        <v>46</v>
      </c>
      <c r="IF29" s="22"/>
      <c r="IG29" s="22"/>
      <c r="IH29" s="22"/>
      <c r="II29" s="22"/>
    </row>
    <row r="30" spans="1:243" s="21" customFormat="1" ht="15" customHeight="1">
      <c r="A30" s="57">
        <v>3</v>
      </c>
      <c r="B30" s="58" t="s">
        <v>68</v>
      </c>
      <c r="C30" s="33"/>
      <c r="D30" s="67"/>
      <c r="E30" s="67"/>
      <c r="F30" s="67"/>
      <c r="G30" s="67"/>
      <c r="H30" s="67"/>
      <c r="I30" s="67"/>
      <c r="J30" s="67"/>
      <c r="K30" s="67"/>
      <c r="L30" s="67"/>
      <c r="M30" s="67"/>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IA30" s="21">
        <v>3</v>
      </c>
      <c r="IB30" s="21" t="s">
        <v>68</v>
      </c>
      <c r="IE30" s="22"/>
      <c r="IF30" s="22"/>
      <c r="IG30" s="22"/>
      <c r="IH30" s="22"/>
      <c r="II30" s="22"/>
    </row>
    <row r="31" spans="1:243" s="21" customFormat="1" ht="33" customHeight="1">
      <c r="A31" s="57">
        <v>3.01</v>
      </c>
      <c r="B31" s="58" t="s">
        <v>69</v>
      </c>
      <c r="C31" s="33"/>
      <c r="D31" s="67"/>
      <c r="E31" s="67"/>
      <c r="F31" s="67"/>
      <c r="G31" s="67"/>
      <c r="H31" s="67"/>
      <c r="I31" s="67"/>
      <c r="J31" s="67"/>
      <c r="K31" s="67"/>
      <c r="L31" s="67"/>
      <c r="M31" s="67"/>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c r="BC31" s="68"/>
      <c r="IA31" s="21">
        <v>3.01</v>
      </c>
      <c r="IB31" s="21" t="s">
        <v>69</v>
      </c>
      <c r="IE31" s="22"/>
      <c r="IF31" s="22"/>
      <c r="IG31" s="22"/>
      <c r="IH31" s="22"/>
      <c r="II31" s="22"/>
    </row>
    <row r="32" spans="1:243" s="21" customFormat="1" ht="31.5" customHeight="1">
      <c r="A32" s="57">
        <v>3.02</v>
      </c>
      <c r="B32" s="58" t="s">
        <v>70</v>
      </c>
      <c r="C32" s="33"/>
      <c r="D32" s="33">
        <v>315</v>
      </c>
      <c r="E32" s="59" t="s">
        <v>43</v>
      </c>
      <c r="F32" s="60">
        <v>270.01</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85053.15</v>
      </c>
      <c r="BB32" s="51">
        <f t="shared" si="6"/>
        <v>85053.15</v>
      </c>
      <c r="BC32" s="56" t="str">
        <f t="shared" si="7"/>
        <v>INR  Eighty Five Thousand  &amp;Fifty Three  and Paise Fifteen Only</v>
      </c>
      <c r="IA32" s="21">
        <v>3.02</v>
      </c>
      <c r="IB32" s="21" t="s">
        <v>70</v>
      </c>
      <c r="ID32" s="21">
        <v>315</v>
      </c>
      <c r="IE32" s="22" t="s">
        <v>43</v>
      </c>
      <c r="IF32" s="22"/>
      <c r="IG32" s="22"/>
      <c r="IH32" s="22"/>
      <c r="II32" s="22"/>
    </row>
    <row r="33" spans="1:243" s="21" customFormat="1" ht="15.75">
      <c r="A33" s="57">
        <v>4</v>
      </c>
      <c r="B33" s="58" t="s">
        <v>71</v>
      </c>
      <c r="C33" s="33"/>
      <c r="D33" s="67"/>
      <c r="E33" s="67"/>
      <c r="F33" s="67"/>
      <c r="G33" s="67"/>
      <c r="H33" s="67"/>
      <c r="I33" s="67"/>
      <c r="J33" s="67"/>
      <c r="K33" s="67"/>
      <c r="L33" s="67"/>
      <c r="M33" s="67"/>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IA33" s="21">
        <v>4</v>
      </c>
      <c r="IB33" s="21" t="s">
        <v>71</v>
      </c>
      <c r="IE33" s="22"/>
      <c r="IF33" s="22"/>
      <c r="IG33" s="22"/>
      <c r="IH33" s="22"/>
      <c r="II33" s="22"/>
    </row>
    <row r="34" spans="1:243" s="21" customFormat="1" ht="63">
      <c r="A34" s="57">
        <v>4.01</v>
      </c>
      <c r="B34" s="58" t="s">
        <v>72</v>
      </c>
      <c r="C34" s="33"/>
      <c r="D34" s="67"/>
      <c r="E34" s="67"/>
      <c r="F34" s="67"/>
      <c r="G34" s="67"/>
      <c r="H34" s="67"/>
      <c r="I34" s="67"/>
      <c r="J34" s="67"/>
      <c r="K34" s="67"/>
      <c r="L34" s="67"/>
      <c r="M34" s="67"/>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IA34" s="21">
        <v>4.01</v>
      </c>
      <c r="IB34" s="21" t="s">
        <v>72</v>
      </c>
      <c r="IE34" s="22"/>
      <c r="IF34" s="22"/>
      <c r="IG34" s="22"/>
      <c r="IH34" s="22"/>
      <c r="II34" s="22"/>
    </row>
    <row r="35" spans="1:243" s="21" customFormat="1" ht="31.5" customHeight="1">
      <c r="A35" s="57">
        <v>4.02</v>
      </c>
      <c r="B35" s="58" t="s">
        <v>51</v>
      </c>
      <c r="C35" s="33"/>
      <c r="D35" s="33">
        <v>1.15</v>
      </c>
      <c r="E35" s="59" t="s">
        <v>46</v>
      </c>
      <c r="F35" s="60">
        <v>5838.01</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6713.71</v>
      </c>
      <c r="BB35" s="51">
        <f t="shared" si="6"/>
        <v>6713.71</v>
      </c>
      <c r="BC35" s="56" t="str">
        <f t="shared" si="7"/>
        <v>INR  Six Thousand Seven Hundred &amp; Thirteen  and Paise Seventy One Only</v>
      </c>
      <c r="IA35" s="21">
        <v>4.02</v>
      </c>
      <c r="IB35" s="21" t="s">
        <v>51</v>
      </c>
      <c r="ID35" s="21">
        <v>1.15</v>
      </c>
      <c r="IE35" s="22" t="s">
        <v>46</v>
      </c>
      <c r="IF35" s="22"/>
      <c r="IG35" s="22"/>
      <c r="IH35" s="22"/>
      <c r="II35" s="22"/>
    </row>
    <row r="36" spans="1:243" s="21" customFormat="1" ht="18" customHeight="1">
      <c r="A36" s="61">
        <v>5</v>
      </c>
      <c r="B36" s="58" t="s">
        <v>73</v>
      </c>
      <c r="C36" s="33"/>
      <c r="D36" s="67"/>
      <c r="E36" s="67"/>
      <c r="F36" s="67"/>
      <c r="G36" s="67"/>
      <c r="H36" s="67"/>
      <c r="I36" s="67"/>
      <c r="J36" s="67"/>
      <c r="K36" s="67"/>
      <c r="L36" s="67"/>
      <c r="M36" s="67"/>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IA36" s="21">
        <v>5</v>
      </c>
      <c r="IB36" s="21" t="s">
        <v>73</v>
      </c>
      <c r="IE36" s="22"/>
      <c r="IF36" s="22"/>
      <c r="IG36" s="22"/>
      <c r="IH36" s="22"/>
      <c r="II36" s="22"/>
    </row>
    <row r="37" spans="1:243" s="21" customFormat="1" ht="97.5" customHeight="1">
      <c r="A37" s="57">
        <v>5.01</v>
      </c>
      <c r="B37" s="58" t="s">
        <v>74</v>
      </c>
      <c r="C37" s="33"/>
      <c r="D37" s="33">
        <v>150</v>
      </c>
      <c r="E37" s="59" t="s">
        <v>43</v>
      </c>
      <c r="F37" s="60">
        <v>1787.42</v>
      </c>
      <c r="G37" s="43"/>
      <c r="H37" s="37"/>
      <c r="I37" s="38" t="s">
        <v>33</v>
      </c>
      <c r="J37" s="39">
        <f t="shared" si="4"/>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5"/>
        <v>268113</v>
      </c>
      <c r="BB37" s="51">
        <f t="shared" si="6"/>
        <v>268113</v>
      </c>
      <c r="BC37" s="56" t="str">
        <f t="shared" si="7"/>
        <v>INR  Two Lakh Sixty Eight Thousand One Hundred &amp; Thirteen  Only</v>
      </c>
      <c r="IA37" s="21">
        <v>5.01</v>
      </c>
      <c r="IB37" s="21" t="s">
        <v>74</v>
      </c>
      <c r="ID37" s="21">
        <v>150</v>
      </c>
      <c r="IE37" s="22" t="s">
        <v>43</v>
      </c>
      <c r="IF37" s="22"/>
      <c r="IG37" s="22"/>
      <c r="IH37" s="22"/>
      <c r="II37" s="22"/>
    </row>
    <row r="38" spans="1:243" s="21" customFormat="1" ht="18.75" customHeight="1">
      <c r="A38" s="57">
        <v>6</v>
      </c>
      <c r="B38" s="58" t="s">
        <v>75</v>
      </c>
      <c r="C38" s="33"/>
      <c r="D38" s="67"/>
      <c r="E38" s="67"/>
      <c r="F38" s="67"/>
      <c r="G38" s="67"/>
      <c r="H38" s="67"/>
      <c r="I38" s="67"/>
      <c r="J38" s="67"/>
      <c r="K38" s="67"/>
      <c r="L38" s="67"/>
      <c r="M38" s="67"/>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IA38" s="21">
        <v>6</v>
      </c>
      <c r="IB38" s="21" t="s">
        <v>75</v>
      </c>
      <c r="IE38" s="22"/>
      <c r="IF38" s="22"/>
      <c r="IG38" s="22"/>
      <c r="IH38" s="22"/>
      <c r="II38" s="22"/>
    </row>
    <row r="39" spans="1:243" s="21" customFormat="1" ht="94.5">
      <c r="A39" s="57">
        <v>6.01</v>
      </c>
      <c r="B39" s="58" t="s">
        <v>76</v>
      </c>
      <c r="C39" s="33"/>
      <c r="D39" s="67"/>
      <c r="E39" s="67"/>
      <c r="F39" s="67"/>
      <c r="G39" s="67"/>
      <c r="H39" s="67"/>
      <c r="I39" s="67"/>
      <c r="J39" s="67"/>
      <c r="K39" s="67"/>
      <c r="L39" s="67"/>
      <c r="M39" s="67"/>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IA39" s="21">
        <v>6.01</v>
      </c>
      <c r="IB39" s="21" t="s">
        <v>76</v>
      </c>
      <c r="IE39" s="22"/>
      <c r="IF39" s="22"/>
      <c r="IG39" s="22"/>
      <c r="IH39" s="22"/>
      <c r="II39" s="22"/>
    </row>
    <row r="40" spans="1:243" s="21" customFormat="1" ht="31.5" customHeight="1">
      <c r="A40" s="57">
        <v>6.02</v>
      </c>
      <c r="B40" s="58" t="s">
        <v>77</v>
      </c>
      <c r="C40" s="33"/>
      <c r="D40" s="33">
        <v>630</v>
      </c>
      <c r="E40" s="59" t="s">
        <v>43</v>
      </c>
      <c r="F40" s="60">
        <v>173.96</v>
      </c>
      <c r="G40" s="43"/>
      <c r="H40" s="37"/>
      <c r="I40" s="38" t="s">
        <v>33</v>
      </c>
      <c r="J40" s="39">
        <f t="shared" si="4"/>
        <v>1</v>
      </c>
      <c r="K40" s="37" t="s">
        <v>34</v>
      </c>
      <c r="L40" s="37" t="s">
        <v>4</v>
      </c>
      <c r="M40" s="40"/>
      <c r="N40" s="49"/>
      <c r="O40" s="49"/>
      <c r="P40" s="50"/>
      <c r="Q40" s="49"/>
      <c r="R40" s="49"/>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2">
        <f t="shared" si="5"/>
        <v>109594.8</v>
      </c>
      <c r="BB40" s="51">
        <f t="shared" si="6"/>
        <v>109594.8</v>
      </c>
      <c r="BC40" s="56" t="str">
        <f t="shared" si="7"/>
        <v>INR  One Lakh Nine Thousand Five Hundred &amp; Ninety Four  and Paise Eighty Only</v>
      </c>
      <c r="IA40" s="21">
        <v>6.02</v>
      </c>
      <c r="IB40" s="21" t="s">
        <v>77</v>
      </c>
      <c r="ID40" s="21">
        <v>630</v>
      </c>
      <c r="IE40" s="22" t="s">
        <v>43</v>
      </c>
      <c r="IF40" s="22"/>
      <c r="IG40" s="22"/>
      <c r="IH40" s="22"/>
      <c r="II40" s="22"/>
    </row>
    <row r="41" spans="1:243" s="21" customFormat="1" ht="17.25" customHeight="1">
      <c r="A41" s="57">
        <v>7</v>
      </c>
      <c r="B41" s="58" t="s">
        <v>78</v>
      </c>
      <c r="C41" s="33"/>
      <c r="D41" s="67"/>
      <c r="E41" s="67"/>
      <c r="F41" s="67"/>
      <c r="G41" s="67"/>
      <c r="H41" s="67"/>
      <c r="I41" s="67"/>
      <c r="J41" s="67"/>
      <c r="K41" s="67"/>
      <c r="L41" s="67"/>
      <c r="M41" s="67"/>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IA41" s="21">
        <v>7</v>
      </c>
      <c r="IB41" s="21" t="s">
        <v>78</v>
      </c>
      <c r="IE41" s="22"/>
      <c r="IF41" s="22"/>
      <c r="IG41" s="22"/>
      <c r="IH41" s="22"/>
      <c r="II41" s="22"/>
    </row>
    <row r="42" spans="1:243" s="21" customFormat="1" ht="141.75">
      <c r="A42" s="57">
        <v>7.01</v>
      </c>
      <c r="B42" s="58" t="s">
        <v>53</v>
      </c>
      <c r="C42" s="33"/>
      <c r="D42" s="33">
        <v>300</v>
      </c>
      <c r="E42" s="59" t="s">
        <v>46</v>
      </c>
      <c r="F42" s="60">
        <v>192.33</v>
      </c>
      <c r="G42" s="43"/>
      <c r="H42" s="37"/>
      <c r="I42" s="38" t="s">
        <v>33</v>
      </c>
      <c r="J42" s="39">
        <f t="shared" si="4"/>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5"/>
        <v>57699</v>
      </c>
      <c r="BB42" s="51">
        <f t="shared" si="6"/>
        <v>57699</v>
      </c>
      <c r="BC42" s="56" t="str">
        <f t="shared" si="7"/>
        <v>INR  Fifty Seven Thousand Six Hundred &amp; Ninety Nine  Only</v>
      </c>
      <c r="IA42" s="21">
        <v>7.01</v>
      </c>
      <c r="IB42" s="21" t="s">
        <v>53</v>
      </c>
      <c r="ID42" s="21">
        <v>300</v>
      </c>
      <c r="IE42" s="22" t="s">
        <v>46</v>
      </c>
      <c r="IF42" s="22"/>
      <c r="IG42" s="22"/>
      <c r="IH42" s="22"/>
      <c r="II42" s="22"/>
    </row>
    <row r="43" spans="1:243" s="21" customFormat="1" ht="15.75">
      <c r="A43" s="57">
        <v>8</v>
      </c>
      <c r="B43" s="58" t="s">
        <v>79</v>
      </c>
      <c r="C43" s="33"/>
      <c r="D43" s="67"/>
      <c r="E43" s="67"/>
      <c r="F43" s="67"/>
      <c r="G43" s="67"/>
      <c r="H43" s="67"/>
      <c r="I43" s="67"/>
      <c r="J43" s="67"/>
      <c r="K43" s="67"/>
      <c r="L43" s="67"/>
      <c r="M43" s="67"/>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IA43" s="21">
        <v>8</v>
      </c>
      <c r="IB43" s="21" t="s">
        <v>79</v>
      </c>
      <c r="IE43" s="22"/>
      <c r="IF43" s="22"/>
      <c r="IG43" s="22"/>
      <c r="IH43" s="22"/>
      <c r="II43" s="22"/>
    </row>
    <row r="44" spans="1:243" s="21" customFormat="1" ht="189">
      <c r="A44" s="57">
        <v>8.01</v>
      </c>
      <c r="B44" s="58" t="s">
        <v>80</v>
      </c>
      <c r="C44" s="33"/>
      <c r="D44" s="33">
        <v>350</v>
      </c>
      <c r="E44" s="59" t="s">
        <v>43</v>
      </c>
      <c r="F44" s="60">
        <v>833.84</v>
      </c>
      <c r="G44" s="43"/>
      <c r="H44" s="37"/>
      <c r="I44" s="38" t="s">
        <v>33</v>
      </c>
      <c r="J44" s="39">
        <f t="shared" si="4"/>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5"/>
        <v>291844</v>
      </c>
      <c r="BB44" s="51">
        <f t="shared" si="6"/>
        <v>291844</v>
      </c>
      <c r="BC44" s="56" t="str">
        <f t="shared" si="7"/>
        <v>INR  Two Lakh Ninety One Thousand Eight Hundred &amp; Forty Four  Only</v>
      </c>
      <c r="IA44" s="21">
        <v>8.01</v>
      </c>
      <c r="IB44" s="21" t="s">
        <v>80</v>
      </c>
      <c r="ID44" s="21">
        <v>350</v>
      </c>
      <c r="IE44" s="22" t="s">
        <v>43</v>
      </c>
      <c r="IF44" s="22"/>
      <c r="IG44" s="22"/>
      <c r="IH44" s="22"/>
      <c r="II44" s="22"/>
    </row>
    <row r="45" spans="1:243" s="21" customFormat="1" ht="51" customHeight="1">
      <c r="A45" s="57">
        <v>8.02</v>
      </c>
      <c r="B45" s="58" t="s">
        <v>81</v>
      </c>
      <c r="C45" s="33"/>
      <c r="D45" s="33">
        <v>35</v>
      </c>
      <c r="E45" s="59" t="s">
        <v>43</v>
      </c>
      <c r="F45" s="60">
        <v>95.27</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3334.45</v>
      </c>
      <c r="BB45" s="51">
        <f t="shared" si="6"/>
        <v>3334.45</v>
      </c>
      <c r="BC45" s="56" t="str">
        <f t="shared" si="7"/>
        <v>INR  Three Thousand Three Hundred &amp; Thirty Four  and Paise Forty Five Only</v>
      </c>
      <c r="IA45" s="21">
        <v>8.02</v>
      </c>
      <c r="IB45" s="21" t="s">
        <v>81</v>
      </c>
      <c r="ID45" s="21">
        <v>35</v>
      </c>
      <c r="IE45" s="22" t="s">
        <v>43</v>
      </c>
      <c r="IF45" s="22"/>
      <c r="IG45" s="22"/>
      <c r="IH45" s="22"/>
      <c r="II45" s="22"/>
    </row>
    <row r="46" spans="1:243" s="21" customFormat="1" ht="173.25">
      <c r="A46" s="57">
        <v>8.03</v>
      </c>
      <c r="B46" s="58" t="s">
        <v>82</v>
      </c>
      <c r="C46" s="33"/>
      <c r="D46" s="33">
        <v>35</v>
      </c>
      <c r="E46" s="59" t="s">
        <v>43</v>
      </c>
      <c r="F46" s="60">
        <v>317.67</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11118.45</v>
      </c>
      <c r="BB46" s="51">
        <f t="shared" si="6"/>
        <v>11118.45</v>
      </c>
      <c r="BC46" s="56" t="str">
        <f t="shared" si="7"/>
        <v>INR  Eleven Thousand One Hundred &amp; Eighteen  and Paise Forty Five Only</v>
      </c>
      <c r="IA46" s="21">
        <v>8.03</v>
      </c>
      <c r="IB46" s="21" t="s">
        <v>82</v>
      </c>
      <c r="ID46" s="21">
        <v>35</v>
      </c>
      <c r="IE46" s="22" t="s">
        <v>43</v>
      </c>
      <c r="IF46" s="22"/>
      <c r="IG46" s="22"/>
      <c r="IH46" s="22"/>
      <c r="II46" s="22"/>
    </row>
    <row r="47" spans="1:243" s="21" customFormat="1" ht="15.75">
      <c r="A47" s="57">
        <v>9</v>
      </c>
      <c r="B47" s="58" t="s">
        <v>83</v>
      </c>
      <c r="C47" s="33"/>
      <c r="D47" s="67"/>
      <c r="E47" s="67"/>
      <c r="F47" s="67"/>
      <c r="G47" s="67"/>
      <c r="H47" s="67"/>
      <c r="I47" s="67"/>
      <c r="J47" s="67"/>
      <c r="K47" s="67"/>
      <c r="L47" s="67"/>
      <c r="M47" s="67"/>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IA47" s="21">
        <v>9</v>
      </c>
      <c r="IB47" s="21" t="s">
        <v>83</v>
      </c>
      <c r="IE47" s="22"/>
      <c r="IF47" s="22"/>
      <c r="IG47" s="22"/>
      <c r="IH47" s="22"/>
      <c r="II47" s="22"/>
    </row>
    <row r="48" spans="1:243" s="21" customFormat="1" ht="67.5" customHeight="1">
      <c r="A48" s="57">
        <v>9.01</v>
      </c>
      <c r="B48" s="58" t="s">
        <v>84</v>
      </c>
      <c r="C48" s="33"/>
      <c r="D48" s="67"/>
      <c r="E48" s="67"/>
      <c r="F48" s="67"/>
      <c r="G48" s="67"/>
      <c r="H48" s="67"/>
      <c r="I48" s="67"/>
      <c r="J48" s="67"/>
      <c r="K48" s="67"/>
      <c r="L48" s="67"/>
      <c r="M48" s="67"/>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IA48" s="21">
        <v>9.01</v>
      </c>
      <c r="IB48" s="21" t="s">
        <v>84</v>
      </c>
      <c r="IE48" s="22"/>
      <c r="IF48" s="22"/>
      <c r="IG48" s="22"/>
      <c r="IH48" s="22"/>
      <c r="II48" s="22"/>
    </row>
    <row r="49" spans="1:243" s="21" customFormat="1" ht="33" customHeight="1">
      <c r="A49" s="57">
        <v>9.02</v>
      </c>
      <c r="B49" s="58" t="s">
        <v>85</v>
      </c>
      <c r="C49" s="33"/>
      <c r="D49" s="33">
        <v>35</v>
      </c>
      <c r="E49" s="59" t="s">
        <v>44</v>
      </c>
      <c r="F49" s="60">
        <v>518.54</v>
      </c>
      <c r="G49" s="43"/>
      <c r="H49" s="37"/>
      <c r="I49" s="38" t="s">
        <v>33</v>
      </c>
      <c r="J49" s="39">
        <f t="shared" si="4"/>
        <v>1</v>
      </c>
      <c r="K49" s="37" t="s">
        <v>34</v>
      </c>
      <c r="L49" s="37" t="s">
        <v>4</v>
      </c>
      <c r="M49" s="40"/>
      <c r="N49" s="49"/>
      <c r="O49" s="49"/>
      <c r="P49" s="50"/>
      <c r="Q49" s="49"/>
      <c r="R49" s="49"/>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2">
        <f t="shared" si="5"/>
        <v>18148.9</v>
      </c>
      <c r="BB49" s="51">
        <f t="shared" si="6"/>
        <v>18148.9</v>
      </c>
      <c r="BC49" s="56" t="str">
        <f t="shared" si="7"/>
        <v>INR  Eighteen Thousand One Hundred &amp; Forty Eight  and Paise Ninety Only</v>
      </c>
      <c r="IA49" s="21">
        <v>9.02</v>
      </c>
      <c r="IB49" s="21" t="s">
        <v>85</v>
      </c>
      <c r="ID49" s="21">
        <v>35</v>
      </c>
      <c r="IE49" s="22" t="s">
        <v>44</v>
      </c>
      <c r="IF49" s="22"/>
      <c r="IG49" s="22"/>
      <c r="IH49" s="22"/>
      <c r="II49" s="22"/>
    </row>
    <row r="50" spans="1:243" s="21" customFormat="1" ht="94.5">
      <c r="A50" s="57">
        <v>9.03</v>
      </c>
      <c r="B50" s="58" t="s">
        <v>86</v>
      </c>
      <c r="C50" s="33"/>
      <c r="D50" s="67"/>
      <c r="E50" s="67"/>
      <c r="F50" s="67"/>
      <c r="G50" s="67"/>
      <c r="H50" s="67"/>
      <c r="I50" s="67"/>
      <c r="J50" s="67"/>
      <c r="K50" s="67"/>
      <c r="L50" s="67"/>
      <c r="M50" s="67"/>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IA50" s="21">
        <v>9.03</v>
      </c>
      <c r="IB50" s="21" t="s">
        <v>86</v>
      </c>
      <c r="IE50" s="22"/>
      <c r="IF50" s="22"/>
      <c r="IG50" s="22"/>
      <c r="IH50" s="22"/>
      <c r="II50" s="22"/>
    </row>
    <row r="51" spans="1:243" s="21" customFormat="1" ht="31.5" customHeight="1">
      <c r="A51" s="57">
        <v>9.04</v>
      </c>
      <c r="B51" s="58" t="s">
        <v>87</v>
      </c>
      <c r="C51" s="33"/>
      <c r="D51" s="33">
        <v>35</v>
      </c>
      <c r="E51" s="59" t="s">
        <v>44</v>
      </c>
      <c r="F51" s="60">
        <v>960.24</v>
      </c>
      <c r="G51" s="43"/>
      <c r="H51" s="37"/>
      <c r="I51" s="38" t="s">
        <v>33</v>
      </c>
      <c r="J51" s="39">
        <f t="shared" si="4"/>
        <v>1</v>
      </c>
      <c r="K51" s="37" t="s">
        <v>34</v>
      </c>
      <c r="L51" s="37" t="s">
        <v>4</v>
      </c>
      <c r="M51" s="40"/>
      <c r="N51" s="49"/>
      <c r="O51" s="49"/>
      <c r="P51" s="50"/>
      <c r="Q51" s="49"/>
      <c r="R51" s="49"/>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2">
        <f t="shared" si="5"/>
        <v>33608.4</v>
      </c>
      <c r="BB51" s="51">
        <f t="shared" si="6"/>
        <v>33608.4</v>
      </c>
      <c r="BC51" s="56" t="str">
        <f t="shared" si="7"/>
        <v>INR  Thirty Three Thousand Six Hundred &amp; Eight  and Paise Forty Only</v>
      </c>
      <c r="IA51" s="21">
        <v>9.04</v>
      </c>
      <c r="IB51" s="21" t="s">
        <v>87</v>
      </c>
      <c r="ID51" s="21">
        <v>35</v>
      </c>
      <c r="IE51" s="22" t="s">
        <v>44</v>
      </c>
      <c r="IF51" s="22"/>
      <c r="IG51" s="22"/>
      <c r="IH51" s="22"/>
      <c r="II51" s="22"/>
    </row>
    <row r="52" spans="1:243" s="21" customFormat="1" ht="96" customHeight="1">
      <c r="A52" s="57">
        <v>9.05</v>
      </c>
      <c r="B52" s="58" t="s">
        <v>88</v>
      </c>
      <c r="C52" s="33"/>
      <c r="D52" s="67"/>
      <c r="E52" s="67"/>
      <c r="F52" s="67"/>
      <c r="G52" s="67"/>
      <c r="H52" s="67"/>
      <c r="I52" s="67"/>
      <c r="J52" s="67"/>
      <c r="K52" s="67"/>
      <c r="L52" s="67"/>
      <c r="M52" s="67"/>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IA52" s="21">
        <v>9.05</v>
      </c>
      <c r="IB52" s="21" t="s">
        <v>88</v>
      </c>
      <c r="IE52" s="22"/>
      <c r="IF52" s="22"/>
      <c r="IG52" s="22"/>
      <c r="IH52" s="22"/>
      <c r="II52" s="22"/>
    </row>
    <row r="53" spans="1:243" s="21" customFormat="1" ht="15.75">
      <c r="A53" s="57">
        <v>9.06</v>
      </c>
      <c r="B53" s="58" t="s">
        <v>89</v>
      </c>
      <c r="C53" s="33"/>
      <c r="D53" s="67"/>
      <c r="E53" s="67"/>
      <c r="F53" s="67"/>
      <c r="G53" s="67"/>
      <c r="H53" s="67"/>
      <c r="I53" s="67"/>
      <c r="J53" s="67"/>
      <c r="K53" s="67"/>
      <c r="L53" s="67"/>
      <c r="M53" s="67"/>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IA53" s="21">
        <v>9.06</v>
      </c>
      <c r="IB53" s="21" t="s">
        <v>89</v>
      </c>
      <c r="IE53" s="22"/>
      <c r="IF53" s="22"/>
      <c r="IG53" s="22"/>
      <c r="IH53" s="22"/>
      <c r="II53" s="22"/>
    </row>
    <row r="54" spans="1:243" s="21" customFormat="1" ht="47.25">
      <c r="A54" s="57">
        <v>9.07</v>
      </c>
      <c r="B54" s="58" t="s">
        <v>90</v>
      </c>
      <c r="C54" s="33"/>
      <c r="D54" s="33">
        <v>4</v>
      </c>
      <c r="E54" s="59" t="s">
        <v>47</v>
      </c>
      <c r="F54" s="60">
        <v>2169.57</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8678.28</v>
      </c>
      <c r="BB54" s="51">
        <f t="shared" si="6"/>
        <v>8678.28</v>
      </c>
      <c r="BC54" s="56" t="str">
        <f t="shared" si="7"/>
        <v>INR  Eight Thousand Six Hundred &amp; Seventy Eight  and Paise Twenty Eight Only</v>
      </c>
      <c r="IA54" s="21">
        <v>9.07</v>
      </c>
      <c r="IB54" s="21" t="s">
        <v>90</v>
      </c>
      <c r="ID54" s="21">
        <v>4</v>
      </c>
      <c r="IE54" s="22" t="s">
        <v>47</v>
      </c>
      <c r="IF54" s="22"/>
      <c r="IG54" s="22"/>
      <c r="IH54" s="22"/>
      <c r="II54" s="22"/>
    </row>
    <row r="55" spans="1:243" s="21" customFormat="1" ht="15.75">
      <c r="A55" s="57">
        <v>9.08</v>
      </c>
      <c r="B55" s="58" t="s">
        <v>91</v>
      </c>
      <c r="C55" s="33"/>
      <c r="D55" s="67"/>
      <c r="E55" s="67"/>
      <c r="F55" s="67"/>
      <c r="G55" s="67"/>
      <c r="H55" s="67"/>
      <c r="I55" s="67"/>
      <c r="J55" s="67"/>
      <c r="K55" s="67"/>
      <c r="L55" s="67"/>
      <c r="M55" s="67"/>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IA55" s="21">
        <v>9.08</v>
      </c>
      <c r="IB55" s="21" t="s">
        <v>91</v>
      </c>
      <c r="IE55" s="22"/>
      <c r="IF55" s="22"/>
      <c r="IG55" s="22"/>
      <c r="IH55" s="22"/>
      <c r="II55" s="22"/>
    </row>
    <row r="56" spans="1:243" s="21" customFormat="1" ht="15.75">
      <c r="A56" s="57">
        <v>9.09</v>
      </c>
      <c r="B56" s="58" t="s">
        <v>92</v>
      </c>
      <c r="C56" s="33"/>
      <c r="D56" s="67"/>
      <c r="E56" s="67"/>
      <c r="F56" s="67"/>
      <c r="G56" s="67"/>
      <c r="H56" s="67"/>
      <c r="I56" s="67"/>
      <c r="J56" s="67"/>
      <c r="K56" s="67"/>
      <c r="L56" s="67"/>
      <c r="M56" s="67"/>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IA56" s="21">
        <v>9.09</v>
      </c>
      <c r="IB56" s="21" t="s">
        <v>92</v>
      </c>
      <c r="IE56" s="22"/>
      <c r="IF56" s="22"/>
      <c r="IG56" s="22"/>
      <c r="IH56" s="22"/>
      <c r="II56" s="22"/>
    </row>
    <row r="57" spans="1:243" s="21" customFormat="1" ht="34.5" customHeight="1">
      <c r="A57" s="61">
        <v>9.1</v>
      </c>
      <c r="B57" s="58" t="s">
        <v>90</v>
      </c>
      <c r="C57" s="33"/>
      <c r="D57" s="33">
        <v>1</v>
      </c>
      <c r="E57" s="59" t="s">
        <v>44</v>
      </c>
      <c r="F57" s="60">
        <v>7126.22</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7126.22</v>
      </c>
      <c r="BB57" s="51">
        <f t="shared" si="6"/>
        <v>7126.22</v>
      </c>
      <c r="BC57" s="56" t="str">
        <f t="shared" si="7"/>
        <v>INR  Seven Thousand One Hundred &amp; Twenty Six  and Paise Twenty Two Only</v>
      </c>
      <c r="IA57" s="21">
        <v>9.1</v>
      </c>
      <c r="IB57" s="21" t="s">
        <v>90</v>
      </c>
      <c r="ID57" s="21">
        <v>1</v>
      </c>
      <c r="IE57" s="22" t="s">
        <v>44</v>
      </c>
      <c r="IF57" s="22"/>
      <c r="IG57" s="22"/>
      <c r="IH57" s="22"/>
      <c r="II57" s="22"/>
    </row>
    <row r="58" spans="1:243" s="21" customFormat="1" ht="15.75">
      <c r="A58" s="57">
        <v>9.11</v>
      </c>
      <c r="B58" s="58" t="s">
        <v>93</v>
      </c>
      <c r="C58" s="33"/>
      <c r="D58" s="67"/>
      <c r="E58" s="67"/>
      <c r="F58" s="67"/>
      <c r="G58" s="67"/>
      <c r="H58" s="67"/>
      <c r="I58" s="67"/>
      <c r="J58" s="67"/>
      <c r="K58" s="67"/>
      <c r="L58" s="67"/>
      <c r="M58" s="67"/>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IA58" s="21">
        <v>9.11</v>
      </c>
      <c r="IB58" s="21" t="s">
        <v>93</v>
      </c>
      <c r="IE58" s="22"/>
      <c r="IF58" s="22"/>
      <c r="IG58" s="22"/>
      <c r="IH58" s="22"/>
      <c r="II58" s="22"/>
    </row>
    <row r="59" spans="1:243" s="21" customFormat="1" ht="47.25">
      <c r="A59" s="57">
        <v>9.12</v>
      </c>
      <c r="B59" s="58" t="s">
        <v>90</v>
      </c>
      <c r="C59" s="33"/>
      <c r="D59" s="33">
        <v>1</v>
      </c>
      <c r="E59" s="59" t="s">
        <v>44</v>
      </c>
      <c r="F59" s="60">
        <v>8543.84</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8543.84</v>
      </c>
      <c r="BB59" s="51">
        <f t="shared" si="6"/>
        <v>8543.84</v>
      </c>
      <c r="BC59" s="56" t="str">
        <f t="shared" si="7"/>
        <v>INR  Eight Thousand Five Hundred &amp; Forty Three  and Paise Eighty Four Only</v>
      </c>
      <c r="IA59" s="21">
        <v>9.12</v>
      </c>
      <c r="IB59" s="21" t="s">
        <v>90</v>
      </c>
      <c r="ID59" s="21">
        <v>1</v>
      </c>
      <c r="IE59" s="22" t="s">
        <v>44</v>
      </c>
      <c r="IF59" s="22"/>
      <c r="IG59" s="22"/>
      <c r="IH59" s="22"/>
      <c r="II59" s="22"/>
    </row>
    <row r="60" spans="1:243" s="21" customFormat="1" ht="94.5">
      <c r="A60" s="57">
        <v>9.13</v>
      </c>
      <c r="B60" s="58" t="s">
        <v>94</v>
      </c>
      <c r="C60" s="33"/>
      <c r="D60" s="67"/>
      <c r="E60" s="67"/>
      <c r="F60" s="67"/>
      <c r="G60" s="67"/>
      <c r="H60" s="67"/>
      <c r="I60" s="67"/>
      <c r="J60" s="67"/>
      <c r="K60" s="67"/>
      <c r="L60" s="67"/>
      <c r="M60" s="67"/>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IA60" s="21">
        <v>9.13</v>
      </c>
      <c r="IB60" s="21" t="s">
        <v>94</v>
      </c>
      <c r="IE60" s="22"/>
      <c r="IF60" s="22"/>
      <c r="IG60" s="22"/>
      <c r="IH60" s="22"/>
      <c r="II60" s="22"/>
    </row>
    <row r="61" spans="1:243" s="21" customFormat="1" ht="33.75" customHeight="1">
      <c r="A61" s="57">
        <v>9.14</v>
      </c>
      <c r="B61" s="58" t="s">
        <v>95</v>
      </c>
      <c r="C61" s="33"/>
      <c r="D61" s="33">
        <v>3</v>
      </c>
      <c r="E61" s="59" t="s">
        <v>47</v>
      </c>
      <c r="F61" s="60">
        <v>2388.12</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7164.36</v>
      </c>
      <c r="BB61" s="51">
        <f t="shared" si="6"/>
        <v>7164.36</v>
      </c>
      <c r="BC61" s="56" t="str">
        <f t="shared" si="7"/>
        <v>INR  Seven Thousand One Hundred &amp; Sixty Four  and Paise Thirty Six Only</v>
      </c>
      <c r="IA61" s="21">
        <v>9.14</v>
      </c>
      <c r="IB61" s="21" t="s">
        <v>95</v>
      </c>
      <c r="ID61" s="21">
        <v>3</v>
      </c>
      <c r="IE61" s="22" t="s">
        <v>47</v>
      </c>
      <c r="IF61" s="22"/>
      <c r="IG61" s="22"/>
      <c r="IH61" s="22"/>
      <c r="II61" s="22"/>
    </row>
    <row r="62" spans="1:243" s="21" customFormat="1" ht="47.25">
      <c r="A62" s="57">
        <v>9.15</v>
      </c>
      <c r="B62" s="58" t="s">
        <v>96</v>
      </c>
      <c r="C62" s="33"/>
      <c r="D62" s="33">
        <v>3</v>
      </c>
      <c r="E62" s="59" t="s">
        <v>47</v>
      </c>
      <c r="F62" s="60">
        <v>3761.81</v>
      </c>
      <c r="G62" s="43"/>
      <c r="H62" s="37"/>
      <c r="I62" s="38" t="s">
        <v>33</v>
      </c>
      <c r="J62" s="39">
        <f t="shared" si="4"/>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5"/>
        <v>11285.43</v>
      </c>
      <c r="BB62" s="51">
        <f t="shared" si="6"/>
        <v>11285.43</v>
      </c>
      <c r="BC62" s="56" t="str">
        <f t="shared" si="7"/>
        <v>INR  Eleven Thousand Two Hundred &amp; Eighty Five  and Paise Forty Three Only</v>
      </c>
      <c r="IA62" s="21">
        <v>9.15</v>
      </c>
      <c r="IB62" s="21" t="s">
        <v>96</v>
      </c>
      <c r="ID62" s="21">
        <v>3</v>
      </c>
      <c r="IE62" s="22" t="s">
        <v>47</v>
      </c>
      <c r="IF62" s="22"/>
      <c r="IG62" s="22"/>
      <c r="IH62" s="22"/>
      <c r="II62" s="22"/>
    </row>
    <row r="63" spans="1:243" s="21" customFormat="1" ht="15.75">
      <c r="A63" s="57">
        <v>10</v>
      </c>
      <c r="B63" s="58" t="s">
        <v>97</v>
      </c>
      <c r="C63" s="33"/>
      <c r="D63" s="67"/>
      <c r="E63" s="67"/>
      <c r="F63" s="67"/>
      <c r="G63" s="67"/>
      <c r="H63" s="67"/>
      <c r="I63" s="67"/>
      <c r="J63" s="67"/>
      <c r="K63" s="67"/>
      <c r="L63" s="67"/>
      <c r="M63" s="67"/>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IA63" s="21">
        <v>10</v>
      </c>
      <c r="IB63" s="21" t="s">
        <v>97</v>
      </c>
      <c r="IE63" s="22"/>
      <c r="IF63" s="22"/>
      <c r="IG63" s="22"/>
      <c r="IH63" s="22"/>
      <c r="II63" s="22"/>
    </row>
    <row r="64" spans="1:243" s="21" customFormat="1" ht="141.75">
      <c r="A64" s="57">
        <v>10.01</v>
      </c>
      <c r="B64" s="58" t="s">
        <v>100</v>
      </c>
      <c r="C64" s="33"/>
      <c r="D64" s="33">
        <v>335</v>
      </c>
      <c r="E64" s="59" t="s">
        <v>99</v>
      </c>
      <c r="F64" s="60">
        <v>4985.93</v>
      </c>
      <c r="G64" s="43"/>
      <c r="H64" s="37"/>
      <c r="I64" s="38" t="s">
        <v>33</v>
      </c>
      <c r="J64" s="39">
        <f t="shared" si="4"/>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5"/>
        <v>1670286.55</v>
      </c>
      <c r="BB64" s="51">
        <f t="shared" si="6"/>
        <v>1670286.55</v>
      </c>
      <c r="BC64" s="56" t="str">
        <f t="shared" si="7"/>
        <v>INR  Sixteen Lakh Seventy Thousand Two Hundred &amp; Eighty Six  and Paise Fifty Five Only</v>
      </c>
      <c r="IA64" s="21">
        <v>10.01</v>
      </c>
      <c r="IB64" s="21" t="s">
        <v>100</v>
      </c>
      <c r="ID64" s="21">
        <v>335</v>
      </c>
      <c r="IE64" s="22" t="s">
        <v>99</v>
      </c>
      <c r="IF64" s="22"/>
      <c r="IG64" s="22"/>
      <c r="IH64" s="22"/>
      <c r="II64" s="22"/>
    </row>
    <row r="65" spans="1:243" s="21" customFormat="1" ht="110.25">
      <c r="A65" s="57">
        <v>10.02</v>
      </c>
      <c r="B65" s="58" t="s">
        <v>98</v>
      </c>
      <c r="C65" s="33"/>
      <c r="D65" s="33">
        <v>3340</v>
      </c>
      <c r="E65" s="59" t="s">
        <v>43</v>
      </c>
      <c r="F65" s="60">
        <v>240.9</v>
      </c>
      <c r="G65" s="43"/>
      <c r="H65" s="37"/>
      <c r="I65" s="38" t="s">
        <v>33</v>
      </c>
      <c r="J65" s="39">
        <f t="shared" si="4"/>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5"/>
        <v>804606</v>
      </c>
      <c r="BB65" s="51">
        <f t="shared" si="6"/>
        <v>804606</v>
      </c>
      <c r="BC65" s="56" t="str">
        <f t="shared" si="7"/>
        <v>INR  Eight Lakh Four Thousand Six Hundred &amp; Six  Only</v>
      </c>
      <c r="IA65" s="21">
        <v>10.02</v>
      </c>
      <c r="IB65" s="21" t="s">
        <v>98</v>
      </c>
      <c r="ID65" s="21">
        <v>3340</v>
      </c>
      <c r="IE65" s="22" t="s">
        <v>43</v>
      </c>
      <c r="IF65" s="22"/>
      <c r="IG65" s="22"/>
      <c r="IH65" s="22"/>
      <c r="II65" s="22"/>
    </row>
    <row r="66" spans="1:55" ht="57">
      <c r="A66" s="44" t="s">
        <v>35</v>
      </c>
      <c r="B66" s="45"/>
      <c r="C66" s="46"/>
      <c r="D66" s="75"/>
      <c r="E66" s="75"/>
      <c r="F66" s="75"/>
      <c r="G66" s="34"/>
      <c r="H66" s="47"/>
      <c r="I66" s="47"/>
      <c r="J66" s="47"/>
      <c r="K66" s="47"/>
      <c r="L66" s="48"/>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55">
        <f>SUM(BA13:BA65)</f>
        <v>5596815.37</v>
      </c>
      <c r="BB66" s="55">
        <f>SUM(BB13:BB65)</f>
        <v>5596815.37</v>
      </c>
      <c r="BC66" s="56" t="str">
        <f>SpellNumber($E$2,BB66)</f>
        <v>INR  Fifty Five Lakh Ninety Six Thousand Eight Hundred &amp; Fifteen  and Paise Thirty Seven Only</v>
      </c>
    </row>
    <row r="67" spans="1:55" ht="46.5" customHeight="1">
      <c r="A67" s="24" t="s">
        <v>36</v>
      </c>
      <c r="B67" s="25"/>
      <c r="C67" s="26"/>
      <c r="D67" s="72"/>
      <c r="E67" s="73" t="s">
        <v>45</v>
      </c>
      <c r="F67" s="74"/>
      <c r="G67" s="27"/>
      <c r="H67" s="28"/>
      <c r="I67" s="28"/>
      <c r="J67" s="28"/>
      <c r="K67" s="29"/>
      <c r="L67" s="30"/>
      <c r="M67" s="31"/>
      <c r="N67" s="32"/>
      <c r="O67" s="21"/>
      <c r="P67" s="21"/>
      <c r="Q67" s="21"/>
      <c r="R67" s="21"/>
      <c r="S67" s="21"/>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53">
        <f>IF(ISBLANK(F67),0,IF(E67="Excess (+)",ROUND(BA66+(BA66*F67),2),IF(E67="Less (-)",ROUND(BA66+(BA66*F67*(-1)),2),IF(E67="At Par",BA66,0))))</f>
        <v>0</v>
      </c>
      <c r="BB67" s="54">
        <f>ROUND(BA67,0)</f>
        <v>0</v>
      </c>
      <c r="BC67" s="36" t="str">
        <f>SpellNumber($E$2,BB67)</f>
        <v>INR Zero Only</v>
      </c>
    </row>
    <row r="68" spans="1:55" ht="45.75" customHeight="1">
      <c r="A68" s="23" t="s">
        <v>37</v>
      </c>
      <c r="B68" s="23"/>
      <c r="C68" s="62" t="str">
        <f>SpellNumber($E$2,BB67)</f>
        <v>INR Zero Only</v>
      </c>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row>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sheetData>
  <sheetProtection password="8F23" sheet="1"/>
  <mergeCells count="36">
    <mergeCell ref="D63:BC63"/>
    <mergeCell ref="D47:BC47"/>
    <mergeCell ref="D52:BC52"/>
    <mergeCell ref="D55:BC55"/>
    <mergeCell ref="D53:BC53"/>
    <mergeCell ref="D56:BC56"/>
    <mergeCell ref="D58:BC58"/>
    <mergeCell ref="D60:BC60"/>
    <mergeCell ref="D39:BC39"/>
    <mergeCell ref="D41:BC41"/>
    <mergeCell ref="D43:BC43"/>
    <mergeCell ref="D50:BC50"/>
    <mergeCell ref="D48:BC48"/>
    <mergeCell ref="D33:BC33"/>
    <mergeCell ref="D34:BC34"/>
    <mergeCell ref="D36:BC36"/>
    <mergeCell ref="D38:BC38"/>
    <mergeCell ref="D26:BC26"/>
    <mergeCell ref="D27:BC27"/>
    <mergeCell ref="D30:BC30"/>
    <mergeCell ref="D31:BC31"/>
    <mergeCell ref="D16:BC16"/>
    <mergeCell ref="D18:BC18"/>
    <mergeCell ref="D19:BC19"/>
    <mergeCell ref="D24:BC24"/>
    <mergeCell ref="D22:BC22"/>
    <mergeCell ref="C68:BC68"/>
    <mergeCell ref="A1:L1"/>
    <mergeCell ref="A4:BC4"/>
    <mergeCell ref="A5:BC5"/>
    <mergeCell ref="A6:BC6"/>
    <mergeCell ref="A7:BC7"/>
    <mergeCell ref="A9:BC9"/>
    <mergeCell ref="D13:BC13"/>
    <mergeCell ref="B8:BC8"/>
    <mergeCell ref="D14:BC14"/>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7">
      <formula1>IF(E67="Select",-1,IF(E67="At Par",0,0))</formula1>
      <formula2>IF(E67="Select",-1,IF(E67="At Par",0,0.99))</formula2>
    </dataValidation>
    <dataValidation type="list" allowBlank="1" showErrorMessage="1" sqref="E6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7">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67">
      <formula1>0</formula1>
      <formula2>IF(#REF!&lt;&gt;"Select",99.9,0)</formula2>
    </dataValidation>
    <dataValidation allowBlank="1" showInputMessage="1" showErrorMessage="1" promptTitle="Units" prompt="Please enter Units in text" sqref="D64:E65 D42:E42 D49:E49 D37:E37 D32:E32 D28:E29 D15:E15 D17:E17 D23:E23 D20:E21 D25:E25 D35:E35 D40:E40 D61:E62 D59:E59 D57:E57 D54:E54 D51:E51 D44:E46">
      <formula1>0</formula1>
      <formula2>0</formula2>
    </dataValidation>
    <dataValidation type="decimal" allowBlank="1" showInputMessage="1" showErrorMessage="1" promptTitle="Quantity" prompt="Please enter the Quantity for this item. " errorTitle="Invalid Entry" error="Only Numeric Values are allowed. " sqref="F64:F65 F42 F49 F37 F32 F28:F29 F15 F17 F23 F20:F21 F25 F35 F40 F61:F62 F59 F57 F54 F51 F44:F46">
      <formula1>0</formula1>
      <formula2>999999999999999</formula2>
    </dataValidation>
    <dataValidation type="list" allowBlank="1" showErrorMessage="1" sqref="K64:K65 K42 D43 D50 D38:D39 K37 K32 D33:D34 D30:D31 K28:K29 D13:D14 K15 D16 K17 D18:D19 D24 D22 K20:K21 K23 K25 D26:D27 D36 K35 D41 K40 D63 K61:K62 D60 K59 D58 K57 K54 D55:D56 D52:D53 K51 K49 D47:D48 K44:K4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64:H65 G42:H42 G49:H49 G37:H37 G32:H32 G28:H29 G15:H15 G17:H17 G23:H23 G20:H21 G25:H25 G35:H35 G40:H40 G61:H62 G59:H59 G57:H57 G54:H54 G51:H51 G44:H46">
      <formula1>0</formula1>
      <formula2>999999999999999</formula2>
    </dataValidation>
    <dataValidation allowBlank="1" showInputMessage="1" showErrorMessage="1" promptTitle="Addition / Deduction" prompt="Please Choose the correct One" sqref="J64:J65 J42 J49 J37 J32 J28:J29 J15 J17 J23 J20:J21 J25 J35 J40 J61:J62 J59 J57 J54 J51 J44:J46">
      <formula1>0</formula1>
      <formula2>0</formula2>
    </dataValidation>
    <dataValidation type="list" showErrorMessage="1" sqref="I64:I65 I42 I49 I37 I32 I28:I29 I15 I17 I23 I20:I21 I25 I35 I40 I61:I62 I59 I57 I54 I51 I44:I4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64:O65 N42:O42 N49:O49 N37:O37 N32:O32 N28:O29 N15:O15 N17:O17 N23:O23 N20:O21 N25:O25 N35:O35 N40:O40 N61:O62 N59:O59 N57:O57 N54:O54 N51:O51 N44:O4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64:R65 R42 R49 R37 R32 R28:R29 R15 R17 R23 R20:R21 R25 R35 R40 R61:R62 R59 R57 R54 R51 R44:R4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64:Q65 Q42 Q49 Q37 Q32 Q28:Q29 Q15 Q17 Q23 Q20:Q21 Q25 Q35 Q40 Q61:Q62 Q59 Q57 Q54 Q51 Q44:Q4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64:M65 M42 M49 M37 M32 M28:M29 M15 M17 M23 M20:M21 M25 M35 M40 M61:M62 M59 M57 M54 M51 M44:M46">
      <formula1>0</formula1>
      <formula2>999999999999999</formula2>
    </dataValidation>
    <dataValidation type="list" allowBlank="1" showInputMessage="1" showErrorMessage="1" sqref="L63 L13 L14 L15 L16 L17 L18 L19 L20 L21 L22 L23 L24 L25 L26 L27 L28 L29 L30 L31 L32 L33 L34 L35 L36 L37 L38 L39 L40 L41 L42 L43 L44 L45 L46 L47 L48 L49 L50 L51 L52 L53 L54 L55 L56 L57 L58 L59 L60 L61 L62 L65 L64">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5">
      <formula1>0</formula1>
      <formula2>0</formula2>
    </dataValidation>
    <dataValidation type="decimal" allowBlank="1" showErrorMessage="1" errorTitle="Invalid Entry" error="Only Numeric Values are allowed. " sqref="A13:A65">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2"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0" t="s">
        <v>38</v>
      </c>
      <c r="F6" s="70"/>
      <c r="G6" s="70"/>
      <c r="H6" s="70"/>
      <c r="I6" s="70"/>
      <c r="J6" s="70"/>
      <c r="K6" s="70"/>
    </row>
    <row r="7" spans="5:11" ht="14.25">
      <c r="E7" s="71"/>
      <c r="F7" s="71"/>
      <c r="G7" s="71"/>
      <c r="H7" s="71"/>
      <c r="I7" s="71"/>
      <c r="J7" s="71"/>
      <c r="K7" s="71"/>
    </row>
    <row r="8" spans="5:11" ht="14.25">
      <c r="E8" s="71"/>
      <c r="F8" s="71"/>
      <c r="G8" s="71"/>
      <c r="H8" s="71"/>
      <c r="I8" s="71"/>
      <c r="J8" s="71"/>
      <c r="K8" s="71"/>
    </row>
    <row r="9" spans="5:11" ht="14.25">
      <c r="E9" s="71"/>
      <c r="F9" s="71"/>
      <c r="G9" s="71"/>
      <c r="H9" s="71"/>
      <c r="I9" s="71"/>
      <c r="J9" s="71"/>
      <c r="K9" s="71"/>
    </row>
    <row r="10" spans="5:11" ht="14.25">
      <c r="E10" s="71"/>
      <c r="F10" s="71"/>
      <c r="G10" s="71"/>
      <c r="H10" s="71"/>
      <c r="I10" s="71"/>
      <c r="J10" s="71"/>
      <c r="K10" s="71"/>
    </row>
    <row r="11" spans="5:11" ht="14.25">
      <c r="E11" s="71"/>
      <c r="F11" s="71"/>
      <c r="G11" s="71"/>
      <c r="H11" s="71"/>
      <c r="I11" s="71"/>
      <c r="J11" s="71"/>
      <c r="K11" s="71"/>
    </row>
    <row r="12" spans="5:11" ht="14.25">
      <c r="E12" s="71"/>
      <c r="F12" s="71"/>
      <c r="G12" s="71"/>
      <c r="H12" s="71"/>
      <c r="I12" s="71"/>
      <c r="J12" s="71"/>
      <c r="K12" s="71"/>
    </row>
    <row r="13" spans="5:11" ht="14.25">
      <c r="E13" s="71"/>
      <c r="F13" s="71"/>
      <c r="G13" s="71"/>
      <c r="H13" s="71"/>
      <c r="I13" s="71"/>
      <c r="J13" s="71"/>
      <c r="K13" s="71"/>
    </row>
    <row r="14" spans="5:11" ht="14.2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2022-06-16T05:45:27Z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