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<sst xmlns="http://schemas.openxmlformats.org/spreadsheetml/2006/main" count="241" uniqueCount="83">
  <si>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</si>
  <si>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</si>
  <si>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</si>
  <si>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</si>
  <si>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</si>
  <si>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</si>
  <si>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</si>
  <si>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</si>
  <si>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</si>
  <si>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</si>
  <si>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</si>
  <si>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</si>
  <si>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</si>
  <si>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</si>
  <si>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</si>
  <si>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</si>
  <si>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</si>
  <si>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</si>
  <si>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</si>
  <si>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</si>
  <si>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</si>
  <si>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</si>
  <si>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</si>
  <si>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</si>
  <si>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</si>
  <si>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</si>
  <si>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</si>
  <si>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</si>
  <si>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</si>
  <si>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</si>
  <si>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</si>
  <si>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</si>
  <si>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</si>
  <si>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</si>
  <si>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</si>
  <si>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</si>
  <si>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</si>
  <si>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</si>
  <si>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</si>
  <si>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</si>
  <si>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</si>
  <si>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</si>
  <si>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</si>
  <si>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</si>
  <si>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</si>
  <si>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</si>
  <si>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</si>
  <si>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</si>
  <si>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</si>
  <si>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</si>
  <si>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</si>
  <si>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</si>
  <si>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</si>
  <si>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</si>
  <si>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</si>
  <si>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</si>
  <si>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</si>
  <si>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08/C/D3/2022-23</t>
  </si>
  <si>
    <t xml:space="preserve">Name of Work: Internal Painting and minor repair &amp; maintenance of various rooms as per complaint received </t>
  </si>
  <si>
    <t>CEMENT CONCRETE (CAST IN SITU)</t>
  </si>
  <si>
    <t>Providing and laying in position cement concrete of specified grade excluding the cost of centering and shuttering - All work up to plinth level :</t>
  </si>
  <si>
    <t>1:3:6 (1 Cement : 3 coarse sand (zone-III) derived from natural sources : 6 graded stone aggregate 20 mm nominal size derived from natural sources)</t>
  </si>
  <si>
    <t>FLOORING</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</si>
  <si>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</si>
  <si>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</si>
  <si>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</si>
  <si>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Extra for pre finished nosing in treads of steps of Kota stone/ sand stone slab.</t>
  </si>
  <si>
    <t>Extra for Kota stone/ sand stone in treads of steps and risers using single length up to 1.05 metre.</t>
  </si>
  <si>
    <t>FINISHING</t>
  </si>
  <si>
    <t>Distempering with 1st quality acrylic distemper (ready mixed) having VOC content less than 50 gms/litre, of approved manufacturer, of required shade and colour complete, as per manufacturer's specification.</t>
  </si>
  <si>
    <t>White washing with lime to give an even shade :</t>
  </si>
  <si>
    <t>Old work (two or more coats)</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</si>
  <si>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</si>
  <si>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</si>
  <si>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Finishing walls with Premium Acrylic Smooth exterior paint with Silicone additives of required shade</t>
  </si>
  <si>
    <t>Dismantling and Demolishing</t>
  </si>
  <si>
    <t>Demolishing cement concrete manually/ by mechanical means including disposal of material within 50 metres lead as per direction of Engineer - in - charge.</t>
  </si>
  <si>
    <t>Nominal concrete 1:4:8 or leaner mix (i/c equivalent design mix)</t>
  </si>
  <si>
    <t>Dismantling stone slab flooring laid in cement mortar including stacking of serviceable material and disposal of unserviceable material within 50 metres lead.</t>
  </si>
  <si>
    <t>SANITARY INSTALLATIONS</t>
  </si>
  <si>
    <t>Providing and fixing white vitreous china pedestal type (European type/ wash down type) water closet pan.</t>
  </si>
  <si>
    <t>Providing and fixing solid plastic seat with lid for pedestal type W.C. pan complete :</t>
  </si>
  <si>
    <t>White solid plastic seat with lid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</si>
</sst>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2" fontId="58" fillId="0" borderId="15" xfId="0" applyNumberFormat="1" applyFont="1" applyFill="1" applyBorder="1" applyAlignment="1">
      <alignment vertical="top"/>
    </xf>
    <xf numFmtId="2" fontId="58"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15" xfId="59" applyNumberFormat="1" applyFont="1" applyFill="1" applyBorder="1" applyAlignment="1">
      <alignment horizontal="justify" vertical="top" wrapText="1"/>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58" fillId="0" borderId="15" xfId="0" applyNumberFormat="1" applyFont="1" applyFill="1" applyBorder="1" applyAlignment="1">
      <alignment horizontal="right" vertical="top"/>
    </xf>
    <xf numFmtId="2" fontId="58" fillId="0" borderId="15" xfId="0" applyNumberFormat="1" applyFont="1" applyFill="1" applyBorder="1" applyAlignment="1">
      <alignment horizontal="center"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6"/>
  <sheetViews>
    <sheetView showGridLines="0" view="pageBreakPreview" zoomScaleNormal="85" zoomScaleSheetLayoutView="100" zoomScalePageLayoutView="0" workbookViewId="0" topLeftCell="A14">
      <selection activeCell="D17" sqref="D17:BC17"/>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2" t="str">
        <f>B2&amp;" BoQ"</f>
        <v>Percentage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3" t="s">
        <v>42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30.75" customHeight="1">
      <c r="A5" s="63" t="s">
        <v>58</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75" customHeight="1">
      <c r="A6" s="63" t="s">
        <v>57</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72" customHeight="1">
      <c r="A8" s="11" t="s">
        <v>39</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5" t="s">
        <v>48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59</v>
      </c>
      <c r="C13" s="33"/>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59</v>
      </c>
      <c r="IE13" s="22"/>
      <c r="IF13" s="22"/>
      <c r="IG13" s="22"/>
      <c r="IH13" s="22"/>
      <c r="II13" s="22"/>
    </row>
    <row r="14" spans="1:243" s="21" customFormat="1" ht="47.25" customHeight="1">
      <c r="A14" s="57">
        <v>1.01</v>
      </c>
      <c r="B14" s="58" t="s">
        <v>60</v>
      </c>
      <c r="C14" s="33"/>
      <c r="D14" s="66"/>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IA14" s="21">
        <v>1.01</v>
      </c>
      <c r="IB14" s="21" t="s">
        <v>60</v>
      </c>
      <c r="IE14" s="22"/>
      <c r="IF14" s="22"/>
      <c r="IG14" s="22"/>
      <c r="IH14" s="22"/>
      <c r="II14" s="22"/>
    </row>
    <row r="15" spans="1:243" s="21" customFormat="1" ht="78.75">
      <c r="A15" s="57">
        <v>1.02</v>
      </c>
      <c r="B15" s="58" t="s">
        <v>61</v>
      </c>
      <c r="C15" s="33"/>
      <c r="D15" s="76">
        <v>1.8</v>
      </c>
      <c r="E15" s="77" t="s">
        <v>46</v>
      </c>
      <c r="F15" s="59">
        <v>5991.58</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10784.84</v>
      </c>
      <c r="BB15" s="51">
        <f>BA15+SUM(N15:AZ15)</f>
        <v>10784.84</v>
      </c>
      <c r="BC15" s="56" t="str">
        <f>SpellNumber(L15,BB15)</f>
        <v>INR  Ten Thousand Seven Hundred &amp; Eighty Four  and Paise Eighty Four Only</v>
      </c>
      <c r="IA15" s="21">
        <v>1.02</v>
      </c>
      <c r="IB15" s="21" t="s">
        <v>61</v>
      </c>
      <c r="ID15" s="21">
        <v>1.8</v>
      </c>
      <c r="IE15" s="22" t="s">
        <v>46</v>
      </c>
      <c r="IF15" s="22"/>
      <c r="IG15" s="22"/>
      <c r="IH15" s="22"/>
      <c r="II15" s="22"/>
    </row>
    <row r="16" spans="1:243" s="21" customFormat="1" ht="15.75">
      <c r="A16" s="57">
        <v>2</v>
      </c>
      <c r="B16" s="58" t="s">
        <v>62</v>
      </c>
      <c r="C16" s="33"/>
      <c r="D16" s="66"/>
      <c r="E16" s="66"/>
      <c r="F16" s="66"/>
      <c r="G16" s="66"/>
      <c r="H16" s="66"/>
      <c r="I16" s="66"/>
      <c r="J16" s="66"/>
      <c r="K16" s="66"/>
      <c r="L16" s="66"/>
      <c r="M16" s="66"/>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IA16" s="21">
        <v>2</v>
      </c>
      <c r="IB16" s="21" t="s">
        <v>62</v>
      </c>
      <c r="IE16" s="22"/>
      <c r="IF16" s="22"/>
      <c r="IG16" s="22"/>
      <c r="IH16" s="22"/>
      <c r="II16" s="22"/>
    </row>
    <row r="17" spans="1:243" s="21" customFormat="1" ht="126">
      <c r="A17" s="57">
        <v>2.01</v>
      </c>
      <c r="B17" s="58" t="s">
        <v>63</v>
      </c>
      <c r="C17" s="33"/>
      <c r="D17" s="66"/>
      <c r="E17" s="66"/>
      <c r="F17" s="66"/>
      <c r="G17" s="66"/>
      <c r="H17" s="66"/>
      <c r="I17" s="66"/>
      <c r="J17" s="66"/>
      <c r="K17" s="66"/>
      <c r="L17" s="66"/>
      <c r="M17" s="66"/>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A17" s="21">
        <v>2.01</v>
      </c>
      <c r="IB17" s="21" t="s">
        <v>63</v>
      </c>
      <c r="IE17" s="22"/>
      <c r="IF17" s="22"/>
      <c r="IG17" s="22"/>
      <c r="IH17" s="22"/>
      <c r="II17" s="22"/>
    </row>
    <row r="18" spans="1:243" s="21" customFormat="1" ht="30.75" customHeight="1">
      <c r="A18" s="57">
        <v>2.02</v>
      </c>
      <c r="B18" s="58" t="s">
        <v>64</v>
      </c>
      <c r="C18" s="33"/>
      <c r="D18" s="76">
        <v>25</v>
      </c>
      <c r="E18" s="77" t="s">
        <v>43</v>
      </c>
      <c r="F18" s="59">
        <v>1496.36</v>
      </c>
      <c r="G18" s="43"/>
      <c r="H18" s="37"/>
      <c r="I18" s="38" t="s">
        <v>33</v>
      </c>
      <c r="J18" s="39">
        <f aca="true" t="shared" si="0" ref="J16:J23">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aca="true" t="shared" si="1" ref="BA16:BA23">total_amount_ba($B$2,$D$2,D18,F18,J18,K18,M18)</f>
        <v>37409</v>
      </c>
      <c r="BB18" s="51">
        <f aca="true" t="shared" si="2" ref="BB16:BB23">BA18+SUM(N18:AZ18)</f>
        <v>37409</v>
      </c>
      <c r="BC18" s="56" t="str">
        <f aca="true" t="shared" si="3" ref="BC16:BC23">SpellNumber(L18,BB18)</f>
        <v>INR  Thirty Seven Thousand Four Hundred &amp; Nine  Only</v>
      </c>
      <c r="IA18" s="21">
        <v>2.02</v>
      </c>
      <c r="IB18" s="21" t="s">
        <v>64</v>
      </c>
      <c r="ID18" s="21">
        <v>25</v>
      </c>
      <c r="IE18" s="22" t="s">
        <v>43</v>
      </c>
      <c r="IF18" s="22"/>
      <c r="IG18" s="22"/>
      <c r="IH18" s="22"/>
      <c r="II18" s="22"/>
    </row>
    <row r="19" spans="1:243" s="21" customFormat="1" ht="29.25" customHeight="1">
      <c r="A19" s="57">
        <v>2.03</v>
      </c>
      <c r="B19" s="58" t="s">
        <v>65</v>
      </c>
      <c r="C19" s="33"/>
      <c r="D19" s="76">
        <v>4</v>
      </c>
      <c r="E19" s="77" t="s">
        <v>43</v>
      </c>
      <c r="F19" s="59">
        <v>1787.42</v>
      </c>
      <c r="G19" s="43"/>
      <c r="H19" s="37"/>
      <c r="I19" s="38" t="s">
        <v>33</v>
      </c>
      <c r="J19" s="39">
        <f t="shared" si="0"/>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t="shared" si="1"/>
        <v>7149.68</v>
      </c>
      <c r="BB19" s="51">
        <f t="shared" si="2"/>
        <v>7149.68</v>
      </c>
      <c r="BC19" s="56" t="str">
        <f t="shared" si="3"/>
        <v>INR  Seven Thousand One Hundred &amp; Forty Nine  and Paise Sixty Eight Only</v>
      </c>
      <c r="IA19" s="21">
        <v>2.03</v>
      </c>
      <c r="IB19" s="21" t="s">
        <v>65</v>
      </c>
      <c r="ID19" s="21">
        <v>4</v>
      </c>
      <c r="IE19" s="22" t="s">
        <v>43</v>
      </c>
      <c r="IF19" s="22"/>
      <c r="IG19" s="22"/>
      <c r="IH19" s="22"/>
      <c r="II19" s="22"/>
    </row>
    <row r="20" spans="1:243" s="21" customFormat="1" ht="33" customHeight="1">
      <c r="A20" s="57">
        <v>2.04</v>
      </c>
      <c r="B20" s="58" t="s">
        <v>66</v>
      </c>
      <c r="C20" s="33"/>
      <c r="D20" s="76">
        <v>3.5</v>
      </c>
      <c r="E20" s="77" t="s">
        <v>44</v>
      </c>
      <c r="F20" s="59">
        <v>137.97</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482.9</v>
      </c>
      <c r="BB20" s="51">
        <f t="shared" si="2"/>
        <v>482.9</v>
      </c>
      <c r="BC20" s="56" t="str">
        <f t="shared" si="3"/>
        <v>INR  Four Hundred &amp; Eighty Two  and Paise Ninety Only</v>
      </c>
      <c r="IA20" s="21">
        <v>2.04</v>
      </c>
      <c r="IB20" s="21" t="s">
        <v>66</v>
      </c>
      <c r="ID20" s="21">
        <v>3.5</v>
      </c>
      <c r="IE20" s="22" t="s">
        <v>44</v>
      </c>
      <c r="IF20" s="22"/>
      <c r="IG20" s="22"/>
      <c r="IH20" s="22"/>
      <c r="II20" s="22"/>
    </row>
    <row r="21" spans="1:243" s="21" customFormat="1" ht="34.5" customHeight="1">
      <c r="A21" s="57">
        <v>2.05</v>
      </c>
      <c r="B21" s="58" t="s">
        <v>67</v>
      </c>
      <c r="C21" s="33"/>
      <c r="D21" s="76">
        <v>4</v>
      </c>
      <c r="E21" s="77" t="s">
        <v>43</v>
      </c>
      <c r="F21" s="59">
        <v>31.87</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127.48</v>
      </c>
      <c r="BB21" s="51">
        <f t="shared" si="2"/>
        <v>127.48</v>
      </c>
      <c r="BC21" s="56" t="str">
        <f t="shared" si="3"/>
        <v>INR  One Hundred &amp; Twenty Seven  and Paise Forty Eight Only</v>
      </c>
      <c r="IA21" s="21">
        <v>2.05</v>
      </c>
      <c r="IB21" s="21" t="s">
        <v>67</v>
      </c>
      <c r="ID21" s="21">
        <v>4</v>
      </c>
      <c r="IE21" s="22" t="s">
        <v>43</v>
      </c>
      <c r="IF21" s="22"/>
      <c r="IG21" s="22"/>
      <c r="IH21" s="22"/>
      <c r="II21" s="22"/>
    </row>
    <row r="22" spans="1:243" s="21" customFormat="1" ht="18" customHeight="1">
      <c r="A22" s="57">
        <v>3</v>
      </c>
      <c r="B22" s="58" t="s">
        <v>68</v>
      </c>
      <c r="C22" s="33"/>
      <c r="D22" s="66"/>
      <c r="E22" s="66"/>
      <c r="F22" s="66"/>
      <c r="G22" s="66"/>
      <c r="H22" s="66"/>
      <c r="I22" s="66"/>
      <c r="J22" s="66"/>
      <c r="K22" s="66"/>
      <c r="L22" s="66"/>
      <c r="M22" s="66"/>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IA22" s="21">
        <v>3</v>
      </c>
      <c r="IB22" s="21" t="s">
        <v>68</v>
      </c>
      <c r="IE22" s="22"/>
      <c r="IF22" s="22"/>
      <c r="IG22" s="22"/>
      <c r="IH22" s="22"/>
      <c r="II22" s="22"/>
    </row>
    <row r="23" spans="1:243" s="21" customFormat="1" ht="30.75" customHeight="1">
      <c r="A23" s="57">
        <v>3.01</v>
      </c>
      <c r="B23" s="58" t="s">
        <v>69</v>
      </c>
      <c r="C23" s="33"/>
      <c r="D23" s="66"/>
      <c r="E23" s="66"/>
      <c r="F23" s="66"/>
      <c r="G23" s="66"/>
      <c r="H23" s="66"/>
      <c r="I23" s="66"/>
      <c r="J23" s="66"/>
      <c r="K23" s="66"/>
      <c r="L23" s="66"/>
      <c r="M23" s="66"/>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IA23" s="21">
        <v>3.01</v>
      </c>
      <c r="IB23" s="21" t="s">
        <v>69</v>
      </c>
      <c r="IE23" s="22"/>
      <c r="IF23" s="22"/>
      <c r="IG23" s="22"/>
      <c r="IH23" s="22"/>
      <c r="II23" s="22"/>
    </row>
    <row r="24" spans="1:243" s="21" customFormat="1" ht="31.5" customHeight="1">
      <c r="A24" s="57">
        <v>3.02</v>
      </c>
      <c r="B24" s="58" t="s">
        <v>50</v>
      </c>
      <c r="C24" s="33"/>
      <c r="D24" s="76">
        <v>130</v>
      </c>
      <c r="E24" s="77" t="s">
        <v>43</v>
      </c>
      <c r="F24" s="59">
        <v>81.32</v>
      </c>
      <c r="G24" s="43"/>
      <c r="H24" s="37"/>
      <c r="I24" s="38" t="s">
        <v>33</v>
      </c>
      <c r="J24" s="39">
        <f aca="true" t="shared" si="4" ref="J24:J43">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aca="true" t="shared" si="5" ref="BA24:BA43">total_amount_ba($B$2,$D$2,D24,F24,J24,K24,M24)</f>
        <v>10571.6</v>
      </c>
      <c r="BB24" s="51">
        <f aca="true" t="shared" si="6" ref="BB24:BB43">BA24+SUM(N24:AZ24)</f>
        <v>10571.6</v>
      </c>
      <c r="BC24" s="56" t="str">
        <f aca="true" t="shared" si="7" ref="BC24:BC43">SpellNumber(L24,BB24)</f>
        <v>INR  Ten Thousand Five Hundred &amp; Seventy One  and Paise Sixty Only</v>
      </c>
      <c r="IA24" s="21">
        <v>3.02</v>
      </c>
      <c r="IB24" s="21" t="s">
        <v>50</v>
      </c>
      <c r="ID24" s="21">
        <v>130</v>
      </c>
      <c r="IE24" s="22" t="s">
        <v>43</v>
      </c>
      <c r="IF24" s="22"/>
      <c r="IG24" s="22"/>
      <c r="IH24" s="22"/>
      <c r="II24" s="22"/>
    </row>
    <row r="25" spans="1:243" s="21" customFormat="1" ht="31.5" customHeight="1">
      <c r="A25" s="57">
        <v>3.03</v>
      </c>
      <c r="B25" s="58" t="s">
        <v>51</v>
      </c>
      <c r="C25" s="33"/>
      <c r="D25" s="76">
        <v>130</v>
      </c>
      <c r="E25" s="77" t="s">
        <v>43</v>
      </c>
      <c r="F25" s="59">
        <v>108.59</v>
      </c>
      <c r="G25" s="43"/>
      <c r="H25" s="37"/>
      <c r="I25" s="38" t="s">
        <v>33</v>
      </c>
      <c r="J25" s="39">
        <f t="shared" si="4"/>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t="shared" si="5"/>
        <v>14116.7</v>
      </c>
      <c r="BB25" s="51">
        <f t="shared" si="6"/>
        <v>14116.7</v>
      </c>
      <c r="BC25" s="56" t="str">
        <f t="shared" si="7"/>
        <v>INR  Fourteen Thousand One Hundred &amp; Sixteen  and Paise Seventy Only</v>
      </c>
      <c r="IA25" s="21">
        <v>3.03</v>
      </c>
      <c r="IB25" s="21" t="s">
        <v>51</v>
      </c>
      <c r="ID25" s="21">
        <v>130</v>
      </c>
      <c r="IE25" s="22" t="s">
        <v>43</v>
      </c>
      <c r="IF25" s="22"/>
      <c r="IG25" s="22"/>
      <c r="IH25" s="22"/>
      <c r="II25" s="22"/>
    </row>
    <row r="26" spans="1:243" s="21" customFormat="1" ht="17.25" customHeight="1">
      <c r="A26" s="57">
        <v>3.04</v>
      </c>
      <c r="B26" s="58" t="s">
        <v>70</v>
      </c>
      <c r="C26" s="33"/>
      <c r="D26" s="66"/>
      <c r="E26" s="66"/>
      <c r="F26" s="66"/>
      <c r="G26" s="66"/>
      <c r="H26" s="66"/>
      <c r="I26" s="66"/>
      <c r="J26" s="66"/>
      <c r="K26" s="66"/>
      <c r="L26" s="66"/>
      <c r="M26" s="66"/>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IA26" s="21">
        <v>3.04</v>
      </c>
      <c r="IB26" s="21" t="s">
        <v>70</v>
      </c>
      <c r="IE26" s="22"/>
      <c r="IF26" s="22"/>
      <c r="IG26" s="22"/>
      <c r="IH26" s="22"/>
      <c r="II26" s="22"/>
    </row>
    <row r="27" spans="1:243" s="21" customFormat="1" ht="31.5" customHeight="1">
      <c r="A27" s="57">
        <v>3.05</v>
      </c>
      <c r="B27" s="58" t="s">
        <v>71</v>
      </c>
      <c r="C27" s="33"/>
      <c r="D27" s="76">
        <v>90</v>
      </c>
      <c r="E27" s="77" t="s">
        <v>43</v>
      </c>
      <c r="F27" s="59">
        <v>16.66</v>
      </c>
      <c r="G27" s="43"/>
      <c r="H27" s="37"/>
      <c r="I27" s="38" t="s">
        <v>33</v>
      </c>
      <c r="J27" s="39">
        <f t="shared" si="4"/>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5"/>
        <v>1499.4</v>
      </c>
      <c r="BB27" s="51">
        <f t="shared" si="6"/>
        <v>1499.4</v>
      </c>
      <c r="BC27" s="56" t="str">
        <f t="shared" si="7"/>
        <v>INR  One Thousand Four Hundred &amp; Ninety Nine  and Paise Forty Only</v>
      </c>
      <c r="IA27" s="21">
        <v>3.05</v>
      </c>
      <c r="IB27" s="21" t="s">
        <v>71</v>
      </c>
      <c r="ID27" s="21">
        <v>90</v>
      </c>
      <c r="IE27" s="22" t="s">
        <v>43</v>
      </c>
      <c r="IF27" s="22"/>
      <c r="IG27" s="22"/>
      <c r="IH27" s="22"/>
      <c r="II27" s="22"/>
    </row>
    <row r="28" spans="1:243" s="21" customFormat="1" ht="63.75" customHeight="1">
      <c r="A28" s="57">
        <v>3.06</v>
      </c>
      <c r="B28" s="58" t="s">
        <v>72</v>
      </c>
      <c r="C28" s="33"/>
      <c r="D28" s="66"/>
      <c r="E28" s="66"/>
      <c r="F28" s="66"/>
      <c r="G28" s="66"/>
      <c r="H28" s="66"/>
      <c r="I28" s="66"/>
      <c r="J28" s="66"/>
      <c r="K28" s="66"/>
      <c r="L28" s="66"/>
      <c r="M28" s="66"/>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IA28" s="21">
        <v>3.06</v>
      </c>
      <c r="IB28" s="21" t="s">
        <v>72</v>
      </c>
      <c r="IE28" s="22"/>
      <c r="IF28" s="22"/>
      <c r="IG28" s="22"/>
      <c r="IH28" s="22"/>
      <c r="II28" s="22"/>
    </row>
    <row r="29" spans="1:243" s="21" customFormat="1" ht="31.5" customHeight="1">
      <c r="A29" s="60">
        <v>3.07</v>
      </c>
      <c r="B29" s="58" t="s">
        <v>52</v>
      </c>
      <c r="C29" s="33"/>
      <c r="D29" s="76">
        <v>450</v>
      </c>
      <c r="E29" s="77" t="s">
        <v>43</v>
      </c>
      <c r="F29" s="59">
        <v>49.8</v>
      </c>
      <c r="G29" s="43"/>
      <c r="H29" s="37"/>
      <c r="I29" s="38" t="s">
        <v>33</v>
      </c>
      <c r="J29" s="39">
        <f t="shared" si="4"/>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 t="shared" si="5"/>
        <v>22410</v>
      </c>
      <c r="BB29" s="51">
        <f t="shared" si="6"/>
        <v>22410</v>
      </c>
      <c r="BC29" s="56" t="str">
        <f t="shared" si="7"/>
        <v>INR  Twenty Two Thousand Four Hundred &amp; Ten  Only</v>
      </c>
      <c r="IA29" s="21">
        <v>3.07</v>
      </c>
      <c r="IB29" s="21" t="s">
        <v>52</v>
      </c>
      <c r="ID29" s="21">
        <v>450</v>
      </c>
      <c r="IE29" s="22" t="s">
        <v>43</v>
      </c>
      <c r="IF29" s="22"/>
      <c r="IG29" s="22"/>
      <c r="IH29" s="22"/>
      <c r="II29" s="22"/>
    </row>
    <row r="30" spans="1:243" s="21" customFormat="1" ht="94.5">
      <c r="A30" s="57">
        <v>3.08</v>
      </c>
      <c r="B30" s="58" t="s">
        <v>53</v>
      </c>
      <c r="C30" s="33"/>
      <c r="D30" s="76">
        <v>130</v>
      </c>
      <c r="E30" s="77" t="s">
        <v>43</v>
      </c>
      <c r="F30" s="59">
        <v>18.28</v>
      </c>
      <c r="G30" s="43"/>
      <c r="H30" s="37"/>
      <c r="I30" s="38" t="s">
        <v>33</v>
      </c>
      <c r="J30" s="39">
        <f t="shared" si="4"/>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5"/>
        <v>2376.4</v>
      </c>
      <c r="BB30" s="51">
        <f t="shared" si="6"/>
        <v>2376.4</v>
      </c>
      <c r="BC30" s="56" t="str">
        <f t="shared" si="7"/>
        <v>INR  Two Thousand Three Hundred &amp; Seventy Six  and Paise Forty Only</v>
      </c>
      <c r="IA30" s="21">
        <v>3.08</v>
      </c>
      <c r="IB30" s="21" t="s">
        <v>53</v>
      </c>
      <c r="ID30" s="21">
        <v>130</v>
      </c>
      <c r="IE30" s="22" t="s">
        <v>43</v>
      </c>
      <c r="IF30" s="22"/>
      <c r="IG30" s="22"/>
      <c r="IH30" s="22"/>
      <c r="II30" s="22"/>
    </row>
    <row r="31" spans="1:243" s="21" customFormat="1" ht="63">
      <c r="A31" s="57">
        <v>3.09</v>
      </c>
      <c r="B31" s="58" t="s">
        <v>73</v>
      </c>
      <c r="C31" s="33"/>
      <c r="D31" s="66"/>
      <c r="E31" s="66"/>
      <c r="F31" s="66"/>
      <c r="G31" s="66"/>
      <c r="H31" s="66"/>
      <c r="I31" s="66"/>
      <c r="J31" s="66"/>
      <c r="K31" s="66"/>
      <c r="L31" s="66"/>
      <c r="M31" s="66"/>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IA31" s="21">
        <v>3.09</v>
      </c>
      <c r="IB31" s="21" t="s">
        <v>73</v>
      </c>
      <c r="IE31" s="22"/>
      <c r="IF31" s="22"/>
      <c r="IG31" s="22"/>
      <c r="IH31" s="22"/>
      <c r="II31" s="22"/>
    </row>
    <row r="32" spans="1:243" s="21" customFormat="1" ht="31.5" customHeight="1">
      <c r="A32" s="60">
        <v>3.1</v>
      </c>
      <c r="B32" s="58" t="s">
        <v>54</v>
      </c>
      <c r="C32" s="33"/>
      <c r="D32" s="76">
        <v>181</v>
      </c>
      <c r="E32" s="77" t="s">
        <v>43</v>
      </c>
      <c r="F32" s="59">
        <v>75.89</v>
      </c>
      <c r="G32" s="43"/>
      <c r="H32" s="37"/>
      <c r="I32" s="38" t="s">
        <v>33</v>
      </c>
      <c r="J32" s="39">
        <f t="shared" si="4"/>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5"/>
        <v>13736.09</v>
      </c>
      <c r="BB32" s="51">
        <f t="shared" si="6"/>
        <v>13736.09</v>
      </c>
      <c r="BC32" s="56" t="str">
        <f t="shared" si="7"/>
        <v>INR  Thirteen Thousand Seven Hundred &amp; Thirty Six  and Paise Nine Only</v>
      </c>
      <c r="IA32" s="21">
        <v>3.1</v>
      </c>
      <c r="IB32" s="21" t="s">
        <v>54</v>
      </c>
      <c r="ID32" s="21">
        <v>181</v>
      </c>
      <c r="IE32" s="22" t="s">
        <v>43</v>
      </c>
      <c r="IF32" s="22"/>
      <c r="IG32" s="22"/>
      <c r="IH32" s="22"/>
      <c r="II32" s="22"/>
    </row>
    <row r="33" spans="1:243" s="21" customFormat="1" ht="46.5" customHeight="1">
      <c r="A33" s="57">
        <v>3.11</v>
      </c>
      <c r="B33" s="58" t="s">
        <v>74</v>
      </c>
      <c r="C33" s="33"/>
      <c r="D33" s="66"/>
      <c r="E33" s="66"/>
      <c r="F33" s="66"/>
      <c r="G33" s="66"/>
      <c r="H33" s="66"/>
      <c r="I33" s="66"/>
      <c r="J33" s="66"/>
      <c r="K33" s="66"/>
      <c r="L33" s="66"/>
      <c r="M33" s="66"/>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IA33" s="21">
        <v>3.11</v>
      </c>
      <c r="IB33" s="21" t="s">
        <v>74</v>
      </c>
      <c r="IE33" s="22"/>
      <c r="IF33" s="22"/>
      <c r="IG33" s="22"/>
      <c r="IH33" s="22"/>
      <c r="II33" s="22"/>
    </row>
    <row r="34" spans="1:243" s="21" customFormat="1" ht="31.5" customHeight="1">
      <c r="A34" s="57">
        <v>3.12</v>
      </c>
      <c r="B34" s="58" t="s">
        <v>55</v>
      </c>
      <c r="C34" s="33"/>
      <c r="D34" s="76">
        <v>15</v>
      </c>
      <c r="E34" s="77" t="s">
        <v>43</v>
      </c>
      <c r="F34" s="59">
        <v>95.22</v>
      </c>
      <c r="G34" s="43"/>
      <c r="H34" s="37"/>
      <c r="I34" s="38" t="s">
        <v>33</v>
      </c>
      <c r="J34" s="39">
        <f t="shared" si="4"/>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5"/>
        <v>1428.3</v>
      </c>
      <c r="BB34" s="51">
        <f t="shared" si="6"/>
        <v>1428.3</v>
      </c>
      <c r="BC34" s="56" t="str">
        <f t="shared" si="7"/>
        <v>INR  One Thousand Four Hundred &amp; Twenty Eight  and Paise Thirty Only</v>
      </c>
      <c r="IA34" s="21">
        <v>3.12</v>
      </c>
      <c r="IB34" s="21" t="s">
        <v>55</v>
      </c>
      <c r="ID34" s="21">
        <v>15</v>
      </c>
      <c r="IE34" s="22" t="s">
        <v>43</v>
      </c>
      <c r="IF34" s="22"/>
      <c r="IG34" s="22"/>
      <c r="IH34" s="22"/>
      <c r="II34" s="22"/>
    </row>
    <row r="35" spans="1:243" s="21" customFormat="1" ht="18.75" customHeight="1">
      <c r="A35" s="57">
        <v>3.13</v>
      </c>
      <c r="B35" s="58" t="s">
        <v>75</v>
      </c>
      <c r="C35" s="33"/>
      <c r="D35" s="66"/>
      <c r="E35" s="66"/>
      <c r="F35" s="66"/>
      <c r="G35" s="66"/>
      <c r="H35" s="66"/>
      <c r="I35" s="66"/>
      <c r="J35" s="66"/>
      <c r="K35" s="66"/>
      <c r="L35" s="66"/>
      <c r="M35" s="66"/>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IA35" s="21">
        <v>3.13</v>
      </c>
      <c r="IB35" s="21" t="s">
        <v>75</v>
      </c>
      <c r="IE35" s="22"/>
      <c r="IF35" s="22"/>
      <c r="IG35" s="22"/>
      <c r="IH35" s="22"/>
      <c r="II35" s="22"/>
    </row>
    <row r="36" spans="1:243" s="21" customFormat="1" ht="78.75">
      <c r="A36" s="57">
        <v>3.14</v>
      </c>
      <c r="B36" s="58" t="s">
        <v>76</v>
      </c>
      <c r="C36" s="33"/>
      <c r="D36" s="66"/>
      <c r="E36" s="66"/>
      <c r="F36" s="66"/>
      <c r="G36" s="66"/>
      <c r="H36" s="66"/>
      <c r="I36" s="66"/>
      <c r="J36" s="66"/>
      <c r="K36" s="66"/>
      <c r="L36" s="66"/>
      <c r="M36" s="66"/>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IA36" s="21">
        <v>3.14</v>
      </c>
      <c r="IB36" s="21" t="s">
        <v>76</v>
      </c>
      <c r="IE36" s="22"/>
      <c r="IF36" s="22"/>
      <c r="IG36" s="22"/>
      <c r="IH36" s="22"/>
      <c r="II36" s="22"/>
    </row>
    <row r="37" spans="1:243" s="21" customFormat="1" ht="31.5" customHeight="1">
      <c r="A37" s="57">
        <v>3.15</v>
      </c>
      <c r="B37" s="58" t="s">
        <v>77</v>
      </c>
      <c r="C37" s="33"/>
      <c r="D37" s="76">
        <v>2</v>
      </c>
      <c r="E37" s="77" t="s">
        <v>46</v>
      </c>
      <c r="F37" s="59">
        <v>1086.89</v>
      </c>
      <c r="G37" s="43"/>
      <c r="H37" s="37"/>
      <c r="I37" s="38" t="s">
        <v>33</v>
      </c>
      <c r="J37" s="39">
        <f t="shared" si="4"/>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5"/>
        <v>2173.78</v>
      </c>
      <c r="BB37" s="51">
        <f t="shared" si="6"/>
        <v>2173.78</v>
      </c>
      <c r="BC37" s="56" t="str">
        <f t="shared" si="7"/>
        <v>INR  Two Thousand One Hundred &amp; Seventy Three  and Paise Seventy Eight Only</v>
      </c>
      <c r="IA37" s="21">
        <v>3.15</v>
      </c>
      <c r="IB37" s="21" t="s">
        <v>77</v>
      </c>
      <c r="ID37" s="21">
        <v>2</v>
      </c>
      <c r="IE37" s="22" t="s">
        <v>46</v>
      </c>
      <c r="IF37" s="22"/>
      <c r="IG37" s="22"/>
      <c r="IH37" s="22"/>
      <c r="II37" s="22"/>
    </row>
    <row r="38" spans="1:243" s="21" customFormat="1" ht="78.75">
      <c r="A38" s="57">
        <v>3.16</v>
      </c>
      <c r="B38" s="58" t="s">
        <v>78</v>
      </c>
      <c r="C38" s="33"/>
      <c r="D38" s="76">
        <v>25</v>
      </c>
      <c r="E38" s="77" t="s">
        <v>43</v>
      </c>
      <c r="F38" s="59">
        <v>192.68</v>
      </c>
      <c r="G38" s="43"/>
      <c r="H38" s="37"/>
      <c r="I38" s="38" t="s">
        <v>33</v>
      </c>
      <c r="J38" s="39">
        <f t="shared" si="4"/>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 t="shared" si="5"/>
        <v>4817</v>
      </c>
      <c r="BB38" s="51">
        <f t="shared" si="6"/>
        <v>4817</v>
      </c>
      <c r="BC38" s="56" t="str">
        <f t="shared" si="7"/>
        <v>INR  Four Thousand Eight Hundred &amp; Seventeen  Only</v>
      </c>
      <c r="IA38" s="21">
        <v>3.16</v>
      </c>
      <c r="IB38" s="21" t="s">
        <v>78</v>
      </c>
      <c r="ID38" s="21">
        <v>25</v>
      </c>
      <c r="IE38" s="22" t="s">
        <v>43</v>
      </c>
      <c r="IF38" s="22"/>
      <c r="IG38" s="22"/>
      <c r="IH38" s="22"/>
      <c r="II38" s="22"/>
    </row>
    <row r="39" spans="1:243" s="21" customFormat="1" ht="141.75">
      <c r="A39" s="57">
        <v>3.17</v>
      </c>
      <c r="B39" s="58" t="s">
        <v>56</v>
      </c>
      <c r="C39" s="33"/>
      <c r="D39" s="76">
        <v>3.5</v>
      </c>
      <c r="E39" s="77" t="s">
        <v>46</v>
      </c>
      <c r="F39" s="59">
        <v>192.33</v>
      </c>
      <c r="G39" s="43"/>
      <c r="H39" s="37"/>
      <c r="I39" s="38" t="s">
        <v>33</v>
      </c>
      <c r="J39" s="39">
        <f t="shared" si="4"/>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5"/>
        <v>673.16</v>
      </c>
      <c r="BB39" s="51">
        <f t="shared" si="6"/>
        <v>673.16</v>
      </c>
      <c r="BC39" s="56" t="str">
        <f t="shared" si="7"/>
        <v>INR  Six Hundred &amp; Seventy Three  and Paise Sixteen Only</v>
      </c>
      <c r="IA39" s="21">
        <v>3.17</v>
      </c>
      <c r="IB39" s="21" t="s">
        <v>56</v>
      </c>
      <c r="ID39" s="21">
        <v>3.5</v>
      </c>
      <c r="IE39" s="22" t="s">
        <v>46</v>
      </c>
      <c r="IF39" s="22"/>
      <c r="IG39" s="22"/>
      <c r="IH39" s="22"/>
      <c r="II39" s="22"/>
    </row>
    <row r="40" spans="1:243" s="21" customFormat="1" ht="19.5" customHeight="1">
      <c r="A40" s="60">
        <v>4</v>
      </c>
      <c r="B40" s="58" t="s">
        <v>79</v>
      </c>
      <c r="C40" s="33"/>
      <c r="D40" s="66"/>
      <c r="E40" s="66"/>
      <c r="F40" s="66"/>
      <c r="G40" s="66"/>
      <c r="H40" s="66"/>
      <c r="I40" s="66"/>
      <c r="J40" s="66"/>
      <c r="K40" s="66"/>
      <c r="L40" s="66"/>
      <c r="M40" s="66"/>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IA40" s="21">
        <v>4</v>
      </c>
      <c r="IB40" s="21" t="s">
        <v>79</v>
      </c>
      <c r="IE40" s="22"/>
      <c r="IF40" s="22"/>
      <c r="IG40" s="22"/>
      <c r="IH40" s="22"/>
      <c r="II40" s="22"/>
    </row>
    <row r="41" spans="1:243" s="21" customFormat="1" ht="47.25">
      <c r="A41" s="57">
        <v>4.01</v>
      </c>
      <c r="B41" s="58" t="s">
        <v>80</v>
      </c>
      <c r="C41" s="33"/>
      <c r="D41" s="76">
        <v>1</v>
      </c>
      <c r="E41" s="77" t="s">
        <v>47</v>
      </c>
      <c r="F41" s="59">
        <v>2107.54</v>
      </c>
      <c r="G41" s="43"/>
      <c r="H41" s="37"/>
      <c r="I41" s="38" t="s">
        <v>33</v>
      </c>
      <c r="J41" s="39">
        <f t="shared" si="4"/>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 t="shared" si="5"/>
        <v>2107.54</v>
      </c>
      <c r="BB41" s="51">
        <f t="shared" si="6"/>
        <v>2107.54</v>
      </c>
      <c r="BC41" s="56" t="str">
        <f t="shared" si="7"/>
        <v>INR  Two Thousand One Hundred &amp; Seven  and Paise Fifty Four Only</v>
      </c>
      <c r="IA41" s="21">
        <v>4.01</v>
      </c>
      <c r="IB41" s="21" t="s">
        <v>80</v>
      </c>
      <c r="ID41" s="21">
        <v>1</v>
      </c>
      <c r="IE41" s="22" t="s">
        <v>47</v>
      </c>
      <c r="IF41" s="22"/>
      <c r="IG41" s="22"/>
      <c r="IH41" s="22"/>
      <c r="II41" s="22"/>
    </row>
    <row r="42" spans="1:243" s="21" customFormat="1" ht="31.5" customHeight="1">
      <c r="A42" s="57">
        <v>4.02</v>
      </c>
      <c r="B42" s="58" t="s">
        <v>81</v>
      </c>
      <c r="C42" s="33"/>
      <c r="D42" s="66"/>
      <c r="E42" s="66"/>
      <c r="F42" s="66"/>
      <c r="G42" s="66"/>
      <c r="H42" s="66"/>
      <c r="I42" s="66"/>
      <c r="J42" s="66"/>
      <c r="K42" s="66"/>
      <c r="L42" s="66"/>
      <c r="M42" s="66"/>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IA42" s="21">
        <v>4.02</v>
      </c>
      <c r="IB42" s="21" t="s">
        <v>81</v>
      </c>
      <c r="IE42" s="22"/>
      <c r="IF42" s="22"/>
      <c r="IG42" s="22"/>
      <c r="IH42" s="22"/>
      <c r="II42" s="22"/>
    </row>
    <row r="43" spans="1:243" s="21" customFormat="1" ht="31.5" customHeight="1">
      <c r="A43" s="57">
        <v>4.03</v>
      </c>
      <c r="B43" s="58" t="s">
        <v>82</v>
      </c>
      <c r="C43" s="33"/>
      <c r="D43" s="76">
        <v>1</v>
      </c>
      <c r="E43" s="77" t="s">
        <v>47</v>
      </c>
      <c r="F43" s="59">
        <v>514.29</v>
      </c>
      <c r="G43" s="43"/>
      <c r="H43" s="37"/>
      <c r="I43" s="38" t="s">
        <v>33</v>
      </c>
      <c r="J43" s="39">
        <f t="shared" si="4"/>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5"/>
        <v>514.29</v>
      </c>
      <c r="BB43" s="51">
        <f t="shared" si="6"/>
        <v>514.29</v>
      </c>
      <c r="BC43" s="56" t="str">
        <f t="shared" si="7"/>
        <v>INR  Five Hundred &amp; Fourteen  and Paise Twenty Nine Only</v>
      </c>
      <c r="IA43" s="21">
        <v>4.03</v>
      </c>
      <c r="IB43" s="21" t="s">
        <v>82</v>
      </c>
      <c r="ID43" s="21">
        <v>1</v>
      </c>
      <c r="IE43" s="22" t="s">
        <v>47</v>
      </c>
      <c r="IF43" s="22"/>
      <c r="IG43" s="22"/>
      <c r="IH43" s="22"/>
      <c r="II43" s="22"/>
    </row>
    <row r="44" spans="1:55" ht="57">
      <c r="A44" s="44" t="s">
        <v>35</v>
      </c>
      <c r="B44" s="45"/>
      <c r="C44" s="46"/>
      <c r="D44" s="75"/>
      <c r="E44" s="75"/>
      <c r="F44" s="75"/>
      <c r="G44" s="34"/>
      <c r="H44" s="47"/>
      <c r="I44" s="47"/>
      <c r="J44" s="47"/>
      <c r="K44" s="47"/>
      <c r="L44" s="48"/>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55">
        <f>SUM(BA13:BA43)</f>
        <v>132378.16</v>
      </c>
      <c r="BB44" s="55">
        <f>SUM(BB13:BB43)</f>
        <v>132378.16</v>
      </c>
      <c r="BC44" s="71" t="str">
        <f>SpellNumber($E$2,BB44)</f>
        <v>INR  One Lakh Thirty Two Thousand Three Hundred &amp; Seventy Eight  and Paise Sixteen Only</v>
      </c>
    </row>
    <row r="45" spans="1:55" ht="46.5" customHeight="1">
      <c r="A45" s="24" t="s">
        <v>36</v>
      </c>
      <c r="B45" s="25"/>
      <c r="C45" s="26"/>
      <c r="D45" s="72"/>
      <c r="E45" s="73" t="s">
        <v>45</v>
      </c>
      <c r="F45" s="74"/>
      <c r="G45" s="27"/>
      <c r="H45" s="28"/>
      <c r="I45" s="28"/>
      <c r="J45" s="28"/>
      <c r="K45" s="29"/>
      <c r="L45" s="30"/>
      <c r="M45" s="31"/>
      <c r="N45" s="32"/>
      <c r="O45" s="21"/>
      <c r="P45" s="21"/>
      <c r="Q45" s="21"/>
      <c r="R45" s="21"/>
      <c r="S45" s="21"/>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53">
        <f>IF(ISBLANK(F45),0,IF(E45="Excess (+)",ROUND(BA44+(BA44*F45),2),IF(E45="Less (-)",ROUND(BA44+(BA44*F45*(-1)),2),IF(E45="At Par",BA44,0))))</f>
        <v>0</v>
      </c>
      <c r="BB45" s="54">
        <f>ROUND(BA45,0)</f>
        <v>0</v>
      </c>
      <c r="BC45" s="36" t="str">
        <f>SpellNumber($E$2,BB45)</f>
        <v>INR Zero Only</v>
      </c>
    </row>
    <row r="46" spans="1:55" ht="45.75" customHeight="1">
      <c r="A46" s="23" t="s">
        <v>37</v>
      </c>
      <c r="B46" s="23"/>
      <c r="C46" s="61" t="str">
        <f>SpellNumber($E$2,BB45)</f>
        <v>INR Zero Only</v>
      </c>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row>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1" ht="15"/>
    <row r="2082" ht="15"/>
    <row r="2083" ht="15"/>
    <row r="2084" ht="15"/>
    <row r="2085" ht="15"/>
    <row r="2086" ht="15"/>
    <row r="2087" ht="15"/>
    <row r="2088" ht="15"/>
    <row r="2089"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1" ht="15"/>
    <row r="2152" ht="15"/>
    <row r="2153" ht="15"/>
  </sheetData>
  <sheetProtection password="8F23" sheet="1"/>
  <mergeCells count="22">
    <mergeCell ref="D33:BC33"/>
    <mergeCell ref="D35:BC35"/>
    <mergeCell ref="D36:BC36"/>
    <mergeCell ref="D40:BC40"/>
    <mergeCell ref="D42:BC42"/>
    <mergeCell ref="D26:BC26"/>
    <mergeCell ref="D16:BC16"/>
    <mergeCell ref="D17:BC17"/>
    <mergeCell ref="D22:BC22"/>
    <mergeCell ref="D23:BC23"/>
    <mergeCell ref="D28:BC28"/>
    <mergeCell ref="D31:BC31"/>
    <mergeCell ref="C46:BC46"/>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5">
      <formula1>IF(E45="Select",-1,IF(E45="At Par",0,0))</formula1>
      <formula2>IF(E45="Select",-1,IF(E45="At Par",0,0.99))</formula2>
    </dataValidation>
    <dataValidation type="list" allowBlank="1" showErrorMessage="1" sqref="E4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5">
      <formula1>0</formula1>
      <formula2>IF(#REF!&lt;&gt;"Select",99.9,0)</formula2>
    </dataValidation>
    <dataValidation allowBlank="1" showInputMessage="1" showErrorMessage="1" promptTitle="Units" prompt="Please enter Units in text" sqref="D15:E15 D18:E21 D43:E43 D29:E30 D32:E32 D34:E34 D37:E39 D41:E41 D24:E25 D27:E27">
      <formula1>0</formula1>
      <formula2>0</formula2>
    </dataValidation>
    <dataValidation type="decimal" allowBlank="1" showInputMessage="1" showErrorMessage="1" promptTitle="Quantity" prompt="Please enter the Quantity for this item. " errorTitle="Invalid Entry" error="Only Numeric Values are allowed. " sqref="F15 F18:F21 F43 F29:F30 F32 F34 F37:F39 F41 F24:F25 F27">
      <formula1>0</formula1>
      <formula2>999999999999999</formula2>
    </dataValidation>
    <dataValidation type="list" allowBlank="1" showErrorMessage="1" sqref="D13:D14 K15 D16:D17 K18:K21 D22:D23 D42 D28 K29:K30 D31 K32 D33 K34 D35:D36 K37:K39 D40 K41 K43 K24:K25 K27 D2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21 G43:H43 G29:H30 G32:H32 G34:H34 G37:H39 G41:H41 G24:H25 G27:H27">
      <formula1>0</formula1>
      <formula2>999999999999999</formula2>
    </dataValidation>
    <dataValidation allowBlank="1" showInputMessage="1" showErrorMessage="1" promptTitle="Addition / Deduction" prompt="Please Choose the correct One" sqref="J15 J18:J21 J43 J29:J30 J32 J34 J37:J39 J41 J24:J25 J27">
      <formula1>0</formula1>
      <formula2>0</formula2>
    </dataValidation>
    <dataValidation type="list" showErrorMessage="1" sqref="I15 I18:I21 I43 I29:I30 I32 I34 I37:I39 I41 I24:I25 I2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21 N43:O43 N29:O30 N32:O32 N34:O34 N37:O39 N41:O41 N24:O25 N27:O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21 R43 R29:R30 R32 R34 R37:R39 R41 R24:R25 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21 Q43 Q29:Q30 Q32 Q34 Q37:Q39 Q41 Q24:Q25 Q2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21 M43 M29:M30 M32 M34 M37:M39 M41 M24:M25 M27">
      <formula1>0</formula1>
      <formula2>999999999999999</formula2>
    </dataValidation>
    <dataValidation type="list" allowBlank="1" showInputMessage="1" showErrorMessage="1" sqref="L13 L14 L15 L16 L17 L18 L19 L20 L21 L22 L23 L24 L25 L26 L27 L28 L29 L30 L31 L32 L33 L34 L35 L36 L37 L38 L39 L40 L41 L43 L42">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43">
      <formula1>0</formula1>
      <formula2>0</formula2>
    </dataValidation>
    <dataValidation type="decimal" allowBlank="1" showErrorMessage="1" errorTitle="Invalid Entry" error="Only Numeric Values are allowed. " sqref="A13:A43">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9" t="s">
        <v>38</v>
      </c>
      <c r="F6" s="69"/>
      <c r="G6" s="69"/>
      <c r="H6" s="69"/>
      <c r="I6" s="69"/>
      <c r="J6" s="69"/>
      <c r="K6" s="69"/>
    </row>
    <row r="7" spans="5:11" ht="14.25">
      <c r="E7" s="70"/>
      <c r="F7" s="70"/>
      <c r="G7" s="70"/>
      <c r="H7" s="70"/>
      <c r="I7" s="70"/>
      <c r="J7" s="70"/>
      <c r="K7" s="70"/>
    </row>
    <row r="8" spans="5:11" ht="14.25">
      <c r="E8" s="70"/>
      <c r="F8" s="70"/>
      <c r="G8" s="70"/>
      <c r="H8" s="70"/>
      <c r="I8" s="70"/>
      <c r="J8" s="70"/>
      <c r="K8" s="70"/>
    </row>
    <row r="9" spans="5:11" ht="14.25">
      <c r="E9" s="70"/>
      <c r="F9" s="70"/>
      <c r="G9" s="70"/>
      <c r="H9" s="70"/>
      <c r="I9" s="70"/>
      <c r="J9" s="70"/>
      <c r="K9" s="70"/>
    </row>
    <row r="10" spans="5:11" ht="14.25">
      <c r="E10" s="70"/>
      <c r="F10" s="70"/>
      <c r="G10" s="70"/>
      <c r="H10" s="70"/>
      <c r="I10" s="70"/>
      <c r="J10" s="70"/>
      <c r="K10" s="70"/>
    </row>
    <row r="11" spans="5:11" ht="14.25">
      <c r="E11" s="70"/>
      <c r="F11" s="70"/>
      <c r="G11" s="70"/>
      <c r="H11" s="70"/>
      <c r="I11" s="70"/>
      <c r="J11" s="70"/>
      <c r="K11" s="70"/>
    </row>
    <row r="12" spans="5:11" ht="14.25">
      <c r="E12" s="70"/>
      <c r="F12" s="70"/>
      <c r="G12" s="70"/>
      <c r="H12" s="70"/>
      <c r="I12" s="70"/>
      <c r="J12" s="70"/>
      <c r="K12" s="70"/>
    </row>
    <row r="13" spans="5:11" ht="14.25">
      <c r="E13" s="70"/>
      <c r="F13" s="70"/>
      <c r="G13" s="70"/>
      <c r="H13" s="70"/>
      <c r="I13" s="70"/>
      <c r="J13" s="70"/>
      <c r="K13" s="70"/>
    </row>
    <row r="14" spans="5:11" ht="14.2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2022-05-13T10:58:17Z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