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<sst xmlns="http://schemas.openxmlformats.org/spreadsheetml/2006/main" count="518" uniqueCount="146">
  <si>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</si>
  <si>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</si>
  <si>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</si>
  <si>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</si>
  <si>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</si>
  <si>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</si>
  <si>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</si>
  <si>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</si>
  <si>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</si>
  <si>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</si>
  <si>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</si>
  <si>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</si>
  <si>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</si>
  <si>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</si>
  <si>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</si>
  <si>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</si>
  <si>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</si>
  <si>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</si>
  <si>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</si>
  <si>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</si>
  <si>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</si>
  <si>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</si>
  <si>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</si>
  <si>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</si>
  <si>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</si>
  <si>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</si>
  <si>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</si>
  <si>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</si>
  <si>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</si>
  <si>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</si>
  <si>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</si>
  <si>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</si>
  <si>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</si>
  <si>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</si>
  <si>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</si>
  <si>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</si>
  <si>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</si>
  <si>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</si>
  <si>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</si>
  <si>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</si>
  <si>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</si>
  <si>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</si>
  <si>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</si>
  <si>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</si>
  <si>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</si>
  <si>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</si>
  <si>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</si>
  <si>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</si>
  <si>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</si>
  <si>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</si>
  <si>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</si>
  <si>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</si>
  <si>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</si>
  <si>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</si>
  <si>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</si>
  <si>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</si>
  <si>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</si>
  <si>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Fixed to openings /wooden frames with rawl plugs screws etc.</t>
  </si>
  <si>
    <t>150x10 mm</t>
  </si>
  <si>
    <t>100x10 mm</t>
  </si>
  <si>
    <t>100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</si>
  <si>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</si>
  <si>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</si>
  <si>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</si>
  <si>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</si>
  <si>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</si>
  <si>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</si>
  <si>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</si>
  <si>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</si>
  <si>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</si>
  <si>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</si>
  <si>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</si>
  <si>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04/C/D1/2022-23</t>
  </si>
  <si>
    <t>Name of Work: Setting right of vacant house no. 1054, Type-I</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</si>
  <si>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</si>
  <si>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</si>
  <si>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</si>
  <si>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</si>
  <si>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Brick work with common burnt clay F.P.S. (non modular) bricks of class designation 7.5 in superstructure above plinth level up to floor V level in all shapes and sizes in :</t>
  </si>
  <si>
    <t>CLADDING WORK</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</si>
  <si>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</si>
  <si>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</si>
  <si>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</si>
  <si>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</si>
  <si>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</si>
  <si>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</si>
  <si>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</si>
  <si>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</si>
  <si>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</si>
  <si>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</si>
  <si>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</si>
  <si>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</si>
  <si>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</si>
  <si>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</si>
  <si>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</si>
  <si>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</si>
  <si>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</si>
  <si>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</si>
  <si>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</si>
  <si>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</si>
  <si>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</si>
  <si>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</si>
  <si>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</si>
  <si>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</si>
  <si>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</si>
  <si>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</si>
  <si>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</si>
  <si>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</si>
  <si>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</si>
  <si>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</si>
  <si>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</si>
  <si>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</si>
  <si>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</si>
  <si>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</si>
  <si>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</si>
  <si>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</si>
  <si>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</si>
  <si>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</si>
  <si>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</si>
  <si>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</si>
  <si>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</si>
  <si>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</si>
  <si>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</si>
  <si>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</si>
  <si>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Providing and fixing G.I. Union in G.I. pipe including cutting and threading the pipe and making long screws etc. complete (New work)  :</t>
  </si>
  <si>
    <t>15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</si>
  <si>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</si>
  <si>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</si>
  <si>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</si>
  <si>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</si>
  <si>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</si>
  <si>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</si>
  <si>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</si>
  <si>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</si>
  <si>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</si>
  <si>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</si>
  <si>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</si>
  <si>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</si>
  <si>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</si>
  <si>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</si>
  <si>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</si>
  <si>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</si>
  <si>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</si>
  <si>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&amp; fiixing Ebco male Aluminium Hanlde and hook for window etc. power coated in required colour with necessary stainless steel screws etc. to the side hung window as per directions of the Engineer-ib-charge complete.</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</si>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</sst>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2"/>
  <sheetViews>
    <sheetView showGridLines="0" view="pageBreakPreview" zoomScaleNormal="85" zoomScaleSheetLayoutView="100" zoomScalePageLayoutView="0" workbookViewId="0" topLeftCell="A105">
      <selection activeCell="F108" sqref="F10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0" t="str">
        <f>B2&amp;" BoQ"</f>
        <v>Percentage BoQ</v>
      </c>
      <c r="B1" s="60"/>
      <c r="C1" s="60"/>
      <c r="D1" s="60"/>
      <c r="E1" s="60"/>
      <c r="F1" s="60"/>
      <c r="G1" s="60"/>
      <c r="H1" s="60"/>
      <c r="I1" s="60"/>
      <c r="J1" s="60"/>
      <c r="K1" s="60"/>
      <c r="L1" s="6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1" t="s">
        <v>42</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10"/>
      <c r="IF4" s="10"/>
      <c r="IG4" s="10"/>
      <c r="IH4" s="10"/>
      <c r="II4" s="10"/>
    </row>
    <row r="5" spans="1:243" s="9" customFormat="1" ht="30.75" customHeight="1">
      <c r="A5" s="61" t="s">
        <v>73</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10"/>
      <c r="IF5" s="10"/>
      <c r="IG5" s="10"/>
      <c r="IH5" s="10"/>
      <c r="II5" s="10"/>
    </row>
    <row r="6" spans="1:243" s="9" customFormat="1" ht="30.75" customHeight="1">
      <c r="A6" s="61" t="s">
        <v>72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10"/>
      <c r="IF6" s="10"/>
      <c r="IG6" s="10"/>
      <c r="IH6" s="10"/>
      <c r="II6" s="10"/>
    </row>
    <row r="7" spans="1:243" s="9" customFormat="1" ht="29.25" customHeight="1" hidden="1">
      <c r="A7" s="62" t="s">
        <v>7</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10"/>
      <c r="IF7" s="10"/>
      <c r="IG7" s="10"/>
      <c r="IH7" s="10"/>
      <c r="II7" s="10"/>
    </row>
    <row r="8" spans="1:243" s="12" customFormat="1" ht="72" customHeight="1">
      <c r="A8" s="11" t="s">
        <v>39</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3" t="s">
        <v>48</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24.75" customHeight="1">
      <c r="A13" s="55">
        <v>1</v>
      </c>
      <c r="B13" s="56" t="s">
        <v>74</v>
      </c>
      <c r="C13" s="33"/>
      <c r="D13" s="64"/>
      <c r="E13" s="64"/>
      <c r="F13" s="64"/>
      <c r="G13" s="64"/>
      <c r="H13" s="64"/>
      <c r="I13" s="64"/>
      <c r="J13" s="64"/>
      <c r="K13" s="64"/>
      <c r="L13" s="64"/>
      <c r="M13" s="64"/>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A13" s="21">
        <v>1</v>
      </c>
      <c r="IB13" s="21" t="s">
        <v>74</v>
      </c>
      <c r="IE13" s="22"/>
      <c r="IF13" s="22"/>
      <c r="IG13" s="22"/>
      <c r="IH13" s="22"/>
      <c r="II13" s="22"/>
    </row>
    <row r="14" spans="1:243" s="21" customFormat="1" ht="48.75" customHeight="1">
      <c r="A14" s="55">
        <v>1.01</v>
      </c>
      <c r="B14" s="56" t="s">
        <v>75</v>
      </c>
      <c r="C14" s="33"/>
      <c r="D14" s="64"/>
      <c r="E14" s="64"/>
      <c r="F14" s="64"/>
      <c r="G14" s="64"/>
      <c r="H14" s="64"/>
      <c r="I14" s="64"/>
      <c r="J14" s="64"/>
      <c r="K14" s="64"/>
      <c r="L14" s="64"/>
      <c r="M14" s="64"/>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IA14" s="21">
        <v>1.01</v>
      </c>
      <c r="IB14" s="21" t="s">
        <v>75</v>
      </c>
      <c r="IE14" s="22"/>
      <c r="IF14" s="22"/>
      <c r="IG14" s="22"/>
      <c r="IH14" s="22"/>
      <c r="II14" s="22"/>
    </row>
    <row r="15" spans="1:243" s="21" customFormat="1" ht="78.75">
      <c r="A15" s="55">
        <v>1.02</v>
      </c>
      <c r="B15" s="56" t="s">
        <v>76</v>
      </c>
      <c r="C15" s="33"/>
      <c r="D15" s="33">
        <v>0.3</v>
      </c>
      <c r="E15" s="57" t="s">
        <v>46</v>
      </c>
      <c r="F15" s="76">
        <v>6457.83</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1937.35</v>
      </c>
      <c r="BB15" s="50">
        <f>BA15+SUM(N15:AZ15)</f>
        <v>1937.35</v>
      </c>
      <c r="BC15" s="54" t="str">
        <f>SpellNumber(L15,BB15)</f>
        <v>INR  One Thousand Nine Hundred &amp; Thirty Seven  and Paise Thirty Five Only</v>
      </c>
      <c r="IA15" s="21">
        <v>1.02</v>
      </c>
      <c r="IB15" s="21" t="s">
        <v>76</v>
      </c>
      <c r="ID15" s="21">
        <v>0.3</v>
      </c>
      <c r="IE15" s="22" t="s">
        <v>46</v>
      </c>
      <c r="IF15" s="22"/>
      <c r="IG15" s="22"/>
      <c r="IH15" s="22"/>
      <c r="II15" s="22"/>
    </row>
    <row r="16" spans="1:243" s="21" customFormat="1" ht="15.75">
      <c r="A16" s="55">
        <v>2</v>
      </c>
      <c r="B16" s="56" t="s">
        <v>77</v>
      </c>
      <c r="C16" s="33"/>
      <c r="D16" s="64"/>
      <c r="E16" s="64"/>
      <c r="F16" s="64"/>
      <c r="G16" s="64"/>
      <c r="H16" s="64"/>
      <c r="I16" s="64"/>
      <c r="J16" s="64"/>
      <c r="K16" s="64"/>
      <c r="L16" s="64"/>
      <c r="M16" s="64"/>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IA16" s="21">
        <v>2</v>
      </c>
      <c r="IB16" s="21" t="s">
        <v>77</v>
      </c>
      <c r="IE16" s="22"/>
      <c r="IF16" s="22"/>
      <c r="IG16" s="22"/>
      <c r="IH16" s="22"/>
      <c r="II16" s="22"/>
    </row>
    <row r="17" spans="1:243" s="21" customFormat="1" ht="64.5" customHeight="1">
      <c r="A17" s="55">
        <v>2.01</v>
      </c>
      <c r="B17" s="56" t="s">
        <v>78</v>
      </c>
      <c r="C17" s="33"/>
      <c r="D17" s="64"/>
      <c r="E17" s="64"/>
      <c r="F17" s="64"/>
      <c r="G17" s="64"/>
      <c r="H17" s="64"/>
      <c r="I17" s="64"/>
      <c r="J17" s="64"/>
      <c r="K17" s="64"/>
      <c r="L17" s="64"/>
      <c r="M17" s="64"/>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IA17" s="21">
        <v>2.01</v>
      </c>
      <c r="IB17" s="21" t="s">
        <v>78</v>
      </c>
      <c r="IE17" s="22"/>
      <c r="IF17" s="22"/>
      <c r="IG17" s="22"/>
      <c r="IH17" s="22"/>
      <c r="II17" s="22"/>
    </row>
    <row r="18" spans="1:243" s="21" customFormat="1" ht="29.25" customHeight="1">
      <c r="A18" s="55">
        <v>2.02</v>
      </c>
      <c r="B18" s="56" t="s">
        <v>53</v>
      </c>
      <c r="C18" s="33"/>
      <c r="D18" s="33">
        <v>0.1</v>
      </c>
      <c r="E18" s="57" t="s">
        <v>46</v>
      </c>
      <c r="F18" s="76">
        <v>7267.3</v>
      </c>
      <c r="G18" s="42"/>
      <c r="H18" s="36"/>
      <c r="I18" s="37" t="s">
        <v>33</v>
      </c>
      <c r="J18" s="38">
        <f>IF(I18="Less(-)",-1,1)</f>
        <v>1</v>
      </c>
      <c r="K18" s="36" t="s">
        <v>34</v>
      </c>
      <c r="L18" s="36" t="s">
        <v>4</v>
      </c>
      <c r="M18" s="39"/>
      <c r="N18" s="48"/>
      <c r="O18" s="48"/>
      <c r="P18" s="49"/>
      <c r="Q18" s="48"/>
      <c r="R18" s="48"/>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1">
        <f>total_amount_ba($B$2,$D$2,D18,F18,J18,K18,M18)</f>
        <v>726.73</v>
      </c>
      <c r="BB18" s="50">
        <f>BA18+SUM(N18:AZ18)</f>
        <v>726.73</v>
      </c>
      <c r="BC18" s="54" t="str">
        <f>SpellNumber(L18,BB18)</f>
        <v>INR  Seven Hundred &amp; Twenty Six  and Paise Seventy Three Only</v>
      </c>
      <c r="IA18" s="21">
        <v>2.02</v>
      </c>
      <c r="IB18" s="21" t="s">
        <v>53</v>
      </c>
      <c r="ID18" s="21">
        <v>0.1</v>
      </c>
      <c r="IE18" s="22" t="s">
        <v>46</v>
      </c>
      <c r="IF18" s="22"/>
      <c r="IG18" s="22"/>
      <c r="IH18" s="22"/>
      <c r="II18" s="22"/>
    </row>
    <row r="19" spans="1:243" s="21" customFormat="1" ht="16.5" customHeight="1">
      <c r="A19" s="55">
        <v>3</v>
      </c>
      <c r="B19" s="56" t="s">
        <v>79</v>
      </c>
      <c r="C19" s="33"/>
      <c r="D19" s="64"/>
      <c r="E19" s="64"/>
      <c r="F19" s="64"/>
      <c r="G19" s="64"/>
      <c r="H19" s="64"/>
      <c r="I19" s="64"/>
      <c r="J19" s="64"/>
      <c r="K19" s="64"/>
      <c r="L19" s="64"/>
      <c r="M19" s="64"/>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IA19" s="21">
        <v>3</v>
      </c>
      <c r="IB19" s="21" t="s">
        <v>79</v>
      </c>
      <c r="IE19" s="22"/>
      <c r="IF19" s="22"/>
      <c r="IG19" s="22"/>
      <c r="IH19" s="22"/>
      <c r="II19" s="22"/>
    </row>
    <row r="20" spans="1:243" s="21" customFormat="1" ht="236.25">
      <c r="A20" s="55">
        <v>3.01</v>
      </c>
      <c r="B20" s="56" t="s">
        <v>54</v>
      </c>
      <c r="C20" s="33"/>
      <c r="D20" s="33">
        <v>2</v>
      </c>
      <c r="E20" s="57" t="s">
        <v>43</v>
      </c>
      <c r="F20" s="76">
        <v>932.44</v>
      </c>
      <c r="G20" s="42"/>
      <c r="H20" s="36"/>
      <c r="I20" s="37" t="s">
        <v>33</v>
      </c>
      <c r="J20" s="38">
        <f>IF(I20="Less(-)",-1,1)</f>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total_amount_ba($B$2,$D$2,D20,F20,J20,K20,M20)</f>
        <v>1864.88</v>
      </c>
      <c r="BB20" s="50">
        <f>BA20+SUM(N20:AZ20)</f>
        <v>1864.88</v>
      </c>
      <c r="BC20" s="54" t="str">
        <f>SpellNumber(L20,BB20)</f>
        <v>INR  One Thousand Eight Hundred &amp; Sixty Four  and Paise Eighty Eight Only</v>
      </c>
      <c r="IA20" s="21">
        <v>3.01</v>
      </c>
      <c r="IB20" s="21" t="s">
        <v>54</v>
      </c>
      <c r="ID20" s="21">
        <v>2</v>
      </c>
      <c r="IE20" s="22" t="s">
        <v>43</v>
      </c>
      <c r="IF20" s="22"/>
      <c r="IG20" s="22"/>
      <c r="IH20" s="22"/>
      <c r="II20" s="22"/>
    </row>
    <row r="21" spans="1:243" s="21" customFormat="1" ht="16.5" customHeight="1">
      <c r="A21" s="55">
        <v>4</v>
      </c>
      <c r="B21" s="56" t="s">
        <v>80</v>
      </c>
      <c r="C21" s="33"/>
      <c r="D21" s="64"/>
      <c r="E21" s="64"/>
      <c r="F21" s="64"/>
      <c r="G21" s="64"/>
      <c r="H21" s="64"/>
      <c r="I21" s="64"/>
      <c r="J21" s="64"/>
      <c r="K21" s="64"/>
      <c r="L21" s="64"/>
      <c r="M21" s="64"/>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IA21" s="21">
        <v>4</v>
      </c>
      <c r="IB21" s="21" t="s">
        <v>80</v>
      </c>
      <c r="IE21" s="22"/>
      <c r="IF21" s="22"/>
      <c r="IG21" s="22"/>
      <c r="IH21" s="22"/>
      <c r="II21" s="22"/>
    </row>
    <row r="22" spans="1:243" s="21" customFormat="1" ht="126">
      <c r="A22" s="55">
        <v>4.01</v>
      </c>
      <c r="B22" s="56" t="s">
        <v>81</v>
      </c>
      <c r="C22" s="33"/>
      <c r="D22" s="64"/>
      <c r="E22" s="64"/>
      <c r="F22" s="64"/>
      <c r="G22" s="64"/>
      <c r="H22" s="64"/>
      <c r="I22" s="64"/>
      <c r="J22" s="64"/>
      <c r="K22" s="64"/>
      <c r="L22" s="64"/>
      <c r="M22" s="64"/>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IA22" s="21">
        <v>4.01</v>
      </c>
      <c r="IB22" s="21" t="s">
        <v>81</v>
      </c>
      <c r="IE22" s="22"/>
      <c r="IF22" s="22"/>
      <c r="IG22" s="22"/>
      <c r="IH22" s="22"/>
      <c r="II22" s="22"/>
    </row>
    <row r="23" spans="1:243" s="21" customFormat="1" ht="31.5" customHeight="1">
      <c r="A23" s="55">
        <v>4.02</v>
      </c>
      <c r="B23" s="56" t="s">
        <v>55</v>
      </c>
      <c r="C23" s="33"/>
      <c r="D23" s="33">
        <v>0.03</v>
      </c>
      <c r="E23" s="57" t="s">
        <v>46</v>
      </c>
      <c r="F23" s="76">
        <v>93573.74</v>
      </c>
      <c r="G23" s="42"/>
      <c r="H23" s="36"/>
      <c r="I23" s="37" t="s">
        <v>33</v>
      </c>
      <c r="J23" s="38">
        <f aca="true" t="shared" si="0" ref="J23:J79">IF(I23="Less(-)",-1,1)</f>
        <v>1</v>
      </c>
      <c r="K23" s="36" t="s">
        <v>34</v>
      </c>
      <c r="L23" s="36" t="s">
        <v>4</v>
      </c>
      <c r="M23" s="39"/>
      <c r="N23" s="48"/>
      <c r="O23" s="48"/>
      <c r="P23" s="49"/>
      <c r="Q23" s="48"/>
      <c r="R23" s="48"/>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1">
        <f aca="true" t="shared" si="1" ref="BA23:BA79">total_amount_ba($B$2,$D$2,D23,F23,J23,K23,M23)</f>
        <v>2807.21</v>
      </c>
      <c r="BB23" s="50">
        <f aca="true" t="shared" si="2" ref="BB23:BB79">BA23+SUM(N23:AZ23)</f>
        <v>2807.21</v>
      </c>
      <c r="BC23" s="54" t="str">
        <f aca="true" t="shared" si="3" ref="BC23:BC79">SpellNumber(L23,BB23)</f>
        <v>INR  Two Thousand Eight Hundred &amp; Seven  and Paise Twenty One Only</v>
      </c>
      <c r="IA23" s="21">
        <v>4.02</v>
      </c>
      <c r="IB23" s="21" t="s">
        <v>55</v>
      </c>
      <c r="ID23" s="21">
        <v>0.03</v>
      </c>
      <c r="IE23" s="22" t="s">
        <v>46</v>
      </c>
      <c r="IF23" s="22"/>
      <c r="IG23" s="22"/>
      <c r="IH23" s="22"/>
      <c r="II23" s="22"/>
    </row>
    <row r="24" spans="1:243" s="21" customFormat="1" ht="31.5" customHeight="1">
      <c r="A24" s="55">
        <v>4.03</v>
      </c>
      <c r="B24" s="56" t="s">
        <v>82</v>
      </c>
      <c r="C24" s="33"/>
      <c r="D24" s="33">
        <v>0.5</v>
      </c>
      <c r="E24" s="57" t="s">
        <v>43</v>
      </c>
      <c r="F24" s="76">
        <v>130.21</v>
      </c>
      <c r="G24" s="42"/>
      <c r="H24" s="36"/>
      <c r="I24" s="37" t="s">
        <v>33</v>
      </c>
      <c r="J24" s="38">
        <f t="shared" si="0"/>
        <v>1</v>
      </c>
      <c r="K24" s="36" t="s">
        <v>34</v>
      </c>
      <c r="L24" s="36" t="s">
        <v>4</v>
      </c>
      <c r="M24" s="39"/>
      <c r="N24" s="48"/>
      <c r="O24" s="48"/>
      <c r="P24" s="49"/>
      <c r="Q24" s="48"/>
      <c r="R24" s="48"/>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1">
        <f t="shared" si="1"/>
        <v>65.11</v>
      </c>
      <c r="BB24" s="50">
        <f t="shared" si="2"/>
        <v>65.11</v>
      </c>
      <c r="BC24" s="54" t="str">
        <f t="shared" si="3"/>
        <v>INR  Sixty Five and Paise Eleven Only</v>
      </c>
      <c r="IA24" s="21">
        <v>4.03</v>
      </c>
      <c r="IB24" s="21" t="s">
        <v>82</v>
      </c>
      <c r="ID24" s="21">
        <v>0.5</v>
      </c>
      <c r="IE24" s="22" t="s">
        <v>43</v>
      </c>
      <c r="IF24" s="22"/>
      <c r="IG24" s="22"/>
      <c r="IH24" s="22"/>
      <c r="II24" s="22"/>
    </row>
    <row r="25" spans="1:243" s="21" customFormat="1" ht="64.5" customHeight="1">
      <c r="A25" s="55">
        <v>4.04</v>
      </c>
      <c r="B25" s="56" t="s">
        <v>83</v>
      </c>
      <c r="C25" s="33"/>
      <c r="D25" s="64"/>
      <c r="E25" s="64"/>
      <c r="F25" s="64"/>
      <c r="G25" s="64"/>
      <c r="H25" s="64"/>
      <c r="I25" s="64"/>
      <c r="J25" s="64"/>
      <c r="K25" s="64"/>
      <c r="L25" s="64"/>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IA25" s="21">
        <v>4.04</v>
      </c>
      <c r="IB25" s="21" t="s">
        <v>83</v>
      </c>
      <c r="IE25" s="22"/>
      <c r="IF25" s="22"/>
      <c r="IG25" s="22"/>
      <c r="IH25" s="22"/>
      <c r="II25" s="22"/>
    </row>
    <row r="26" spans="1:243" s="21" customFormat="1" ht="31.5" customHeight="1">
      <c r="A26" s="58">
        <v>4.05</v>
      </c>
      <c r="B26" s="56" t="s">
        <v>57</v>
      </c>
      <c r="C26" s="33"/>
      <c r="D26" s="33">
        <v>15</v>
      </c>
      <c r="E26" s="57" t="s">
        <v>52</v>
      </c>
      <c r="F26" s="76">
        <v>173.35</v>
      </c>
      <c r="G26" s="42"/>
      <c r="H26" s="36"/>
      <c r="I26" s="37" t="s">
        <v>33</v>
      </c>
      <c r="J26" s="38">
        <f t="shared" si="0"/>
        <v>1</v>
      </c>
      <c r="K26" s="36" t="s">
        <v>34</v>
      </c>
      <c r="L26" s="36" t="s">
        <v>4</v>
      </c>
      <c r="M26" s="39"/>
      <c r="N26" s="48"/>
      <c r="O26" s="48"/>
      <c r="P26" s="49"/>
      <c r="Q26" s="48"/>
      <c r="R26" s="48"/>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1">
        <f t="shared" si="1"/>
        <v>2600.25</v>
      </c>
      <c r="BB26" s="50">
        <f t="shared" si="2"/>
        <v>2600.25</v>
      </c>
      <c r="BC26" s="54" t="str">
        <f t="shared" si="3"/>
        <v>INR  Two Thousand Six Hundred    and Paise Twenty Five Only</v>
      </c>
      <c r="IA26" s="21">
        <v>4.05</v>
      </c>
      <c r="IB26" s="21" t="s">
        <v>57</v>
      </c>
      <c r="ID26" s="21">
        <v>15</v>
      </c>
      <c r="IE26" s="22" t="s">
        <v>52</v>
      </c>
      <c r="IF26" s="22"/>
      <c r="IG26" s="22"/>
      <c r="IH26" s="22"/>
      <c r="II26" s="22"/>
    </row>
    <row r="27" spans="1:243" s="21" customFormat="1" ht="47.25">
      <c r="A27" s="55">
        <v>4.06</v>
      </c>
      <c r="B27" s="56" t="s">
        <v>84</v>
      </c>
      <c r="C27" s="33"/>
      <c r="D27" s="64"/>
      <c r="E27" s="64"/>
      <c r="F27" s="64"/>
      <c r="G27" s="64"/>
      <c r="H27" s="64"/>
      <c r="I27" s="64"/>
      <c r="J27" s="64"/>
      <c r="K27" s="64"/>
      <c r="L27" s="64"/>
      <c r="M27" s="64"/>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IA27" s="21">
        <v>4.06</v>
      </c>
      <c r="IB27" s="21" t="s">
        <v>84</v>
      </c>
      <c r="IE27" s="22"/>
      <c r="IF27" s="22"/>
      <c r="IG27" s="22"/>
      <c r="IH27" s="22"/>
      <c r="II27" s="22"/>
    </row>
    <row r="28" spans="1:243" s="21" customFormat="1" ht="31.5" customHeight="1">
      <c r="A28" s="55">
        <v>4.07</v>
      </c>
      <c r="B28" s="56" t="s">
        <v>85</v>
      </c>
      <c r="C28" s="33"/>
      <c r="D28" s="33">
        <v>1</v>
      </c>
      <c r="E28" s="57" t="s">
        <v>47</v>
      </c>
      <c r="F28" s="76">
        <v>145.46</v>
      </c>
      <c r="G28" s="42"/>
      <c r="H28" s="36"/>
      <c r="I28" s="37" t="s">
        <v>33</v>
      </c>
      <c r="J28" s="38">
        <f t="shared" si="0"/>
        <v>1</v>
      </c>
      <c r="K28" s="36" t="s">
        <v>34</v>
      </c>
      <c r="L28" s="36" t="s">
        <v>4</v>
      </c>
      <c r="M28" s="39"/>
      <c r="N28" s="48"/>
      <c r="O28" s="48"/>
      <c r="P28" s="49"/>
      <c r="Q28" s="48"/>
      <c r="R28" s="48"/>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51">
        <f t="shared" si="1"/>
        <v>145.46</v>
      </c>
      <c r="BB28" s="50">
        <f t="shared" si="2"/>
        <v>145.46</v>
      </c>
      <c r="BC28" s="54" t="str">
        <f t="shared" si="3"/>
        <v>INR  One Hundred &amp; Forty Five  and Paise Forty Six Only</v>
      </c>
      <c r="IA28" s="21">
        <v>4.07</v>
      </c>
      <c r="IB28" s="21" t="s">
        <v>85</v>
      </c>
      <c r="ID28" s="21">
        <v>1</v>
      </c>
      <c r="IE28" s="22" t="s">
        <v>47</v>
      </c>
      <c r="IF28" s="22"/>
      <c r="IG28" s="22"/>
      <c r="IH28" s="22"/>
      <c r="II28" s="22"/>
    </row>
    <row r="29" spans="1:243" s="21" customFormat="1" ht="63">
      <c r="A29" s="58">
        <v>4.08</v>
      </c>
      <c r="B29" s="56" t="s">
        <v>86</v>
      </c>
      <c r="C29" s="33"/>
      <c r="D29" s="64"/>
      <c r="E29" s="64"/>
      <c r="F29" s="64"/>
      <c r="G29" s="64"/>
      <c r="H29" s="64"/>
      <c r="I29" s="64"/>
      <c r="J29" s="64"/>
      <c r="K29" s="64"/>
      <c r="L29" s="64"/>
      <c r="M29" s="64"/>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IA29" s="21">
        <v>4.08</v>
      </c>
      <c r="IB29" s="21" t="s">
        <v>86</v>
      </c>
      <c r="IE29" s="22"/>
      <c r="IF29" s="22"/>
      <c r="IG29" s="22"/>
      <c r="IH29" s="22"/>
      <c r="II29" s="22"/>
    </row>
    <row r="30" spans="1:243" s="21" customFormat="1" ht="31.5" customHeight="1">
      <c r="A30" s="55">
        <v>4.09</v>
      </c>
      <c r="B30" s="56" t="s">
        <v>87</v>
      </c>
      <c r="C30" s="33"/>
      <c r="D30" s="33">
        <v>1</v>
      </c>
      <c r="E30" s="57" t="s">
        <v>47</v>
      </c>
      <c r="F30" s="76">
        <v>53.53</v>
      </c>
      <c r="G30" s="42"/>
      <c r="H30" s="36"/>
      <c r="I30" s="37" t="s">
        <v>33</v>
      </c>
      <c r="J30" s="38">
        <f t="shared" si="0"/>
        <v>1</v>
      </c>
      <c r="K30" s="36" t="s">
        <v>34</v>
      </c>
      <c r="L30" s="36" t="s">
        <v>4</v>
      </c>
      <c r="M30" s="39"/>
      <c r="N30" s="48"/>
      <c r="O30" s="48"/>
      <c r="P30" s="49"/>
      <c r="Q30" s="48"/>
      <c r="R30" s="48"/>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1">
        <f t="shared" si="1"/>
        <v>53.53</v>
      </c>
      <c r="BB30" s="50">
        <f t="shared" si="2"/>
        <v>53.53</v>
      </c>
      <c r="BC30" s="54" t="str">
        <f t="shared" si="3"/>
        <v>INR  Fifty Three and Paise Fifty Three Only</v>
      </c>
      <c r="IA30" s="21">
        <v>4.09</v>
      </c>
      <c r="IB30" s="21" t="s">
        <v>87</v>
      </c>
      <c r="ID30" s="21">
        <v>1</v>
      </c>
      <c r="IE30" s="22" t="s">
        <v>47</v>
      </c>
      <c r="IF30" s="22"/>
      <c r="IG30" s="22"/>
      <c r="IH30" s="22"/>
      <c r="II30" s="22"/>
    </row>
    <row r="31" spans="1:243" s="21" customFormat="1" ht="19.5" customHeight="1">
      <c r="A31" s="58">
        <v>4.1</v>
      </c>
      <c r="B31" s="56" t="s">
        <v>58</v>
      </c>
      <c r="C31" s="33"/>
      <c r="D31" s="33">
        <v>1</v>
      </c>
      <c r="E31" s="57" t="s">
        <v>47</v>
      </c>
      <c r="F31" s="76">
        <v>46.51</v>
      </c>
      <c r="G31" s="42"/>
      <c r="H31" s="36"/>
      <c r="I31" s="37" t="s">
        <v>33</v>
      </c>
      <c r="J31" s="38">
        <f t="shared" si="0"/>
        <v>1</v>
      </c>
      <c r="K31" s="36" t="s">
        <v>34</v>
      </c>
      <c r="L31" s="36" t="s">
        <v>4</v>
      </c>
      <c r="M31" s="39"/>
      <c r="N31" s="48"/>
      <c r="O31" s="48"/>
      <c r="P31" s="49"/>
      <c r="Q31" s="48"/>
      <c r="R31" s="48"/>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1">
        <f t="shared" si="1"/>
        <v>46.51</v>
      </c>
      <c r="BB31" s="50">
        <f t="shared" si="2"/>
        <v>46.51</v>
      </c>
      <c r="BC31" s="54" t="str">
        <f t="shared" si="3"/>
        <v>INR  Forty Six and Paise Fifty One Only</v>
      </c>
      <c r="IA31" s="21">
        <v>4.1</v>
      </c>
      <c r="IB31" s="21" t="s">
        <v>58</v>
      </c>
      <c r="ID31" s="21">
        <v>1</v>
      </c>
      <c r="IE31" s="22" t="s">
        <v>47</v>
      </c>
      <c r="IF31" s="22"/>
      <c r="IG31" s="22"/>
      <c r="IH31" s="22"/>
      <c r="II31" s="22"/>
    </row>
    <row r="32" spans="1:243" s="21" customFormat="1" ht="31.5" customHeight="1">
      <c r="A32" s="58">
        <v>4.11</v>
      </c>
      <c r="B32" s="56" t="s">
        <v>59</v>
      </c>
      <c r="C32" s="33"/>
      <c r="D32" s="33">
        <v>4</v>
      </c>
      <c r="E32" s="57" t="s">
        <v>47</v>
      </c>
      <c r="F32" s="76">
        <v>34.28</v>
      </c>
      <c r="G32" s="42"/>
      <c r="H32" s="36"/>
      <c r="I32" s="37" t="s">
        <v>33</v>
      </c>
      <c r="J32" s="38">
        <f t="shared" si="0"/>
        <v>1</v>
      </c>
      <c r="K32" s="36" t="s">
        <v>34</v>
      </c>
      <c r="L32" s="36" t="s">
        <v>4</v>
      </c>
      <c r="M32" s="39"/>
      <c r="N32" s="48"/>
      <c r="O32" s="48"/>
      <c r="P32" s="49"/>
      <c r="Q32" s="48"/>
      <c r="R32" s="48"/>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1">
        <f t="shared" si="1"/>
        <v>137.12</v>
      </c>
      <c r="BB32" s="50">
        <f t="shared" si="2"/>
        <v>137.12</v>
      </c>
      <c r="BC32" s="54" t="str">
        <f t="shared" si="3"/>
        <v>INR  One Hundred &amp; Thirty Seven  and Paise Twelve Only</v>
      </c>
      <c r="IA32" s="21">
        <v>4.11</v>
      </c>
      <c r="IB32" s="21" t="s">
        <v>59</v>
      </c>
      <c r="ID32" s="21">
        <v>4</v>
      </c>
      <c r="IE32" s="22" t="s">
        <v>47</v>
      </c>
      <c r="IF32" s="22"/>
      <c r="IG32" s="22"/>
      <c r="IH32" s="22"/>
      <c r="II32" s="22"/>
    </row>
    <row r="33" spans="1:243" s="21" customFormat="1" ht="63">
      <c r="A33" s="55">
        <v>4.12</v>
      </c>
      <c r="B33" s="56" t="s">
        <v>88</v>
      </c>
      <c r="C33" s="33"/>
      <c r="D33" s="64"/>
      <c r="E33" s="64"/>
      <c r="F33" s="64"/>
      <c r="G33" s="64"/>
      <c r="H33" s="64"/>
      <c r="I33" s="64"/>
      <c r="J33" s="64"/>
      <c r="K33" s="64"/>
      <c r="L33" s="64"/>
      <c r="M33" s="64"/>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IA33" s="21">
        <v>4.12</v>
      </c>
      <c r="IB33" s="21" t="s">
        <v>88</v>
      </c>
      <c r="IE33" s="22"/>
      <c r="IF33" s="22"/>
      <c r="IG33" s="22"/>
      <c r="IH33" s="22"/>
      <c r="II33" s="22"/>
    </row>
    <row r="34" spans="1:243" s="21" customFormat="1" ht="33" customHeight="1">
      <c r="A34" s="58">
        <v>4.13</v>
      </c>
      <c r="B34" s="56" t="s">
        <v>89</v>
      </c>
      <c r="C34" s="33"/>
      <c r="D34" s="33">
        <v>2</v>
      </c>
      <c r="E34" s="57" t="s">
        <v>47</v>
      </c>
      <c r="F34" s="76">
        <v>30.86</v>
      </c>
      <c r="G34" s="42"/>
      <c r="H34" s="36"/>
      <c r="I34" s="37" t="s">
        <v>33</v>
      </c>
      <c r="J34" s="38">
        <f t="shared" si="0"/>
        <v>1</v>
      </c>
      <c r="K34" s="36" t="s">
        <v>34</v>
      </c>
      <c r="L34" s="36" t="s">
        <v>4</v>
      </c>
      <c r="M34" s="39"/>
      <c r="N34" s="48"/>
      <c r="O34" s="48"/>
      <c r="P34" s="49"/>
      <c r="Q34" s="48"/>
      <c r="R34" s="48"/>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1">
        <f t="shared" si="1"/>
        <v>61.72</v>
      </c>
      <c r="BB34" s="50">
        <f t="shared" si="2"/>
        <v>61.72</v>
      </c>
      <c r="BC34" s="54" t="str">
        <f t="shared" si="3"/>
        <v>INR  Sixty One and Paise Seventy Two Only</v>
      </c>
      <c r="IA34" s="21">
        <v>4.13</v>
      </c>
      <c r="IB34" s="21" t="s">
        <v>89</v>
      </c>
      <c r="ID34" s="21">
        <v>2</v>
      </c>
      <c r="IE34" s="22" t="s">
        <v>47</v>
      </c>
      <c r="IF34" s="22"/>
      <c r="IG34" s="22"/>
      <c r="IH34" s="22"/>
      <c r="II34" s="22"/>
    </row>
    <row r="35" spans="1:243" s="21" customFormat="1" ht="19.5" customHeight="1">
      <c r="A35" s="58">
        <v>4.14</v>
      </c>
      <c r="B35" s="56" t="s">
        <v>60</v>
      </c>
      <c r="C35" s="33"/>
      <c r="D35" s="33">
        <v>4</v>
      </c>
      <c r="E35" s="57" t="s">
        <v>47</v>
      </c>
      <c r="F35" s="76">
        <v>24.77</v>
      </c>
      <c r="G35" s="42"/>
      <c r="H35" s="36"/>
      <c r="I35" s="37" t="s">
        <v>33</v>
      </c>
      <c r="J35" s="38">
        <f t="shared" si="0"/>
        <v>1</v>
      </c>
      <c r="K35" s="36" t="s">
        <v>34</v>
      </c>
      <c r="L35" s="36" t="s">
        <v>4</v>
      </c>
      <c r="M35" s="39"/>
      <c r="N35" s="48"/>
      <c r="O35" s="48"/>
      <c r="P35" s="49"/>
      <c r="Q35" s="48"/>
      <c r="R35" s="48"/>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1">
        <f t="shared" si="1"/>
        <v>99.08</v>
      </c>
      <c r="BB35" s="50">
        <f t="shared" si="2"/>
        <v>99.08</v>
      </c>
      <c r="BC35" s="54" t="str">
        <f t="shared" si="3"/>
        <v>INR  Ninety Nine and Paise Eight Only</v>
      </c>
      <c r="IA35" s="21">
        <v>4.14</v>
      </c>
      <c r="IB35" s="21" t="s">
        <v>60</v>
      </c>
      <c r="ID35" s="21">
        <v>4</v>
      </c>
      <c r="IE35" s="22" t="s">
        <v>47</v>
      </c>
      <c r="IF35" s="22"/>
      <c r="IG35" s="22"/>
      <c r="IH35" s="22"/>
      <c r="II35" s="22"/>
    </row>
    <row r="36" spans="1:243" s="21" customFormat="1" ht="110.25">
      <c r="A36" s="55">
        <v>4.15</v>
      </c>
      <c r="B36" s="56" t="s">
        <v>90</v>
      </c>
      <c r="C36" s="33"/>
      <c r="D36" s="64"/>
      <c r="E36" s="64"/>
      <c r="F36" s="64"/>
      <c r="G36" s="64"/>
      <c r="H36" s="64"/>
      <c r="I36" s="64"/>
      <c r="J36" s="64"/>
      <c r="K36" s="64"/>
      <c r="L36" s="64"/>
      <c r="M36" s="64"/>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IA36" s="21">
        <v>4.15</v>
      </c>
      <c r="IB36" s="21" t="s">
        <v>90</v>
      </c>
      <c r="IE36" s="22"/>
      <c r="IF36" s="22"/>
      <c r="IG36" s="22"/>
      <c r="IH36" s="22"/>
      <c r="II36" s="22"/>
    </row>
    <row r="37" spans="1:243" s="21" customFormat="1" ht="31.5" customHeight="1">
      <c r="A37" s="58">
        <v>4.16</v>
      </c>
      <c r="B37" s="56" t="s">
        <v>91</v>
      </c>
      <c r="C37" s="33"/>
      <c r="D37" s="33">
        <v>4</v>
      </c>
      <c r="E37" s="57" t="s">
        <v>47</v>
      </c>
      <c r="F37" s="76">
        <v>54.58</v>
      </c>
      <c r="G37" s="42"/>
      <c r="H37" s="36"/>
      <c r="I37" s="37" t="s">
        <v>33</v>
      </c>
      <c r="J37" s="38">
        <f t="shared" si="0"/>
        <v>1</v>
      </c>
      <c r="K37" s="36" t="s">
        <v>34</v>
      </c>
      <c r="L37" s="36" t="s">
        <v>4</v>
      </c>
      <c r="M37" s="39"/>
      <c r="N37" s="48"/>
      <c r="O37" s="48"/>
      <c r="P37" s="49"/>
      <c r="Q37" s="48"/>
      <c r="R37" s="48"/>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1">
        <f t="shared" si="1"/>
        <v>218.32</v>
      </c>
      <c r="BB37" s="50">
        <f t="shared" si="2"/>
        <v>218.32</v>
      </c>
      <c r="BC37" s="54" t="str">
        <f t="shared" si="3"/>
        <v>INR  Two Hundred &amp; Eighteen  and Paise Thirty Two Only</v>
      </c>
      <c r="IA37" s="21">
        <v>4.16</v>
      </c>
      <c r="IB37" s="21" t="s">
        <v>91</v>
      </c>
      <c r="ID37" s="21">
        <v>4</v>
      </c>
      <c r="IE37" s="22" t="s">
        <v>47</v>
      </c>
      <c r="IF37" s="22"/>
      <c r="IG37" s="22"/>
      <c r="IH37" s="22"/>
      <c r="II37" s="22"/>
    </row>
    <row r="38" spans="1:243" s="21" customFormat="1" ht="110.25">
      <c r="A38" s="58">
        <v>4.17</v>
      </c>
      <c r="B38" s="56" t="s">
        <v>92</v>
      </c>
      <c r="C38" s="33"/>
      <c r="D38" s="64"/>
      <c r="E38" s="64"/>
      <c r="F38" s="64"/>
      <c r="G38" s="64"/>
      <c r="H38" s="64"/>
      <c r="I38" s="64"/>
      <c r="J38" s="64"/>
      <c r="K38" s="64"/>
      <c r="L38" s="64"/>
      <c r="M38" s="64"/>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IA38" s="21">
        <v>4.17</v>
      </c>
      <c r="IB38" s="21" t="s">
        <v>92</v>
      </c>
      <c r="IE38" s="22"/>
      <c r="IF38" s="22"/>
      <c r="IG38" s="22"/>
      <c r="IH38" s="22"/>
      <c r="II38" s="22"/>
    </row>
    <row r="39" spans="1:243" s="21" customFormat="1" ht="18" customHeight="1">
      <c r="A39" s="55">
        <v>4.18</v>
      </c>
      <c r="B39" s="56" t="s">
        <v>93</v>
      </c>
      <c r="C39" s="33"/>
      <c r="D39" s="64"/>
      <c r="E39" s="64"/>
      <c r="F39" s="64"/>
      <c r="G39" s="64"/>
      <c r="H39" s="64"/>
      <c r="I39" s="64"/>
      <c r="J39" s="64"/>
      <c r="K39" s="64"/>
      <c r="L39" s="64"/>
      <c r="M39" s="64"/>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IA39" s="21">
        <v>4.18</v>
      </c>
      <c r="IB39" s="21" t="s">
        <v>93</v>
      </c>
      <c r="IE39" s="22"/>
      <c r="IF39" s="22"/>
      <c r="IG39" s="22"/>
      <c r="IH39" s="22"/>
      <c r="II39" s="22"/>
    </row>
    <row r="40" spans="1:243" s="21" customFormat="1" ht="31.5" customHeight="1">
      <c r="A40" s="58">
        <v>4.19</v>
      </c>
      <c r="B40" s="56" t="s">
        <v>94</v>
      </c>
      <c r="C40" s="33"/>
      <c r="D40" s="64"/>
      <c r="E40" s="64"/>
      <c r="F40" s="64"/>
      <c r="G40" s="64"/>
      <c r="H40" s="64"/>
      <c r="I40" s="64"/>
      <c r="J40" s="64"/>
      <c r="K40" s="64"/>
      <c r="L40" s="64"/>
      <c r="M40" s="64"/>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IA40" s="21">
        <v>4.19</v>
      </c>
      <c r="IB40" s="21" t="s">
        <v>94</v>
      </c>
      <c r="IE40" s="22"/>
      <c r="IF40" s="22"/>
      <c r="IG40" s="22"/>
      <c r="IH40" s="22"/>
      <c r="II40" s="22"/>
    </row>
    <row r="41" spans="1:243" s="21" customFormat="1" ht="31.5" customHeight="1">
      <c r="A41" s="58">
        <v>4.2</v>
      </c>
      <c r="B41" s="56" t="s">
        <v>56</v>
      </c>
      <c r="C41" s="33"/>
      <c r="D41" s="33">
        <v>2.5</v>
      </c>
      <c r="E41" s="57" t="s">
        <v>43</v>
      </c>
      <c r="F41" s="76">
        <v>3932.18</v>
      </c>
      <c r="G41" s="42"/>
      <c r="H41" s="36"/>
      <c r="I41" s="37" t="s">
        <v>33</v>
      </c>
      <c r="J41" s="38">
        <f t="shared" si="0"/>
        <v>1</v>
      </c>
      <c r="K41" s="36" t="s">
        <v>34</v>
      </c>
      <c r="L41" s="36" t="s">
        <v>4</v>
      </c>
      <c r="M41" s="39"/>
      <c r="N41" s="48"/>
      <c r="O41" s="48"/>
      <c r="P41" s="49"/>
      <c r="Q41" s="48"/>
      <c r="R41" s="48"/>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51">
        <f t="shared" si="1"/>
        <v>9830.45</v>
      </c>
      <c r="BB41" s="50">
        <f t="shared" si="2"/>
        <v>9830.45</v>
      </c>
      <c r="BC41" s="54" t="str">
        <f t="shared" si="3"/>
        <v>INR  Nine Thousand Eight Hundred &amp; Thirty  and Paise Forty Five Only</v>
      </c>
      <c r="IA41" s="21">
        <v>4.2</v>
      </c>
      <c r="IB41" s="21" t="s">
        <v>56</v>
      </c>
      <c r="ID41" s="21">
        <v>2.5</v>
      </c>
      <c r="IE41" s="22" t="s">
        <v>43</v>
      </c>
      <c r="IF41" s="22"/>
      <c r="IG41" s="22"/>
      <c r="IH41" s="22"/>
      <c r="II41" s="22"/>
    </row>
    <row r="42" spans="1:243" s="21" customFormat="1" ht="17.25" customHeight="1">
      <c r="A42" s="55">
        <v>5</v>
      </c>
      <c r="B42" s="56" t="s">
        <v>95</v>
      </c>
      <c r="C42" s="33"/>
      <c r="D42" s="64"/>
      <c r="E42" s="64"/>
      <c r="F42" s="64"/>
      <c r="G42" s="64"/>
      <c r="H42" s="64"/>
      <c r="I42" s="64"/>
      <c r="J42" s="64"/>
      <c r="K42" s="64"/>
      <c r="L42" s="64"/>
      <c r="M42" s="64"/>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IA42" s="21">
        <v>5</v>
      </c>
      <c r="IB42" s="21" t="s">
        <v>95</v>
      </c>
      <c r="IE42" s="22"/>
      <c r="IF42" s="22"/>
      <c r="IG42" s="22"/>
      <c r="IH42" s="22"/>
      <c r="II42" s="22"/>
    </row>
    <row r="43" spans="1:243" s="21" customFormat="1" ht="63">
      <c r="A43" s="55">
        <v>5.01</v>
      </c>
      <c r="B43" s="56" t="s">
        <v>96</v>
      </c>
      <c r="C43" s="33"/>
      <c r="D43" s="64"/>
      <c r="E43" s="64"/>
      <c r="F43" s="64"/>
      <c r="G43" s="64"/>
      <c r="H43" s="64"/>
      <c r="I43" s="64"/>
      <c r="J43" s="64"/>
      <c r="K43" s="64"/>
      <c r="L43" s="64"/>
      <c r="M43" s="64"/>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IA43" s="21">
        <v>5.01</v>
      </c>
      <c r="IB43" s="21" t="s">
        <v>96</v>
      </c>
      <c r="IE43" s="22"/>
      <c r="IF43" s="22"/>
      <c r="IG43" s="22"/>
      <c r="IH43" s="22"/>
      <c r="II43" s="22"/>
    </row>
    <row r="44" spans="1:243" s="21" customFormat="1" ht="34.5" customHeight="1">
      <c r="A44" s="55">
        <v>5.02</v>
      </c>
      <c r="B44" s="56" t="s">
        <v>97</v>
      </c>
      <c r="C44" s="33"/>
      <c r="D44" s="33">
        <v>0.8</v>
      </c>
      <c r="E44" s="57" t="s">
        <v>43</v>
      </c>
      <c r="F44" s="76">
        <v>851.86</v>
      </c>
      <c r="G44" s="42"/>
      <c r="H44" s="36"/>
      <c r="I44" s="37" t="s">
        <v>33</v>
      </c>
      <c r="J44" s="38">
        <f t="shared" si="0"/>
        <v>1</v>
      </c>
      <c r="K44" s="36" t="s">
        <v>34</v>
      </c>
      <c r="L44" s="36" t="s">
        <v>4</v>
      </c>
      <c r="M44" s="39"/>
      <c r="N44" s="48"/>
      <c r="O44" s="48"/>
      <c r="P44" s="49"/>
      <c r="Q44" s="48"/>
      <c r="R44" s="48"/>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51">
        <f t="shared" si="1"/>
        <v>681.49</v>
      </c>
      <c r="BB44" s="50">
        <f t="shared" si="2"/>
        <v>681.49</v>
      </c>
      <c r="BC44" s="54" t="str">
        <f t="shared" si="3"/>
        <v>INR  Six Hundred &amp; Eighty One  and Paise Forty Nine Only</v>
      </c>
      <c r="IA44" s="21">
        <v>5.02</v>
      </c>
      <c r="IB44" s="21" t="s">
        <v>97</v>
      </c>
      <c r="ID44" s="21">
        <v>0.8</v>
      </c>
      <c r="IE44" s="22" t="s">
        <v>43</v>
      </c>
      <c r="IF44" s="22"/>
      <c r="IG44" s="22"/>
      <c r="IH44" s="22"/>
      <c r="II44" s="22"/>
    </row>
    <row r="45" spans="1:243" s="21" customFormat="1" ht="15.75">
      <c r="A45" s="55">
        <v>6</v>
      </c>
      <c r="B45" s="56" t="s">
        <v>98</v>
      </c>
      <c r="C45" s="33"/>
      <c r="D45" s="64"/>
      <c r="E45" s="64"/>
      <c r="F45" s="64"/>
      <c r="G45" s="64"/>
      <c r="H45" s="64"/>
      <c r="I45" s="64"/>
      <c r="J45" s="64"/>
      <c r="K45" s="64"/>
      <c r="L45" s="64"/>
      <c r="M45" s="64"/>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IA45" s="21">
        <v>6</v>
      </c>
      <c r="IB45" s="21" t="s">
        <v>98</v>
      </c>
      <c r="IE45" s="22"/>
      <c r="IF45" s="22"/>
      <c r="IG45" s="22"/>
      <c r="IH45" s="22"/>
      <c r="II45" s="22"/>
    </row>
    <row r="46" spans="1:243" s="21" customFormat="1" ht="189">
      <c r="A46" s="55">
        <v>6.01</v>
      </c>
      <c r="B46" s="56" t="s">
        <v>99</v>
      </c>
      <c r="C46" s="33"/>
      <c r="D46" s="64"/>
      <c r="E46" s="64"/>
      <c r="F46" s="64"/>
      <c r="G46" s="64"/>
      <c r="H46" s="64"/>
      <c r="I46" s="64"/>
      <c r="J46" s="64"/>
      <c r="K46" s="64"/>
      <c r="L46" s="64"/>
      <c r="M46" s="64"/>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IA46" s="21">
        <v>6.01</v>
      </c>
      <c r="IB46" s="21" t="s">
        <v>99</v>
      </c>
      <c r="IE46" s="22"/>
      <c r="IF46" s="22"/>
      <c r="IG46" s="22"/>
      <c r="IH46" s="22"/>
      <c r="II46" s="22"/>
    </row>
    <row r="47" spans="1:243" s="21" customFormat="1" ht="28.5">
      <c r="A47" s="55">
        <v>6.02</v>
      </c>
      <c r="B47" s="56" t="s">
        <v>61</v>
      </c>
      <c r="C47" s="33"/>
      <c r="D47" s="33">
        <v>6.5</v>
      </c>
      <c r="E47" s="57" t="s">
        <v>43</v>
      </c>
      <c r="F47" s="76">
        <v>1242.13</v>
      </c>
      <c r="G47" s="42"/>
      <c r="H47" s="36"/>
      <c r="I47" s="37" t="s">
        <v>33</v>
      </c>
      <c r="J47" s="38">
        <f t="shared" si="0"/>
        <v>1</v>
      </c>
      <c r="K47" s="36" t="s">
        <v>34</v>
      </c>
      <c r="L47" s="36" t="s">
        <v>4</v>
      </c>
      <c r="M47" s="39"/>
      <c r="N47" s="48"/>
      <c r="O47" s="48"/>
      <c r="P47" s="49"/>
      <c r="Q47" s="48"/>
      <c r="R47" s="48"/>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51">
        <f t="shared" si="1"/>
        <v>8073.85</v>
      </c>
      <c r="BB47" s="50">
        <f t="shared" si="2"/>
        <v>8073.85</v>
      </c>
      <c r="BC47" s="54" t="str">
        <f t="shared" si="3"/>
        <v>INR  Eight Thousand  &amp;Seventy Three  and Paise Eighty Five Only</v>
      </c>
      <c r="IA47" s="21">
        <v>6.02</v>
      </c>
      <c r="IB47" s="21" t="s">
        <v>61</v>
      </c>
      <c r="ID47" s="21">
        <v>6.5</v>
      </c>
      <c r="IE47" s="22" t="s">
        <v>43</v>
      </c>
      <c r="IF47" s="22"/>
      <c r="IG47" s="22"/>
      <c r="IH47" s="22"/>
      <c r="II47" s="22"/>
    </row>
    <row r="48" spans="1:243" s="21" customFormat="1" ht="204.75">
      <c r="A48" s="55">
        <v>6.03</v>
      </c>
      <c r="B48" s="56" t="s">
        <v>100</v>
      </c>
      <c r="C48" s="33"/>
      <c r="D48" s="64"/>
      <c r="E48" s="64"/>
      <c r="F48" s="64"/>
      <c r="G48" s="64"/>
      <c r="H48" s="64"/>
      <c r="I48" s="64"/>
      <c r="J48" s="64"/>
      <c r="K48" s="64"/>
      <c r="L48" s="64"/>
      <c r="M48" s="64"/>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IA48" s="21">
        <v>6.03</v>
      </c>
      <c r="IB48" s="21" t="s">
        <v>100</v>
      </c>
      <c r="IE48" s="22"/>
      <c r="IF48" s="22"/>
      <c r="IG48" s="22"/>
      <c r="IH48" s="22"/>
      <c r="II48" s="22"/>
    </row>
    <row r="49" spans="1:243" s="21" customFormat="1" ht="42.75">
      <c r="A49" s="55">
        <v>6.04</v>
      </c>
      <c r="B49" s="56" t="s">
        <v>61</v>
      </c>
      <c r="C49" s="33"/>
      <c r="D49" s="33">
        <v>5</v>
      </c>
      <c r="E49" s="57" t="s">
        <v>43</v>
      </c>
      <c r="F49" s="76">
        <v>1285.84</v>
      </c>
      <c r="G49" s="42"/>
      <c r="H49" s="36"/>
      <c r="I49" s="37" t="s">
        <v>33</v>
      </c>
      <c r="J49" s="38">
        <f t="shared" si="0"/>
        <v>1</v>
      </c>
      <c r="K49" s="36" t="s">
        <v>34</v>
      </c>
      <c r="L49" s="36" t="s">
        <v>4</v>
      </c>
      <c r="M49" s="39"/>
      <c r="N49" s="48"/>
      <c r="O49" s="48"/>
      <c r="P49" s="49"/>
      <c r="Q49" s="48"/>
      <c r="R49" s="48"/>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51">
        <f t="shared" si="1"/>
        <v>6429.2</v>
      </c>
      <c r="BB49" s="50">
        <f t="shared" si="2"/>
        <v>6429.2</v>
      </c>
      <c r="BC49" s="54" t="str">
        <f t="shared" si="3"/>
        <v>INR  Six Thousand Four Hundred &amp; Twenty Nine  and Paise Twenty Only</v>
      </c>
      <c r="IA49" s="21">
        <v>6.04</v>
      </c>
      <c r="IB49" s="21" t="s">
        <v>61</v>
      </c>
      <c r="ID49" s="21">
        <v>5</v>
      </c>
      <c r="IE49" s="22" t="s">
        <v>43</v>
      </c>
      <c r="IF49" s="22"/>
      <c r="IG49" s="22"/>
      <c r="IH49" s="22"/>
      <c r="II49" s="22"/>
    </row>
    <row r="50" spans="1:243" s="21" customFormat="1" ht="204.75">
      <c r="A50" s="55">
        <v>6.05</v>
      </c>
      <c r="B50" s="56" t="s">
        <v>101</v>
      </c>
      <c r="C50" s="33"/>
      <c r="D50" s="64"/>
      <c r="E50" s="64"/>
      <c r="F50" s="64"/>
      <c r="G50" s="64"/>
      <c r="H50" s="64"/>
      <c r="I50" s="64"/>
      <c r="J50" s="64"/>
      <c r="K50" s="64"/>
      <c r="L50" s="64"/>
      <c r="M50" s="64"/>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IA50" s="21">
        <v>6.05</v>
      </c>
      <c r="IB50" s="21" t="s">
        <v>101</v>
      </c>
      <c r="IE50" s="22"/>
      <c r="IF50" s="22"/>
      <c r="IG50" s="22"/>
      <c r="IH50" s="22"/>
      <c r="II50" s="22"/>
    </row>
    <row r="51" spans="1:243" s="21" customFormat="1" ht="33" customHeight="1">
      <c r="A51" s="55">
        <v>6.06</v>
      </c>
      <c r="B51" s="56" t="s">
        <v>61</v>
      </c>
      <c r="C51" s="33"/>
      <c r="D51" s="33">
        <v>40</v>
      </c>
      <c r="E51" s="57" t="s">
        <v>43</v>
      </c>
      <c r="F51" s="76">
        <v>1348.01</v>
      </c>
      <c r="G51" s="42"/>
      <c r="H51" s="36"/>
      <c r="I51" s="37" t="s">
        <v>33</v>
      </c>
      <c r="J51" s="38">
        <f t="shared" si="0"/>
        <v>1</v>
      </c>
      <c r="K51" s="36" t="s">
        <v>34</v>
      </c>
      <c r="L51" s="36" t="s">
        <v>4</v>
      </c>
      <c r="M51" s="39"/>
      <c r="N51" s="48"/>
      <c r="O51" s="48"/>
      <c r="P51" s="49"/>
      <c r="Q51" s="48"/>
      <c r="R51" s="48"/>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51">
        <f t="shared" si="1"/>
        <v>53920.4</v>
      </c>
      <c r="BB51" s="50">
        <f t="shared" si="2"/>
        <v>53920.4</v>
      </c>
      <c r="BC51" s="54" t="str">
        <f t="shared" si="3"/>
        <v>INR  Fifty Three Thousand Nine Hundred &amp; Twenty  and Paise Forty Only</v>
      </c>
      <c r="IA51" s="21">
        <v>6.06</v>
      </c>
      <c r="IB51" s="21" t="s">
        <v>61</v>
      </c>
      <c r="ID51" s="21">
        <v>40</v>
      </c>
      <c r="IE51" s="22" t="s">
        <v>43</v>
      </c>
      <c r="IF51" s="22"/>
      <c r="IG51" s="22"/>
      <c r="IH51" s="22"/>
      <c r="II51" s="22"/>
    </row>
    <row r="52" spans="1:243" s="21" customFormat="1" ht="15.75">
      <c r="A52" s="55">
        <v>7</v>
      </c>
      <c r="B52" s="56" t="s">
        <v>102</v>
      </c>
      <c r="C52" s="33"/>
      <c r="D52" s="64"/>
      <c r="E52" s="64"/>
      <c r="F52" s="64"/>
      <c r="G52" s="64"/>
      <c r="H52" s="64"/>
      <c r="I52" s="64"/>
      <c r="J52" s="64"/>
      <c r="K52" s="64"/>
      <c r="L52" s="64"/>
      <c r="M52" s="64"/>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IA52" s="21">
        <v>7</v>
      </c>
      <c r="IB52" s="21" t="s">
        <v>102</v>
      </c>
      <c r="IE52" s="22"/>
      <c r="IF52" s="22"/>
      <c r="IG52" s="22"/>
      <c r="IH52" s="22"/>
      <c r="II52" s="22"/>
    </row>
    <row r="53" spans="1:243" s="21" customFormat="1" ht="94.5">
      <c r="A53" s="55">
        <v>7.01</v>
      </c>
      <c r="B53" s="56" t="s">
        <v>103</v>
      </c>
      <c r="C53" s="33"/>
      <c r="D53" s="64"/>
      <c r="E53" s="64"/>
      <c r="F53" s="64"/>
      <c r="G53" s="64"/>
      <c r="H53" s="64"/>
      <c r="I53" s="64"/>
      <c r="J53" s="64"/>
      <c r="K53" s="64"/>
      <c r="L53" s="64"/>
      <c r="M53" s="64"/>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IA53" s="21">
        <v>7.01</v>
      </c>
      <c r="IB53" s="21" t="s">
        <v>103</v>
      </c>
      <c r="IE53" s="22"/>
      <c r="IF53" s="22"/>
      <c r="IG53" s="22"/>
      <c r="IH53" s="22"/>
      <c r="II53" s="22"/>
    </row>
    <row r="54" spans="1:243" s="21" customFormat="1" ht="42.75">
      <c r="A54" s="55">
        <v>7.02</v>
      </c>
      <c r="B54" s="56" t="s">
        <v>50</v>
      </c>
      <c r="C54" s="33"/>
      <c r="D54" s="33">
        <v>35</v>
      </c>
      <c r="E54" s="57" t="s">
        <v>43</v>
      </c>
      <c r="F54" s="76">
        <v>81.32</v>
      </c>
      <c r="G54" s="42"/>
      <c r="H54" s="36"/>
      <c r="I54" s="37" t="s">
        <v>33</v>
      </c>
      <c r="J54" s="38">
        <f t="shared" si="0"/>
        <v>1</v>
      </c>
      <c r="K54" s="36" t="s">
        <v>34</v>
      </c>
      <c r="L54" s="36" t="s">
        <v>4</v>
      </c>
      <c r="M54" s="39"/>
      <c r="N54" s="48"/>
      <c r="O54" s="48"/>
      <c r="P54" s="49"/>
      <c r="Q54" s="48"/>
      <c r="R54" s="48"/>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51">
        <f t="shared" si="1"/>
        <v>2846.2</v>
      </c>
      <c r="BB54" s="50">
        <f t="shared" si="2"/>
        <v>2846.2</v>
      </c>
      <c r="BC54" s="54" t="str">
        <f t="shared" si="3"/>
        <v>INR  Two Thousand Eight Hundred &amp; Forty Six  and Paise Twenty Only</v>
      </c>
      <c r="IA54" s="21">
        <v>7.02</v>
      </c>
      <c r="IB54" s="21" t="s">
        <v>50</v>
      </c>
      <c r="ID54" s="21">
        <v>35</v>
      </c>
      <c r="IE54" s="22" t="s">
        <v>43</v>
      </c>
      <c r="IF54" s="22"/>
      <c r="IG54" s="22"/>
      <c r="IH54" s="22"/>
      <c r="II54" s="22"/>
    </row>
    <row r="55" spans="1:243" s="21" customFormat="1" ht="47.25">
      <c r="A55" s="55">
        <v>7.03</v>
      </c>
      <c r="B55" s="56" t="s">
        <v>104</v>
      </c>
      <c r="C55" s="33"/>
      <c r="D55" s="64"/>
      <c r="E55" s="64"/>
      <c r="F55" s="64"/>
      <c r="G55" s="64"/>
      <c r="H55" s="64"/>
      <c r="I55" s="64"/>
      <c r="J55" s="64"/>
      <c r="K55" s="64"/>
      <c r="L55" s="64"/>
      <c r="M55" s="64"/>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IA55" s="21">
        <v>7.03</v>
      </c>
      <c r="IB55" s="21" t="s">
        <v>104</v>
      </c>
      <c r="IE55" s="22"/>
      <c r="IF55" s="22"/>
      <c r="IG55" s="22"/>
      <c r="IH55" s="22"/>
      <c r="II55" s="22"/>
    </row>
    <row r="56" spans="1:243" s="21" customFormat="1" ht="30" customHeight="1">
      <c r="A56" s="55">
        <v>7.04</v>
      </c>
      <c r="B56" s="56" t="s">
        <v>50</v>
      </c>
      <c r="C56" s="33"/>
      <c r="D56" s="33">
        <v>1</v>
      </c>
      <c r="E56" s="57" t="s">
        <v>43</v>
      </c>
      <c r="F56" s="76">
        <v>115.26</v>
      </c>
      <c r="G56" s="42"/>
      <c r="H56" s="36"/>
      <c r="I56" s="37" t="s">
        <v>33</v>
      </c>
      <c r="J56" s="38">
        <f t="shared" si="0"/>
        <v>1</v>
      </c>
      <c r="K56" s="36" t="s">
        <v>34</v>
      </c>
      <c r="L56" s="36" t="s">
        <v>4</v>
      </c>
      <c r="M56" s="39"/>
      <c r="N56" s="48"/>
      <c r="O56" s="48"/>
      <c r="P56" s="49"/>
      <c r="Q56" s="48"/>
      <c r="R56" s="48"/>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51">
        <f t="shared" si="1"/>
        <v>115.26</v>
      </c>
      <c r="BB56" s="50">
        <f t="shared" si="2"/>
        <v>115.26</v>
      </c>
      <c r="BC56" s="54" t="str">
        <f t="shared" si="3"/>
        <v>INR  One Hundred &amp; Fifteen  and Paise Twenty Six Only</v>
      </c>
      <c r="IA56" s="21">
        <v>7.04</v>
      </c>
      <c r="IB56" s="21" t="s">
        <v>50</v>
      </c>
      <c r="ID56" s="21">
        <v>1</v>
      </c>
      <c r="IE56" s="22" t="s">
        <v>43</v>
      </c>
      <c r="IF56" s="22"/>
      <c r="IG56" s="22"/>
      <c r="IH56" s="22"/>
      <c r="II56" s="22"/>
    </row>
    <row r="57" spans="1:243" s="21" customFormat="1" ht="63">
      <c r="A57" s="55">
        <v>7.05</v>
      </c>
      <c r="B57" s="56" t="s">
        <v>105</v>
      </c>
      <c r="C57" s="33"/>
      <c r="D57" s="64"/>
      <c r="E57" s="64"/>
      <c r="F57" s="64"/>
      <c r="G57" s="64"/>
      <c r="H57" s="64"/>
      <c r="I57" s="64"/>
      <c r="J57" s="64"/>
      <c r="K57" s="64"/>
      <c r="L57" s="64"/>
      <c r="M57" s="64"/>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IA57" s="21">
        <v>7.05</v>
      </c>
      <c r="IB57" s="21" t="s">
        <v>105</v>
      </c>
      <c r="IE57" s="22"/>
      <c r="IF57" s="22"/>
      <c r="IG57" s="22"/>
      <c r="IH57" s="22"/>
      <c r="II57" s="22"/>
    </row>
    <row r="58" spans="1:243" s="21" customFormat="1" ht="63">
      <c r="A58" s="55">
        <v>7.06</v>
      </c>
      <c r="B58" s="56" t="s">
        <v>62</v>
      </c>
      <c r="C58" s="33"/>
      <c r="D58" s="33">
        <v>11</v>
      </c>
      <c r="E58" s="57" t="s">
        <v>43</v>
      </c>
      <c r="F58" s="76">
        <v>167.82</v>
      </c>
      <c r="G58" s="42"/>
      <c r="H58" s="36"/>
      <c r="I58" s="37" t="s">
        <v>33</v>
      </c>
      <c r="J58" s="38">
        <f t="shared" si="0"/>
        <v>1</v>
      </c>
      <c r="K58" s="36" t="s">
        <v>34</v>
      </c>
      <c r="L58" s="36" t="s">
        <v>4</v>
      </c>
      <c r="M58" s="39"/>
      <c r="N58" s="48"/>
      <c r="O58" s="48"/>
      <c r="P58" s="49"/>
      <c r="Q58" s="48"/>
      <c r="R58" s="48"/>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51">
        <f t="shared" si="1"/>
        <v>1846.02</v>
      </c>
      <c r="BB58" s="50">
        <f t="shared" si="2"/>
        <v>1846.02</v>
      </c>
      <c r="BC58" s="54" t="str">
        <f t="shared" si="3"/>
        <v>INR  One Thousand Eight Hundred &amp; Forty Six  and Paise Two Only</v>
      </c>
      <c r="IA58" s="21">
        <v>7.06</v>
      </c>
      <c r="IB58" s="21" t="s">
        <v>62</v>
      </c>
      <c r="ID58" s="21">
        <v>11</v>
      </c>
      <c r="IE58" s="22" t="s">
        <v>43</v>
      </c>
      <c r="IF58" s="22"/>
      <c r="IG58" s="22"/>
      <c r="IH58" s="22"/>
      <c r="II58" s="22"/>
    </row>
    <row r="59" spans="1:243" s="21" customFormat="1" ht="94.5">
      <c r="A59" s="55">
        <v>7.07</v>
      </c>
      <c r="B59" s="56" t="s">
        <v>63</v>
      </c>
      <c r="C59" s="33"/>
      <c r="D59" s="33">
        <v>35</v>
      </c>
      <c r="E59" s="57" t="s">
        <v>43</v>
      </c>
      <c r="F59" s="76">
        <v>108.59</v>
      </c>
      <c r="G59" s="42"/>
      <c r="H59" s="36"/>
      <c r="I59" s="37" t="s">
        <v>33</v>
      </c>
      <c r="J59" s="38">
        <f t="shared" si="0"/>
        <v>1</v>
      </c>
      <c r="K59" s="36" t="s">
        <v>34</v>
      </c>
      <c r="L59" s="36" t="s">
        <v>4</v>
      </c>
      <c r="M59" s="39"/>
      <c r="N59" s="48"/>
      <c r="O59" s="48"/>
      <c r="P59" s="49"/>
      <c r="Q59" s="48"/>
      <c r="R59" s="48"/>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51">
        <f t="shared" si="1"/>
        <v>3800.65</v>
      </c>
      <c r="BB59" s="50">
        <f t="shared" si="2"/>
        <v>3800.65</v>
      </c>
      <c r="BC59" s="54" t="str">
        <f t="shared" si="3"/>
        <v>INR  Three Thousand Eight Hundred    and Paise Sixty Five Only</v>
      </c>
      <c r="IA59" s="21">
        <v>7.07</v>
      </c>
      <c r="IB59" s="21" t="s">
        <v>63</v>
      </c>
      <c r="ID59" s="21">
        <v>35</v>
      </c>
      <c r="IE59" s="22" t="s">
        <v>43</v>
      </c>
      <c r="IF59" s="22"/>
      <c r="IG59" s="22"/>
      <c r="IH59" s="22"/>
      <c r="II59" s="22"/>
    </row>
    <row r="60" spans="1:243" s="21" customFormat="1" ht="31.5">
      <c r="A60" s="55">
        <v>7.08</v>
      </c>
      <c r="B60" s="56" t="s">
        <v>106</v>
      </c>
      <c r="C60" s="33"/>
      <c r="D60" s="64"/>
      <c r="E60" s="64"/>
      <c r="F60" s="64"/>
      <c r="G60" s="64"/>
      <c r="H60" s="64"/>
      <c r="I60" s="64"/>
      <c r="J60" s="64"/>
      <c r="K60" s="64"/>
      <c r="L60" s="64"/>
      <c r="M60" s="64"/>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IA60" s="21">
        <v>7.08</v>
      </c>
      <c r="IB60" s="21" t="s">
        <v>106</v>
      </c>
      <c r="IE60" s="22"/>
      <c r="IF60" s="22"/>
      <c r="IG60" s="22"/>
      <c r="IH60" s="22"/>
      <c r="II60" s="22"/>
    </row>
    <row r="61" spans="1:243" s="21" customFormat="1" ht="20.25" customHeight="1">
      <c r="A61" s="55">
        <v>7.09</v>
      </c>
      <c r="B61" s="56" t="s">
        <v>107</v>
      </c>
      <c r="C61" s="33"/>
      <c r="D61" s="33">
        <v>50</v>
      </c>
      <c r="E61" s="57" t="s">
        <v>43</v>
      </c>
      <c r="F61" s="76">
        <v>16.66</v>
      </c>
      <c r="G61" s="42"/>
      <c r="H61" s="36"/>
      <c r="I61" s="37" t="s">
        <v>33</v>
      </c>
      <c r="J61" s="38">
        <f t="shared" si="0"/>
        <v>1</v>
      </c>
      <c r="K61" s="36" t="s">
        <v>34</v>
      </c>
      <c r="L61" s="36" t="s">
        <v>4</v>
      </c>
      <c r="M61" s="39"/>
      <c r="N61" s="48"/>
      <c r="O61" s="48"/>
      <c r="P61" s="49"/>
      <c r="Q61" s="48"/>
      <c r="R61" s="48"/>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51">
        <f t="shared" si="1"/>
        <v>833</v>
      </c>
      <c r="BB61" s="50">
        <f t="shared" si="2"/>
        <v>833</v>
      </c>
      <c r="BC61" s="54" t="str">
        <f t="shared" si="3"/>
        <v>INR  Eight Hundred &amp; Thirty Three  Only</v>
      </c>
      <c r="IA61" s="21">
        <v>7.09</v>
      </c>
      <c r="IB61" s="21" t="s">
        <v>107</v>
      </c>
      <c r="ID61" s="21">
        <v>50</v>
      </c>
      <c r="IE61" s="22" t="s">
        <v>43</v>
      </c>
      <c r="IF61" s="22"/>
      <c r="IG61" s="22"/>
      <c r="IH61" s="22"/>
      <c r="II61" s="22"/>
    </row>
    <row r="62" spans="1:243" s="21" customFormat="1" ht="78.75">
      <c r="A62" s="58">
        <v>7.1</v>
      </c>
      <c r="B62" s="56" t="s">
        <v>108</v>
      </c>
      <c r="C62" s="33"/>
      <c r="D62" s="64"/>
      <c r="E62" s="64"/>
      <c r="F62" s="64"/>
      <c r="G62" s="64"/>
      <c r="H62" s="64"/>
      <c r="I62" s="64"/>
      <c r="J62" s="64"/>
      <c r="K62" s="64"/>
      <c r="L62" s="64"/>
      <c r="M62" s="64"/>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IA62" s="21">
        <v>7.1</v>
      </c>
      <c r="IB62" s="21" t="s">
        <v>108</v>
      </c>
      <c r="IE62" s="22"/>
      <c r="IF62" s="22"/>
      <c r="IG62" s="22"/>
      <c r="IH62" s="22"/>
      <c r="II62" s="22"/>
    </row>
    <row r="63" spans="1:243" s="21" customFormat="1" ht="32.25" customHeight="1">
      <c r="A63" s="55">
        <v>7.11</v>
      </c>
      <c r="B63" s="56" t="s">
        <v>64</v>
      </c>
      <c r="C63" s="33"/>
      <c r="D63" s="33">
        <v>150</v>
      </c>
      <c r="E63" s="57" t="s">
        <v>43</v>
      </c>
      <c r="F63" s="76">
        <v>49.8</v>
      </c>
      <c r="G63" s="42"/>
      <c r="H63" s="36"/>
      <c r="I63" s="37" t="s">
        <v>33</v>
      </c>
      <c r="J63" s="38">
        <f t="shared" si="0"/>
        <v>1</v>
      </c>
      <c r="K63" s="36" t="s">
        <v>34</v>
      </c>
      <c r="L63" s="36" t="s">
        <v>4</v>
      </c>
      <c r="M63" s="39"/>
      <c r="N63" s="48"/>
      <c r="O63" s="48"/>
      <c r="P63" s="49"/>
      <c r="Q63" s="48"/>
      <c r="R63" s="48"/>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51">
        <f t="shared" si="1"/>
        <v>7470</v>
      </c>
      <c r="BB63" s="50">
        <f t="shared" si="2"/>
        <v>7470</v>
      </c>
      <c r="BC63" s="54" t="str">
        <f t="shared" si="3"/>
        <v>INR  Seven Thousand Four Hundred &amp; Seventy  Only</v>
      </c>
      <c r="IA63" s="21">
        <v>7.11</v>
      </c>
      <c r="IB63" s="21" t="s">
        <v>64</v>
      </c>
      <c r="ID63" s="21">
        <v>150</v>
      </c>
      <c r="IE63" s="22" t="s">
        <v>43</v>
      </c>
      <c r="IF63" s="22"/>
      <c r="IG63" s="22"/>
      <c r="IH63" s="22"/>
      <c r="II63" s="22"/>
    </row>
    <row r="64" spans="1:243" s="21" customFormat="1" ht="94.5">
      <c r="A64" s="55">
        <v>7.12</v>
      </c>
      <c r="B64" s="56" t="s">
        <v>65</v>
      </c>
      <c r="C64" s="33"/>
      <c r="D64" s="33">
        <v>30</v>
      </c>
      <c r="E64" s="57" t="s">
        <v>43</v>
      </c>
      <c r="F64" s="76">
        <v>18.28</v>
      </c>
      <c r="G64" s="42"/>
      <c r="H64" s="36"/>
      <c r="I64" s="37" t="s">
        <v>33</v>
      </c>
      <c r="J64" s="38">
        <f t="shared" si="0"/>
        <v>1</v>
      </c>
      <c r="K64" s="36" t="s">
        <v>34</v>
      </c>
      <c r="L64" s="36" t="s">
        <v>4</v>
      </c>
      <c r="M64" s="39"/>
      <c r="N64" s="48"/>
      <c r="O64" s="48"/>
      <c r="P64" s="49"/>
      <c r="Q64" s="48"/>
      <c r="R64" s="48"/>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51">
        <f t="shared" si="1"/>
        <v>548.4</v>
      </c>
      <c r="BB64" s="50">
        <f t="shared" si="2"/>
        <v>548.4</v>
      </c>
      <c r="BC64" s="54" t="str">
        <f t="shared" si="3"/>
        <v>INR  Five Hundred &amp; Forty Eight  and Paise Forty Only</v>
      </c>
      <c r="IA64" s="21">
        <v>7.12</v>
      </c>
      <c r="IB64" s="21" t="s">
        <v>65</v>
      </c>
      <c r="ID64" s="21">
        <v>30</v>
      </c>
      <c r="IE64" s="22" t="s">
        <v>43</v>
      </c>
      <c r="IF64" s="22"/>
      <c r="IG64" s="22"/>
      <c r="IH64" s="22"/>
      <c r="II64" s="22"/>
    </row>
    <row r="65" spans="1:243" s="21" customFormat="1" ht="63">
      <c r="A65" s="58">
        <v>7.13</v>
      </c>
      <c r="B65" s="56" t="s">
        <v>105</v>
      </c>
      <c r="C65" s="33"/>
      <c r="D65" s="64"/>
      <c r="E65" s="64"/>
      <c r="F65" s="64"/>
      <c r="G65" s="64"/>
      <c r="H65" s="64"/>
      <c r="I65" s="64"/>
      <c r="J65" s="64"/>
      <c r="K65" s="64"/>
      <c r="L65" s="64"/>
      <c r="M65" s="64"/>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IA65" s="21">
        <v>7.13</v>
      </c>
      <c r="IB65" s="21" t="s">
        <v>105</v>
      </c>
      <c r="IE65" s="22"/>
      <c r="IF65" s="22"/>
      <c r="IG65" s="22"/>
      <c r="IH65" s="22"/>
      <c r="II65" s="22"/>
    </row>
    <row r="66" spans="1:243" s="21" customFormat="1" ht="30.75" customHeight="1">
      <c r="A66" s="55">
        <v>7.14</v>
      </c>
      <c r="B66" s="56" t="s">
        <v>66</v>
      </c>
      <c r="C66" s="33"/>
      <c r="D66" s="33">
        <v>35</v>
      </c>
      <c r="E66" s="57" t="s">
        <v>43</v>
      </c>
      <c r="F66" s="76">
        <v>75.89</v>
      </c>
      <c r="G66" s="42"/>
      <c r="H66" s="36"/>
      <c r="I66" s="37" t="s">
        <v>33</v>
      </c>
      <c r="J66" s="38">
        <f t="shared" si="0"/>
        <v>1</v>
      </c>
      <c r="K66" s="36" t="s">
        <v>34</v>
      </c>
      <c r="L66" s="36" t="s">
        <v>4</v>
      </c>
      <c r="M66" s="39"/>
      <c r="N66" s="48"/>
      <c r="O66" s="48"/>
      <c r="P66" s="49"/>
      <c r="Q66" s="48"/>
      <c r="R66" s="48"/>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51">
        <f t="shared" si="1"/>
        <v>2656.15</v>
      </c>
      <c r="BB66" s="50">
        <f t="shared" si="2"/>
        <v>2656.15</v>
      </c>
      <c r="BC66" s="54" t="str">
        <f t="shared" si="3"/>
        <v>INR  Two Thousand Six Hundred &amp; Fifty Six  and Paise Fifteen Only</v>
      </c>
      <c r="IA66" s="21">
        <v>7.14</v>
      </c>
      <c r="IB66" s="21" t="s">
        <v>66</v>
      </c>
      <c r="ID66" s="21">
        <v>35</v>
      </c>
      <c r="IE66" s="22" t="s">
        <v>43</v>
      </c>
      <c r="IF66" s="22"/>
      <c r="IG66" s="22"/>
      <c r="IH66" s="22"/>
      <c r="II66" s="22"/>
    </row>
    <row r="67" spans="1:243" s="21" customFormat="1" ht="47.25">
      <c r="A67" s="55">
        <v>7.15</v>
      </c>
      <c r="B67" s="56" t="s">
        <v>109</v>
      </c>
      <c r="C67" s="33"/>
      <c r="D67" s="64"/>
      <c r="E67" s="64"/>
      <c r="F67" s="64"/>
      <c r="G67" s="64"/>
      <c r="H67" s="64"/>
      <c r="I67" s="64"/>
      <c r="J67" s="64"/>
      <c r="K67" s="64"/>
      <c r="L67" s="64"/>
      <c r="M67" s="64"/>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IA67" s="21">
        <v>7.15</v>
      </c>
      <c r="IB67" s="21" t="s">
        <v>109</v>
      </c>
      <c r="IE67" s="22"/>
      <c r="IF67" s="22"/>
      <c r="IG67" s="22"/>
      <c r="IH67" s="22"/>
      <c r="II67" s="22"/>
    </row>
    <row r="68" spans="1:243" s="21" customFormat="1" ht="47.25">
      <c r="A68" s="55">
        <v>7.16</v>
      </c>
      <c r="B68" s="56" t="s">
        <v>67</v>
      </c>
      <c r="C68" s="33"/>
      <c r="D68" s="33">
        <v>15</v>
      </c>
      <c r="E68" s="57" t="s">
        <v>43</v>
      </c>
      <c r="F68" s="76">
        <v>95.22</v>
      </c>
      <c r="G68" s="42"/>
      <c r="H68" s="36"/>
      <c r="I68" s="37" t="s">
        <v>33</v>
      </c>
      <c r="J68" s="38">
        <f t="shared" si="0"/>
        <v>1</v>
      </c>
      <c r="K68" s="36" t="s">
        <v>34</v>
      </c>
      <c r="L68" s="36" t="s">
        <v>4</v>
      </c>
      <c r="M68" s="39"/>
      <c r="N68" s="48"/>
      <c r="O68" s="48"/>
      <c r="P68" s="49"/>
      <c r="Q68" s="48"/>
      <c r="R68" s="48"/>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51">
        <f t="shared" si="1"/>
        <v>1428.3</v>
      </c>
      <c r="BB68" s="50">
        <f t="shared" si="2"/>
        <v>1428.3</v>
      </c>
      <c r="BC68" s="54" t="str">
        <f t="shared" si="3"/>
        <v>INR  One Thousand Four Hundred &amp; Twenty Eight  and Paise Thirty Only</v>
      </c>
      <c r="IA68" s="21">
        <v>7.16</v>
      </c>
      <c r="IB68" s="21" t="s">
        <v>67</v>
      </c>
      <c r="ID68" s="21">
        <v>15</v>
      </c>
      <c r="IE68" s="22" t="s">
        <v>43</v>
      </c>
      <c r="IF68" s="22"/>
      <c r="IG68" s="22"/>
      <c r="IH68" s="22"/>
      <c r="II68" s="22"/>
    </row>
    <row r="69" spans="1:243" s="21" customFormat="1" ht="15.75">
      <c r="A69" s="55">
        <v>8</v>
      </c>
      <c r="B69" s="56" t="s">
        <v>110</v>
      </c>
      <c r="C69" s="33"/>
      <c r="D69" s="64"/>
      <c r="E69" s="64"/>
      <c r="F69" s="64"/>
      <c r="G69" s="64"/>
      <c r="H69" s="64"/>
      <c r="I69" s="64"/>
      <c r="J69" s="64"/>
      <c r="K69" s="64"/>
      <c r="L69" s="64"/>
      <c r="M69" s="64"/>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IA69" s="21">
        <v>8</v>
      </c>
      <c r="IB69" s="21" t="s">
        <v>110</v>
      </c>
      <c r="IE69" s="22"/>
      <c r="IF69" s="22"/>
      <c r="IG69" s="22"/>
      <c r="IH69" s="22"/>
      <c r="II69" s="22"/>
    </row>
    <row r="70" spans="1:243" s="21" customFormat="1" ht="109.5" customHeight="1">
      <c r="A70" s="55">
        <v>8.01</v>
      </c>
      <c r="B70" s="56" t="s">
        <v>111</v>
      </c>
      <c r="C70" s="33"/>
      <c r="D70" s="64"/>
      <c r="E70" s="64"/>
      <c r="F70" s="64"/>
      <c r="G70" s="64"/>
      <c r="H70" s="64"/>
      <c r="I70" s="64"/>
      <c r="J70" s="64"/>
      <c r="K70" s="64"/>
      <c r="L70" s="64"/>
      <c r="M70" s="64"/>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IA70" s="21">
        <v>8.01</v>
      </c>
      <c r="IB70" s="21" t="s">
        <v>111</v>
      </c>
      <c r="IE70" s="22"/>
      <c r="IF70" s="22"/>
      <c r="IG70" s="22"/>
      <c r="IH70" s="22"/>
      <c r="II70" s="22"/>
    </row>
    <row r="71" spans="1:243" s="21" customFormat="1" ht="31.5">
      <c r="A71" s="55">
        <v>8.02</v>
      </c>
      <c r="B71" s="56" t="s">
        <v>68</v>
      </c>
      <c r="C71" s="33"/>
      <c r="D71" s="33">
        <v>5</v>
      </c>
      <c r="E71" s="57" t="s">
        <v>43</v>
      </c>
      <c r="F71" s="76">
        <v>419.11</v>
      </c>
      <c r="G71" s="42"/>
      <c r="H71" s="36"/>
      <c r="I71" s="37" t="s">
        <v>33</v>
      </c>
      <c r="J71" s="38">
        <f t="shared" si="0"/>
        <v>1</v>
      </c>
      <c r="K71" s="36" t="s">
        <v>34</v>
      </c>
      <c r="L71" s="36" t="s">
        <v>4</v>
      </c>
      <c r="M71" s="39"/>
      <c r="N71" s="48"/>
      <c r="O71" s="48"/>
      <c r="P71" s="49"/>
      <c r="Q71" s="48"/>
      <c r="R71" s="48"/>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51">
        <f t="shared" si="1"/>
        <v>2095.55</v>
      </c>
      <c r="BB71" s="50">
        <f t="shared" si="2"/>
        <v>2095.55</v>
      </c>
      <c r="BC71" s="54" t="str">
        <f t="shared" si="3"/>
        <v>INR  Two Thousand  &amp;Ninety Five  and Paise Fifty Five Only</v>
      </c>
      <c r="IA71" s="21">
        <v>8.02</v>
      </c>
      <c r="IB71" s="21" t="s">
        <v>68</v>
      </c>
      <c r="ID71" s="21">
        <v>5</v>
      </c>
      <c r="IE71" s="22" t="s">
        <v>43</v>
      </c>
      <c r="IF71" s="22"/>
      <c r="IG71" s="22"/>
      <c r="IH71" s="22"/>
      <c r="II71" s="22"/>
    </row>
    <row r="72" spans="1:243" s="21" customFormat="1" ht="63">
      <c r="A72" s="55">
        <v>8.03</v>
      </c>
      <c r="B72" s="56" t="s">
        <v>112</v>
      </c>
      <c r="C72" s="33"/>
      <c r="D72" s="33">
        <v>40</v>
      </c>
      <c r="E72" s="57" t="s">
        <v>43</v>
      </c>
      <c r="F72" s="76">
        <v>2.5</v>
      </c>
      <c r="G72" s="42"/>
      <c r="H72" s="36"/>
      <c r="I72" s="37" t="s">
        <v>33</v>
      </c>
      <c r="J72" s="38">
        <f t="shared" si="0"/>
        <v>1</v>
      </c>
      <c r="K72" s="36" t="s">
        <v>34</v>
      </c>
      <c r="L72" s="36" t="s">
        <v>4</v>
      </c>
      <c r="M72" s="39"/>
      <c r="N72" s="48"/>
      <c r="O72" s="48"/>
      <c r="P72" s="49"/>
      <c r="Q72" s="48"/>
      <c r="R72" s="48"/>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51">
        <f t="shared" si="1"/>
        <v>100</v>
      </c>
      <c r="BB72" s="50">
        <f t="shared" si="2"/>
        <v>100</v>
      </c>
      <c r="BC72" s="54" t="str">
        <f t="shared" si="3"/>
        <v>INR  One Hundred    Only</v>
      </c>
      <c r="IA72" s="21">
        <v>8.03</v>
      </c>
      <c r="IB72" s="21" t="s">
        <v>112</v>
      </c>
      <c r="ID72" s="21">
        <v>40</v>
      </c>
      <c r="IE72" s="22" t="s">
        <v>43</v>
      </c>
      <c r="IF72" s="22"/>
      <c r="IG72" s="22"/>
      <c r="IH72" s="22"/>
      <c r="II72" s="22"/>
    </row>
    <row r="73" spans="1:243" s="21" customFormat="1" ht="15.75">
      <c r="A73" s="55">
        <v>8.04</v>
      </c>
      <c r="B73" s="56" t="s">
        <v>113</v>
      </c>
      <c r="C73" s="33"/>
      <c r="D73" s="64"/>
      <c r="E73" s="64"/>
      <c r="F73" s="64"/>
      <c r="G73" s="64"/>
      <c r="H73" s="64"/>
      <c r="I73" s="64"/>
      <c r="J73" s="64"/>
      <c r="K73" s="64"/>
      <c r="L73" s="64"/>
      <c r="M73" s="64"/>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IA73" s="21">
        <v>8.04</v>
      </c>
      <c r="IB73" s="21" t="s">
        <v>113</v>
      </c>
      <c r="IE73" s="22"/>
      <c r="IF73" s="22"/>
      <c r="IG73" s="22"/>
      <c r="IH73" s="22"/>
      <c r="II73" s="22"/>
    </row>
    <row r="74" spans="1:243" s="21" customFormat="1" ht="78.75">
      <c r="A74" s="55">
        <v>8.05</v>
      </c>
      <c r="B74" s="56" t="s">
        <v>114</v>
      </c>
      <c r="C74" s="33"/>
      <c r="D74" s="64"/>
      <c r="E74" s="64"/>
      <c r="F74" s="64"/>
      <c r="G74" s="64"/>
      <c r="H74" s="64"/>
      <c r="I74" s="64"/>
      <c r="J74" s="64"/>
      <c r="K74" s="64"/>
      <c r="L74" s="64"/>
      <c r="M74" s="64"/>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IA74" s="21">
        <v>8.05</v>
      </c>
      <c r="IB74" s="21" t="s">
        <v>114</v>
      </c>
      <c r="IE74" s="22"/>
      <c r="IF74" s="22"/>
      <c r="IG74" s="22"/>
      <c r="IH74" s="22"/>
      <c r="II74" s="22"/>
    </row>
    <row r="75" spans="1:243" s="21" customFormat="1" ht="42.75">
      <c r="A75" s="55">
        <v>8.06</v>
      </c>
      <c r="B75" s="56" t="s">
        <v>51</v>
      </c>
      <c r="C75" s="33"/>
      <c r="D75" s="33">
        <v>0.7</v>
      </c>
      <c r="E75" s="57" t="s">
        <v>46</v>
      </c>
      <c r="F75" s="76">
        <v>1759.84</v>
      </c>
      <c r="G75" s="42"/>
      <c r="H75" s="36"/>
      <c r="I75" s="37" t="s">
        <v>33</v>
      </c>
      <c r="J75" s="38">
        <f t="shared" si="0"/>
        <v>1</v>
      </c>
      <c r="K75" s="36" t="s">
        <v>34</v>
      </c>
      <c r="L75" s="36" t="s">
        <v>4</v>
      </c>
      <c r="M75" s="39"/>
      <c r="N75" s="48"/>
      <c r="O75" s="48"/>
      <c r="P75" s="49"/>
      <c r="Q75" s="48"/>
      <c r="R75" s="48"/>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51">
        <f t="shared" si="1"/>
        <v>1231.89</v>
      </c>
      <c r="BB75" s="50">
        <f t="shared" si="2"/>
        <v>1231.89</v>
      </c>
      <c r="BC75" s="54" t="str">
        <f t="shared" si="3"/>
        <v>INR  One Thousand Two Hundred &amp; Thirty One  and Paise Eighty Nine Only</v>
      </c>
      <c r="IA75" s="21">
        <v>8.06</v>
      </c>
      <c r="IB75" s="21" t="s">
        <v>51</v>
      </c>
      <c r="ID75" s="21">
        <v>0.7</v>
      </c>
      <c r="IE75" s="22" t="s">
        <v>46</v>
      </c>
      <c r="IF75" s="22"/>
      <c r="IG75" s="22"/>
      <c r="IH75" s="22"/>
      <c r="II75" s="22"/>
    </row>
    <row r="76" spans="1:243" s="21" customFormat="1" ht="78.75">
      <c r="A76" s="55">
        <v>8.07</v>
      </c>
      <c r="B76" s="56" t="s">
        <v>115</v>
      </c>
      <c r="C76" s="33"/>
      <c r="D76" s="64"/>
      <c r="E76" s="64"/>
      <c r="F76" s="64"/>
      <c r="G76" s="64"/>
      <c r="H76" s="64"/>
      <c r="I76" s="64"/>
      <c r="J76" s="64"/>
      <c r="K76" s="64"/>
      <c r="L76" s="64"/>
      <c r="M76" s="64"/>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IA76" s="21">
        <v>8.07</v>
      </c>
      <c r="IB76" s="21" t="s">
        <v>115</v>
      </c>
      <c r="IE76" s="22"/>
      <c r="IF76" s="22"/>
      <c r="IG76" s="22"/>
      <c r="IH76" s="22"/>
      <c r="II76" s="22"/>
    </row>
    <row r="77" spans="1:243" s="21" customFormat="1" ht="28.5">
      <c r="A77" s="55">
        <v>8.08</v>
      </c>
      <c r="B77" s="56" t="s">
        <v>69</v>
      </c>
      <c r="C77" s="33"/>
      <c r="D77" s="33">
        <v>3</v>
      </c>
      <c r="E77" s="57" t="s">
        <v>47</v>
      </c>
      <c r="F77" s="76">
        <v>265.41</v>
      </c>
      <c r="G77" s="42"/>
      <c r="H77" s="36"/>
      <c r="I77" s="37" t="s">
        <v>33</v>
      </c>
      <c r="J77" s="38">
        <f t="shared" si="0"/>
        <v>1</v>
      </c>
      <c r="K77" s="36" t="s">
        <v>34</v>
      </c>
      <c r="L77" s="36" t="s">
        <v>4</v>
      </c>
      <c r="M77" s="39"/>
      <c r="N77" s="48"/>
      <c r="O77" s="48"/>
      <c r="P77" s="49"/>
      <c r="Q77" s="48"/>
      <c r="R77" s="48"/>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51">
        <f t="shared" si="1"/>
        <v>796.23</v>
      </c>
      <c r="BB77" s="50">
        <f t="shared" si="2"/>
        <v>796.23</v>
      </c>
      <c r="BC77" s="54" t="str">
        <f t="shared" si="3"/>
        <v>INR  Seven Hundred &amp; Ninety Six  and Paise Twenty Three Only</v>
      </c>
      <c r="IA77" s="21">
        <v>8.08</v>
      </c>
      <c r="IB77" s="21" t="s">
        <v>69</v>
      </c>
      <c r="ID77" s="21">
        <v>3</v>
      </c>
      <c r="IE77" s="22" t="s">
        <v>47</v>
      </c>
      <c r="IF77" s="22"/>
      <c r="IG77" s="22"/>
      <c r="IH77" s="22"/>
      <c r="II77" s="22"/>
    </row>
    <row r="78" spans="1:243" s="21" customFormat="1" ht="63">
      <c r="A78" s="55">
        <v>8.09</v>
      </c>
      <c r="B78" s="56" t="s">
        <v>116</v>
      </c>
      <c r="C78" s="33"/>
      <c r="D78" s="64"/>
      <c r="E78" s="64"/>
      <c r="F78" s="64"/>
      <c r="G78" s="64"/>
      <c r="H78" s="64"/>
      <c r="I78" s="64"/>
      <c r="J78" s="64"/>
      <c r="K78" s="64"/>
      <c r="L78" s="64"/>
      <c r="M78" s="64"/>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IA78" s="21">
        <v>8.09</v>
      </c>
      <c r="IB78" s="21" t="s">
        <v>116</v>
      </c>
      <c r="IE78" s="22"/>
      <c r="IF78" s="22"/>
      <c r="IG78" s="22"/>
      <c r="IH78" s="22"/>
      <c r="II78" s="22"/>
    </row>
    <row r="79" spans="1:243" s="21" customFormat="1" ht="30" customHeight="1">
      <c r="A79" s="58">
        <v>8.1</v>
      </c>
      <c r="B79" s="56" t="s">
        <v>69</v>
      </c>
      <c r="C79" s="33"/>
      <c r="D79" s="33">
        <v>1</v>
      </c>
      <c r="E79" s="57" t="s">
        <v>47</v>
      </c>
      <c r="F79" s="76">
        <v>103.73</v>
      </c>
      <c r="G79" s="42"/>
      <c r="H79" s="36"/>
      <c r="I79" s="37" t="s">
        <v>33</v>
      </c>
      <c r="J79" s="38">
        <f t="shared" si="0"/>
        <v>1</v>
      </c>
      <c r="K79" s="36" t="s">
        <v>34</v>
      </c>
      <c r="L79" s="36" t="s">
        <v>4</v>
      </c>
      <c r="M79" s="39"/>
      <c r="N79" s="48"/>
      <c r="O79" s="48"/>
      <c r="P79" s="49"/>
      <c r="Q79" s="48"/>
      <c r="R79" s="48"/>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51">
        <f t="shared" si="1"/>
        <v>103.73</v>
      </c>
      <c r="BB79" s="50">
        <f t="shared" si="2"/>
        <v>103.73</v>
      </c>
      <c r="BC79" s="54" t="str">
        <f t="shared" si="3"/>
        <v>INR  One Hundred &amp; Three  and Paise Seventy Three Only</v>
      </c>
      <c r="IA79" s="21">
        <v>8.1</v>
      </c>
      <c r="IB79" s="21" t="s">
        <v>69</v>
      </c>
      <c r="ID79" s="21">
        <v>1</v>
      </c>
      <c r="IE79" s="22" t="s">
        <v>47</v>
      </c>
      <c r="IF79" s="22"/>
      <c r="IG79" s="22"/>
      <c r="IH79" s="22"/>
      <c r="II79" s="22"/>
    </row>
    <row r="80" spans="1:243" s="21" customFormat="1" ht="78.75">
      <c r="A80" s="55">
        <v>8.11</v>
      </c>
      <c r="B80" s="56" t="s">
        <v>70</v>
      </c>
      <c r="C80" s="33"/>
      <c r="D80" s="33">
        <v>7</v>
      </c>
      <c r="E80" s="57" t="s">
        <v>43</v>
      </c>
      <c r="F80" s="76">
        <v>39.5</v>
      </c>
      <c r="G80" s="42"/>
      <c r="H80" s="36"/>
      <c r="I80" s="37" t="s">
        <v>33</v>
      </c>
      <c r="J80" s="38">
        <f>IF(I80="Less(-)",-1,1)</f>
        <v>1</v>
      </c>
      <c r="K80" s="36" t="s">
        <v>34</v>
      </c>
      <c r="L80" s="36" t="s">
        <v>4</v>
      </c>
      <c r="M80" s="39"/>
      <c r="N80" s="48"/>
      <c r="O80" s="48"/>
      <c r="P80" s="49"/>
      <c r="Q80" s="48"/>
      <c r="R80" s="48"/>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51">
        <f>total_amount_ba($B$2,$D$2,D80,F80,J80,K80,M80)</f>
        <v>276.5</v>
      </c>
      <c r="BB80" s="50">
        <f>BA80+SUM(N80:AZ80)</f>
        <v>276.5</v>
      </c>
      <c r="BC80" s="54" t="str">
        <f>SpellNumber(L80,BB80)</f>
        <v>INR  Two Hundred &amp; Seventy Six  and Paise Fifty Only</v>
      </c>
      <c r="IA80" s="21">
        <v>8.11</v>
      </c>
      <c r="IB80" s="21" t="s">
        <v>70</v>
      </c>
      <c r="ID80" s="21">
        <v>7</v>
      </c>
      <c r="IE80" s="22" t="s">
        <v>43</v>
      </c>
      <c r="IF80" s="22"/>
      <c r="IG80" s="22"/>
      <c r="IH80" s="22"/>
      <c r="II80" s="22"/>
    </row>
    <row r="81" spans="1:243" s="21" customFormat="1" ht="141.75">
      <c r="A81" s="55">
        <v>8.12</v>
      </c>
      <c r="B81" s="56" t="s">
        <v>71</v>
      </c>
      <c r="C81" s="33"/>
      <c r="D81" s="33">
        <v>1</v>
      </c>
      <c r="E81" s="57" t="s">
        <v>46</v>
      </c>
      <c r="F81" s="76">
        <v>192.33</v>
      </c>
      <c r="G81" s="42"/>
      <c r="H81" s="36"/>
      <c r="I81" s="37" t="s">
        <v>33</v>
      </c>
      <c r="J81" s="38">
        <f>IF(I81="Less(-)",-1,1)</f>
        <v>1</v>
      </c>
      <c r="K81" s="36" t="s">
        <v>34</v>
      </c>
      <c r="L81" s="36" t="s">
        <v>4</v>
      </c>
      <c r="M81" s="39"/>
      <c r="N81" s="48"/>
      <c r="O81" s="48"/>
      <c r="P81" s="49"/>
      <c r="Q81" s="48"/>
      <c r="R81" s="48"/>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51">
        <f>total_amount_ba($B$2,$D$2,D81,F81,J81,K81,M81)</f>
        <v>192.33</v>
      </c>
      <c r="BB81" s="50">
        <f>BA81+SUM(N81:AZ81)</f>
        <v>192.33</v>
      </c>
      <c r="BC81" s="54" t="str">
        <f>SpellNumber(L81,BB81)</f>
        <v>INR  One Hundred &amp; Ninety Two  and Paise Thirty Three Only</v>
      </c>
      <c r="IA81" s="21">
        <v>8.12</v>
      </c>
      <c r="IB81" s="21" t="s">
        <v>71</v>
      </c>
      <c r="ID81" s="21">
        <v>1</v>
      </c>
      <c r="IE81" s="22" t="s">
        <v>46</v>
      </c>
      <c r="IF81" s="22"/>
      <c r="IG81" s="22"/>
      <c r="IH81" s="22"/>
      <c r="II81" s="22"/>
    </row>
    <row r="82" spans="1:243" s="21" customFormat="1" ht="15.75">
      <c r="A82" s="55">
        <v>9</v>
      </c>
      <c r="B82" s="56" t="s">
        <v>117</v>
      </c>
      <c r="C82" s="33"/>
      <c r="D82" s="64"/>
      <c r="E82" s="64"/>
      <c r="F82" s="64"/>
      <c r="G82" s="64"/>
      <c r="H82" s="64"/>
      <c r="I82" s="64"/>
      <c r="J82" s="64"/>
      <c r="K82" s="64"/>
      <c r="L82" s="64"/>
      <c r="M82" s="64"/>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IA82" s="21">
        <v>9</v>
      </c>
      <c r="IB82" s="21" t="s">
        <v>117</v>
      </c>
      <c r="IE82" s="22"/>
      <c r="IF82" s="22"/>
      <c r="IG82" s="22"/>
      <c r="IH82" s="22"/>
      <c r="II82" s="22"/>
    </row>
    <row r="83" spans="1:243" s="21" customFormat="1" ht="47.25">
      <c r="A83" s="55">
        <v>9.01</v>
      </c>
      <c r="B83" s="56" t="s">
        <v>118</v>
      </c>
      <c r="C83" s="33"/>
      <c r="D83" s="64"/>
      <c r="E83" s="64"/>
      <c r="F83" s="64"/>
      <c r="G83" s="64"/>
      <c r="H83" s="64"/>
      <c r="I83" s="64"/>
      <c r="J83" s="64"/>
      <c r="K83" s="64"/>
      <c r="L83" s="64"/>
      <c r="M83" s="64"/>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IA83" s="21">
        <v>9.01</v>
      </c>
      <c r="IB83" s="21" t="s">
        <v>118</v>
      </c>
      <c r="IE83" s="22"/>
      <c r="IF83" s="22"/>
      <c r="IG83" s="22"/>
      <c r="IH83" s="22"/>
      <c r="II83" s="22"/>
    </row>
    <row r="84" spans="1:243" s="21" customFormat="1" ht="15.75">
      <c r="A84" s="55">
        <v>9.02</v>
      </c>
      <c r="B84" s="56" t="s">
        <v>119</v>
      </c>
      <c r="C84" s="33"/>
      <c r="D84" s="64"/>
      <c r="E84" s="64"/>
      <c r="F84" s="64"/>
      <c r="G84" s="64"/>
      <c r="H84" s="64"/>
      <c r="I84" s="64"/>
      <c r="J84" s="64"/>
      <c r="K84" s="64"/>
      <c r="L84" s="64"/>
      <c r="M84" s="64"/>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IA84" s="21">
        <v>9.02</v>
      </c>
      <c r="IB84" s="21" t="s">
        <v>119</v>
      </c>
      <c r="IE84" s="22"/>
      <c r="IF84" s="22"/>
      <c r="IG84" s="22"/>
      <c r="IH84" s="22"/>
      <c r="II84" s="22"/>
    </row>
    <row r="85" spans="1:243" s="21" customFormat="1" ht="28.5">
      <c r="A85" s="55">
        <v>9.03</v>
      </c>
      <c r="B85" s="56" t="s">
        <v>120</v>
      </c>
      <c r="C85" s="33"/>
      <c r="D85" s="33">
        <v>2</v>
      </c>
      <c r="E85" s="57" t="s">
        <v>47</v>
      </c>
      <c r="F85" s="76">
        <v>91.49</v>
      </c>
      <c r="G85" s="42"/>
      <c r="H85" s="36"/>
      <c r="I85" s="37" t="s">
        <v>33</v>
      </c>
      <c r="J85" s="38">
        <f>IF(I85="Less(-)",-1,1)</f>
        <v>1</v>
      </c>
      <c r="K85" s="36" t="s">
        <v>34</v>
      </c>
      <c r="L85" s="36" t="s">
        <v>4</v>
      </c>
      <c r="M85" s="39"/>
      <c r="N85" s="48"/>
      <c r="O85" s="48"/>
      <c r="P85" s="49"/>
      <c r="Q85" s="48"/>
      <c r="R85" s="48"/>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51">
        <f>total_amount_ba($B$2,$D$2,D85,F85,J85,K85,M85)</f>
        <v>182.98</v>
      </c>
      <c r="BB85" s="50">
        <f>BA85+SUM(N85:AZ85)</f>
        <v>182.98</v>
      </c>
      <c r="BC85" s="54" t="str">
        <f>SpellNumber(L85,BB85)</f>
        <v>INR  One Hundred &amp; Eighty Two  and Paise Ninety Eight Only</v>
      </c>
      <c r="IA85" s="21">
        <v>9.03</v>
      </c>
      <c r="IB85" s="21" t="s">
        <v>120</v>
      </c>
      <c r="ID85" s="21">
        <v>2</v>
      </c>
      <c r="IE85" s="22" t="s">
        <v>47</v>
      </c>
      <c r="IF85" s="22"/>
      <c r="IG85" s="22"/>
      <c r="IH85" s="22"/>
      <c r="II85" s="22"/>
    </row>
    <row r="86" spans="1:243" s="21" customFormat="1" ht="15.75">
      <c r="A86" s="55">
        <v>10</v>
      </c>
      <c r="B86" s="56" t="s">
        <v>121</v>
      </c>
      <c r="C86" s="33"/>
      <c r="D86" s="64"/>
      <c r="E86" s="64"/>
      <c r="F86" s="64"/>
      <c r="G86" s="64"/>
      <c r="H86" s="64"/>
      <c r="I86" s="64"/>
      <c r="J86" s="64"/>
      <c r="K86" s="64"/>
      <c r="L86" s="64"/>
      <c r="M86" s="64"/>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IA86" s="21">
        <v>10</v>
      </c>
      <c r="IB86" s="21" t="s">
        <v>121</v>
      </c>
      <c r="IE86" s="22"/>
      <c r="IF86" s="22"/>
      <c r="IG86" s="22"/>
      <c r="IH86" s="22"/>
      <c r="II86" s="22"/>
    </row>
    <row r="87" spans="1:243" s="21" customFormat="1" ht="51.75" customHeight="1">
      <c r="A87" s="55">
        <v>10.01</v>
      </c>
      <c r="B87" s="56" t="s">
        <v>122</v>
      </c>
      <c r="C87" s="33"/>
      <c r="D87" s="64"/>
      <c r="E87" s="64"/>
      <c r="F87" s="64"/>
      <c r="G87" s="64"/>
      <c r="H87" s="64"/>
      <c r="I87" s="64"/>
      <c r="J87" s="64"/>
      <c r="K87" s="64"/>
      <c r="L87" s="64"/>
      <c r="M87" s="64"/>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IA87" s="21">
        <v>10.01</v>
      </c>
      <c r="IB87" s="21" t="s">
        <v>122</v>
      </c>
      <c r="IE87" s="22"/>
      <c r="IF87" s="22"/>
      <c r="IG87" s="22"/>
      <c r="IH87" s="22"/>
      <c r="II87" s="22"/>
    </row>
    <row r="88" spans="1:243" s="21" customFormat="1" ht="31.5" customHeight="1">
      <c r="A88" s="55">
        <v>10.02</v>
      </c>
      <c r="B88" s="56" t="s">
        <v>123</v>
      </c>
      <c r="C88" s="33"/>
      <c r="D88" s="33">
        <v>1</v>
      </c>
      <c r="E88" s="57" t="s">
        <v>44</v>
      </c>
      <c r="F88" s="76">
        <v>266.68</v>
      </c>
      <c r="G88" s="42"/>
      <c r="H88" s="36"/>
      <c r="I88" s="37" t="s">
        <v>33</v>
      </c>
      <c r="J88" s="38">
        <f>IF(I88="Less(-)",-1,1)</f>
        <v>1</v>
      </c>
      <c r="K88" s="36" t="s">
        <v>34</v>
      </c>
      <c r="L88" s="36" t="s">
        <v>4</v>
      </c>
      <c r="M88" s="39"/>
      <c r="N88" s="48"/>
      <c r="O88" s="48"/>
      <c r="P88" s="49"/>
      <c r="Q88" s="48"/>
      <c r="R88" s="48"/>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51">
        <f>total_amount_ba($B$2,$D$2,D88,F88,J88,K88,M88)</f>
        <v>266.68</v>
      </c>
      <c r="BB88" s="50">
        <f>BA88+SUM(N88:AZ88)</f>
        <v>266.68</v>
      </c>
      <c r="BC88" s="54" t="str">
        <f>SpellNumber(L88,BB88)</f>
        <v>INR  Two Hundred &amp; Sixty Six  and Paise Sixty Eight Only</v>
      </c>
      <c r="IA88" s="21">
        <v>10.02</v>
      </c>
      <c r="IB88" s="21" t="s">
        <v>123</v>
      </c>
      <c r="ID88" s="21">
        <v>1</v>
      </c>
      <c r="IE88" s="22" t="s">
        <v>44</v>
      </c>
      <c r="IF88" s="22"/>
      <c r="IG88" s="22"/>
      <c r="IH88" s="22"/>
      <c r="II88" s="22"/>
    </row>
    <row r="89" spans="1:243" s="21" customFormat="1" ht="63">
      <c r="A89" s="55">
        <v>10.03</v>
      </c>
      <c r="B89" s="56" t="s">
        <v>124</v>
      </c>
      <c r="C89" s="33"/>
      <c r="D89" s="64"/>
      <c r="E89" s="64"/>
      <c r="F89" s="64"/>
      <c r="G89" s="64"/>
      <c r="H89" s="64"/>
      <c r="I89" s="64"/>
      <c r="J89" s="64"/>
      <c r="K89" s="64"/>
      <c r="L89" s="64"/>
      <c r="M89" s="64"/>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IA89" s="21">
        <v>10.03</v>
      </c>
      <c r="IB89" s="21" t="s">
        <v>124</v>
      </c>
      <c r="IE89" s="22"/>
      <c r="IF89" s="22"/>
      <c r="IG89" s="22"/>
      <c r="IH89" s="22"/>
      <c r="II89" s="22"/>
    </row>
    <row r="90" spans="1:243" s="21" customFormat="1" ht="28.5">
      <c r="A90" s="55">
        <v>10.04</v>
      </c>
      <c r="B90" s="56" t="s">
        <v>125</v>
      </c>
      <c r="C90" s="33"/>
      <c r="D90" s="33">
        <v>1</v>
      </c>
      <c r="E90" s="57" t="s">
        <v>47</v>
      </c>
      <c r="F90" s="76">
        <v>229.99</v>
      </c>
      <c r="G90" s="42"/>
      <c r="H90" s="36"/>
      <c r="I90" s="37" t="s">
        <v>33</v>
      </c>
      <c r="J90" s="38">
        <f>IF(I90="Less(-)",-1,1)</f>
        <v>1</v>
      </c>
      <c r="K90" s="36" t="s">
        <v>34</v>
      </c>
      <c r="L90" s="36" t="s">
        <v>4</v>
      </c>
      <c r="M90" s="39"/>
      <c r="N90" s="48"/>
      <c r="O90" s="48"/>
      <c r="P90" s="49"/>
      <c r="Q90" s="48"/>
      <c r="R90" s="48"/>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51">
        <f>total_amount_ba($B$2,$D$2,D90,F90,J90,K90,M90)</f>
        <v>229.99</v>
      </c>
      <c r="BB90" s="50">
        <f>BA90+SUM(N90:AZ90)</f>
        <v>229.99</v>
      </c>
      <c r="BC90" s="54" t="str">
        <f>SpellNumber(L90,BB90)</f>
        <v>INR  Two Hundred &amp; Twenty Nine  and Paise Ninety Nine Only</v>
      </c>
      <c r="IA90" s="21">
        <v>10.04</v>
      </c>
      <c r="IB90" s="21" t="s">
        <v>125</v>
      </c>
      <c r="ID90" s="21">
        <v>1</v>
      </c>
      <c r="IE90" s="22" t="s">
        <v>47</v>
      </c>
      <c r="IF90" s="22"/>
      <c r="IG90" s="22"/>
      <c r="IH90" s="22"/>
      <c r="II90" s="22"/>
    </row>
    <row r="91" spans="1:243" s="21" customFormat="1" ht="15.75">
      <c r="A91" s="55">
        <v>11</v>
      </c>
      <c r="B91" s="56" t="s">
        <v>126</v>
      </c>
      <c r="C91" s="33"/>
      <c r="D91" s="64"/>
      <c r="E91" s="64"/>
      <c r="F91" s="64"/>
      <c r="G91" s="64"/>
      <c r="H91" s="64"/>
      <c r="I91" s="64"/>
      <c r="J91" s="64"/>
      <c r="K91" s="64"/>
      <c r="L91" s="64"/>
      <c r="M91" s="64"/>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IA91" s="21">
        <v>11</v>
      </c>
      <c r="IB91" s="21" t="s">
        <v>126</v>
      </c>
      <c r="IE91" s="22"/>
      <c r="IF91" s="22"/>
      <c r="IG91" s="22"/>
      <c r="IH91" s="22"/>
      <c r="II91" s="22"/>
    </row>
    <row r="92" spans="1:243" s="21" customFormat="1" ht="362.25">
      <c r="A92" s="55">
        <v>11.01</v>
      </c>
      <c r="B92" s="56" t="s">
        <v>127</v>
      </c>
      <c r="C92" s="33"/>
      <c r="D92" s="64"/>
      <c r="E92" s="64"/>
      <c r="F92" s="64"/>
      <c r="G92" s="64"/>
      <c r="H92" s="64"/>
      <c r="I92" s="64"/>
      <c r="J92" s="64"/>
      <c r="K92" s="64"/>
      <c r="L92" s="64"/>
      <c r="M92" s="64"/>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IA92" s="21">
        <v>11.01</v>
      </c>
      <c r="IB92" s="21" t="s">
        <v>127</v>
      </c>
      <c r="IE92" s="22"/>
      <c r="IF92" s="22"/>
      <c r="IG92" s="22"/>
      <c r="IH92" s="22"/>
      <c r="II92" s="22"/>
    </row>
    <row r="93" spans="1:243" s="21" customFormat="1" ht="15.75">
      <c r="A93" s="55">
        <v>11.02</v>
      </c>
      <c r="B93" s="56" t="s">
        <v>128</v>
      </c>
      <c r="C93" s="33"/>
      <c r="D93" s="64"/>
      <c r="E93" s="64"/>
      <c r="F93" s="64"/>
      <c r="G93" s="64"/>
      <c r="H93" s="64"/>
      <c r="I93" s="64"/>
      <c r="J93" s="64"/>
      <c r="K93" s="64"/>
      <c r="L93" s="64"/>
      <c r="M93" s="64"/>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IA93" s="21">
        <v>11.02</v>
      </c>
      <c r="IB93" s="21" t="s">
        <v>128</v>
      </c>
      <c r="IE93" s="22"/>
      <c r="IF93" s="22"/>
      <c r="IG93" s="22"/>
      <c r="IH93" s="22"/>
      <c r="II93" s="22"/>
    </row>
    <row r="94" spans="1:243" s="21" customFormat="1" ht="78.75">
      <c r="A94" s="55">
        <v>11.03</v>
      </c>
      <c r="B94" s="56" t="s">
        <v>129</v>
      </c>
      <c r="C94" s="33"/>
      <c r="D94" s="33">
        <v>18</v>
      </c>
      <c r="E94" s="57" t="s">
        <v>52</v>
      </c>
      <c r="F94" s="76">
        <v>380.49</v>
      </c>
      <c r="G94" s="42"/>
      <c r="H94" s="36"/>
      <c r="I94" s="37" t="s">
        <v>33</v>
      </c>
      <c r="J94" s="38">
        <f>IF(I94="Less(-)",-1,1)</f>
        <v>1</v>
      </c>
      <c r="K94" s="36" t="s">
        <v>34</v>
      </c>
      <c r="L94" s="36" t="s">
        <v>4</v>
      </c>
      <c r="M94" s="39"/>
      <c r="N94" s="48"/>
      <c r="O94" s="48"/>
      <c r="P94" s="49"/>
      <c r="Q94" s="48"/>
      <c r="R94" s="48"/>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51">
        <f>total_amount_ba($B$2,$D$2,D94,F94,J94,K94,M94)</f>
        <v>6848.82</v>
      </c>
      <c r="BB94" s="50">
        <f>BA94+SUM(N94:AZ94)</f>
        <v>6848.82</v>
      </c>
      <c r="BC94" s="54" t="str">
        <f>SpellNumber(L94,BB94)</f>
        <v>INR  Six Thousand Eight Hundred &amp; Forty Eight  and Paise Eighty Two Only</v>
      </c>
      <c r="IA94" s="21">
        <v>11.03</v>
      </c>
      <c r="IB94" s="21" t="s">
        <v>129</v>
      </c>
      <c r="ID94" s="21">
        <v>18</v>
      </c>
      <c r="IE94" s="22" t="s">
        <v>52</v>
      </c>
      <c r="IF94" s="22"/>
      <c r="IG94" s="22"/>
      <c r="IH94" s="22"/>
      <c r="II94" s="22"/>
    </row>
    <row r="95" spans="1:243" s="21" customFormat="1" ht="126">
      <c r="A95" s="55">
        <v>11.04</v>
      </c>
      <c r="B95" s="56" t="s">
        <v>130</v>
      </c>
      <c r="C95" s="33"/>
      <c r="D95" s="64"/>
      <c r="E95" s="64"/>
      <c r="F95" s="64"/>
      <c r="G95" s="64"/>
      <c r="H95" s="64"/>
      <c r="I95" s="64"/>
      <c r="J95" s="64"/>
      <c r="K95" s="64"/>
      <c r="L95" s="64"/>
      <c r="M95" s="64"/>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IA95" s="21">
        <v>11.04</v>
      </c>
      <c r="IB95" s="21" t="s">
        <v>130</v>
      </c>
      <c r="IE95" s="22"/>
      <c r="IF95" s="22"/>
      <c r="IG95" s="22"/>
      <c r="IH95" s="22"/>
      <c r="II95" s="22"/>
    </row>
    <row r="96" spans="1:243" s="21" customFormat="1" ht="78.75">
      <c r="A96" s="55">
        <v>11.05</v>
      </c>
      <c r="B96" s="56" t="s">
        <v>129</v>
      </c>
      <c r="C96" s="33"/>
      <c r="D96" s="33">
        <v>19</v>
      </c>
      <c r="E96" s="57" t="s">
        <v>52</v>
      </c>
      <c r="F96" s="76">
        <v>466.29</v>
      </c>
      <c r="G96" s="42"/>
      <c r="H96" s="36"/>
      <c r="I96" s="37" t="s">
        <v>33</v>
      </c>
      <c r="J96" s="38">
        <f>IF(I96="Less(-)",-1,1)</f>
        <v>1</v>
      </c>
      <c r="K96" s="36" t="s">
        <v>34</v>
      </c>
      <c r="L96" s="36" t="s">
        <v>4</v>
      </c>
      <c r="M96" s="39"/>
      <c r="N96" s="48"/>
      <c r="O96" s="48"/>
      <c r="P96" s="49"/>
      <c r="Q96" s="48"/>
      <c r="R96" s="48"/>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51">
        <f>total_amount_ba($B$2,$D$2,D96,F96,J96,K96,M96)</f>
        <v>8859.51</v>
      </c>
      <c r="BB96" s="50">
        <f>BA96+SUM(N96:AZ96)</f>
        <v>8859.51</v>
      </c>
      <c r="BC96" s="54" t="str">
        <f>SpellNumber(L96,BB96)</f>
        <v>INR  Eight Thousand Eight Hundred &amp; Fifty Nine  and Paise Fifty One Only</v>
      </c>
      <c r="IA96" s="21">
        <v>11.05</v>
      </c>
      <c r="IB96" s="21" t="s">
        <v>129</v>
      </c>
      <c r="ID96" s="21">
        <v>19</v>
      </c>
      <c r="IE96" s="22" t="s">
        <v>52</v>
      </c>
      <c r="IF96" s="22"/>
      <c r="IG96" s="22"/>
      <c r="IH96" s="22"/>
      <c r="II96" s="22"/>
    </row>
    <row r="97" spans="1:243" s="21" customFormat="1" ht="141.75">
      <c r="A97" s="55">
        <v>11.06</v>
      </c>
      <c r="B97" s="56" t="s">
        <v>131</v>
      </c>
      <c r="C97" s="33"/>
      <c r="D97" s="64"/>
      <c r="E97" s="64"/>
      <c r="F97" s="64"/>
      <c r="G97" s="64"/>
      <c r="H97" s="64"/>
      <c r="I97" s="64"/>
      <c r="J97" s="64"/>
      <c r="K97" s="64"/>
      <c r="L97" s="64"/>
      <c r="M97" s="64"/>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IA97" s="21">
        <v>11.06</v>
      </c>
      <c r="IB97" s="21" t="s">
        <v>131</v>
      </c>
      <c r="IE97" s="22"/>
      <c r="IF97" s="22"/>
      <c r="IG97" s="22"/>
      <c r="IH97" s="22"/>
      <c r="II97" s="22"/>
    </row>
    <row r="98" spans="1:243" s="21" customFormat="1" ht="47.25">
      <c r="A98" s="55">
        <v>11.07</v>
      </c>
      <c r="B98" s="56" t="s">
        <v>132</v>
      </c>
      <c r="C98" s="33"/>
      <c r="D98" s="33">
        <v>0.8</v>
      </c>
      <c r="E98" s="57" t="s">
        <v>43</v>
      </c>
      <c r="F98" s="76">
        <v>894.17</v>
      </c>
      <c r="G98" s="42"/>
      <c r="H98" s="36"/>
      <c r="I98" s="37" t="s">
        <v>33</v>
      </c>
      <c r="J98" s="38">
        <f>IF(I98="Less(-)",-1,1)</f>
        <v>1</v>
      </c>
      <c r="K98" s="36" t="s">
        <v>34</v>
      </c>
      <c r="L98" s="36" t="s">
        <v>4</v>
      </c>
      <c r="M98" s="39"/>
      <c r="N98" s="48"/>
      <c r="O98" s="48"/>
      <c r="P98" s="49"/>
      <c r="Q98" s="48"/>
      <c r="R98" s="48"/>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51">
        <f>total_amount_ba($B$2,$D$2,D98,F98,J98,K98,M98)</f>
        <v>715.34</v>
      </c>
      <c r="BB98" s="50">
        <f>BA98+SUM(N98:AZ98)</f>
        <v>715.34</v>
      </c>
      <c r="BC98" s="54" t="str">
        <f>SpellNumber(L98,BB98)</f>
        <v>INR  Seven Hundred &amp; Fifteen  and Paise Thirty Four Only</v>
      </c>
      <c r="IA98" s="21">
        <v>11.07</v>
      </c>
      <c r="IB98" s="21" t="s">
        <v>132</v>
      </c>
      <c r="ID98" s="21">
        <v>0.8</v>
      </c>
      <c r="IE98" s="22" t="s">
        <v>43</v>
      </c>
      <c r="IF98" s="22"/>
      <c r="IG98" s="22"/>
      <c r="IH98" s="22"/>
      <c r="II98" s="22"/>
    </row>
    <row r="99" spans="1:243" s="21" customFormat="1" ht="110.25">
      <c r="A99" s="55">
        <v>11.08</v>
      </c>
      <c r="B99" s="56" t="s">
        <v>133</v>
      </c>
      <c r="C99" s="33"/>
      <c r="D99" s="64"/>
      <c r="E99" s="64"/>
      <c r="F99" s="64"/>
      <c r="G99" s="64"/>
      <c r="H99" s="64"/>
      <c r="I99" s="64"/>
      <c r="J99" s="64"/>
      <c r="K99" s="64"/>
      <c r="L99" s="64"/>
      <c r="M99" s="64"/>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IA99" s="21">
        <v>11.08</v>
      </c>
      <c r="IB99" s="21" t="s">
        <v>133</v>
      </c>
      <c r="IE99" s="22"/>
      <c r="IF99" s="22"/>
      <c r="IG99" s="22"/>
      <c r="IH99" s="22"/>
      <c r="II99" s="22"/>
    </row>
    <row r="100" spans="1:243" s="21" customFormat="1" ht="42.75">
      <c r="A100" s="55">
        <v>11.09</v>
      </c>
      <c r="B100" s="56" t="s">
        <v>134</v>
      </c>
      <c r="C100" s="33"/>
      <c r="D100" s="33">
        <v>12</v>
      </c>
      <c r="E100" s="57" t="s">
        <v>47</v>
      </c>
      <c r="F100" s="76">
        <v>288.65</v>
      </c>
      <c r="G100" s="42"/>
      <c r="H100" s="36"/>
      <c r="I100" s="37" t="s">
        <v>33</v>
      </c>
      <c r="J100" s="38">
        <f>IF(I100="Less(-)",-1,1)</f>
        <v>1</v>
      </c>
      <c r="K100" s="36" t="s">
        <v>34</v>
      </c>
      <c r="L100" s="36" t="s">
        <v>4</v>
      </c>
      <c r="M100" s="39"/>
      <c r="N100" s="48"/>
      <c r="O100" s="48"/>
      <c r="P100" s="49"/>
      <c r="Q100" s="48"/>
      <c r="R100" s="48"/>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51">
        <f>total_amount_ba($B$2,$D$2,D100,F100,J100,K100,M100)</f>
        <v>3463.8</v>
      </c>
      <c r="BB100" s="50">
        <f>BA100+SUM(N100:AZ100)</f>
        <v>3463.8</v>
      </c>
      <c r="BC100" s="54" t="str">
        <f>SpellNumber(L100,BB100)</f>
        <v>INR  Three Thousand Four Hundred &amp; Sixty Three  and Paise Eighty Only</v>
      </c>
      <c r="IA100" s="21">
        <v>11.09</v>
      </c>
      <c r="IB100" s="21" t="s">
        <v>134</v>
      </c>
      <c r="ID100" s="21">
        <v>12</v>
      </c>
      <c r="IE100" s="22" t="s">
        <v>47</v>
      </c>
      <c r="IF100" s="22"/>
      <c r="IG100" s="22"/>
      <c r="IH100" s="22"/>
      <c r="II100" s="22"/>
    </row>
    <row r="101" spans="1:243" s="21" customFormat="1" ht="31.5">
      <c r="A101" s="55">
        <v>12</v>
      </c>
      <c r="B101" s="56" t="s">
        <v>135</v>
      </c>
      <c r="C101" s="33"/>
      <c r="D101" s="64"/>
      <c r="E101" s="64"/>
      <c r="F101" s="64"/>
      <c r="G101" s="64"/>
      <c r="H101" s="64"/>
      <c r="I101" s="64"/>
      <c r="J101" s="64"/>
      <c r="K101" s="64"/>
      <c r="L101" s="64"/>
      <c r="M101" s="64"/>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IA101" s="21">
        <v>12</v>
      </c>
      <c r="IB101" s="21" t="s">
        <v>135</v>
      </c>
      <c r="IE101" s="22"/>
      <c r="IF101" s="22"/>
      <c r="IG101" s="22"/>
      <c r="IH101" s="22"/>
      <c r="II101" s="22"/>
    </row>
    <row r="102" spans="1:243" s="21" customFormat="1" ht="94.5">
      <c r="A102" s="55">
        <v>12.01</v>
      </c>
      <c r="B102" s="56" t="s">
        <v>136</v>
      </c>
      <c r="C102" s="33"/>
      <c r="D102" s="64"/>
      <c r="E102" s="64"/>
      <c r="F102" s="64"/>
      <c r="G102" s="64"/>
      <c r="H102" s="64"/>
      <c r="I102" s="64"/>
      <c r="J102" s="64"/>
      <c r="K102" s="64"/>
      <c r="L102" s="64"/>
      <c r="M102" s="64"/>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IA102" s="21">
        <v>12.01</v>
      </c>
      <c r="IB102" s="21" t="s">
        <v>136</v>
      </c>
      <c r="IE102" s="22"/>
      <c r="IF102" s="22"/>
      <c r="IG102" s="22"/>
      <c r="IH102" s="22"/>
      <c r="II102" s="22"/>
    </row>
    <row r="103" spans="1:243" s="21" customFormat="1" ht="78.75">
      <c r="A103" s="55">
        <v>12.02</v>
      </c>
      <c r="B103" s="56" t="s">
        <v>137</v>
      </c>
      <c r="C103" s="33"/>
      <c r="D103" s="33">
        <v>2</v>
      </c>
      <c r="E103" s="57" t="s">
        <v>43</v>
      </c>
      <c r="F103" s="76">
        <v>103.24</v>
      </c>
      <c r="G103" s="42"/>
      <c r="H103" s="36"/>
      <c r="I103" s="37" t="s">
        <v>33</v>
      </c>
      <c r="J103" s="38">
        <f>IF(I103="Less(-)",-1,1)</f>
        <v>1</v>
      </c>
      <c r="K103" s="36" t="s">
        <v>34</v>
      </c>
      <c r="L103" s="36" t="s">
        <v>4</v>
      </c>
      <c r="M103" s="39"/>
      <c r="N103" s="48"/>
      <c r="O103" s="48"/>
      <c r="P103" s="49"/>
      <c r="Q103" s="48"/>
      <c r="R103" s="48"/>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51">
        <f>total_amount_ba($B$2,$D$2,D103,F103,J103,K103,M103)</f>
        <v>206.48</v>
      </c>
      <c r="BB103" s="50">
        <f>BA103+SUM(N103:AZ103)</f>
        <v>206.48</v>
      </c>
      <c r="BC103" s="54" t="str">
        <f>SpellNumber(L103,BB103)</f>
        <v>INR  Two Hundred &amp; Six  and Paise Forty Eight Only</v>
      </c>
      <c r="IA103" s="21">
        <v>12.02</v>
      </c>
      <c r="IB103" s="21" t="s">
        <v>137</v>
      </c>
      <c r="ID103" s="21">
        <v>2</v>
      </c>
      <c r="IE103" s="22" t="s">
        <v>43</v>
      </c>
      <c r="IF103" s="22"/>
      <c r="IG103" s="22"/>
      <c r="IH103" s="22"/>
      <c r="II103" s="22"/>
    </row>
    <row r="104" spans="1:243" s="21" customFormat="1" ht="110.25">
      <c r="A104" s="55">
        <v>12.03</v>
      </c>
      <c r="B104" s="56" t="s">
        <v>138</v>
      </c>
      <c r="C104" s="33"/>
      <c r="D104" s="64"/>
      <c r="E104" s="64"/>
      <c r="F104" s="64"/>
      <c r="G104" s="64"/>
      <c r="H104" s="64"/>
      <c r="I104" s="64"/>
      <c r="J104" s="64"/>
      <c r="K104" s="64"/>
      <c r="L104" s="64"/>
      <c r="M104" s="64"/>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IA104" s="21">
        <v>12.03</v>
      </c>
      <c r="IB104" s="21" t="s">
        <v>138</v>
      </c>
      <c r="IE104" s="22"/>
      <c r="IF104" s="22"/>
      <c r="IG104" s="22"/>
      <c r="IH104" s="22"/>
      <c r="II104" s="22"/>
    </row>
    <row r="105" spans="1:243" s="21" customFormat="1" ht="28.5">
      <c r="A105" s="55">
        <v>12.04</v>
      </c>
      <c r="B105" s="56" t="s">
        <v>139</v>
      </c>
      <c r="C105" s="33"/>
      <c r="D105" s="33">
        <v>2</v>
      </c>
      <c r="E105" s="57" t="s">
        <v>43</v>
      </c>
      <c r="F105" s="76">
        <v>447.61</v>
      </c>
      <c r="G105" s="42"/>
      <c r="H105" s="36"/>
      <c r="I105" s="37" t="s">
        <v>33</v>
      </c>
      <c r="J105" s="38">
        <f>IF(I105="Less(-)",-1,1)</f>
        <v>1</v>
      </c>
      <c r="K105" s="36" t="s">
        <v>34</v>
      </c>
      <c r="L105" s="36" t="s">
        <v>4</v>
      </c>
      <c r="M105" s="39"/>
      <c r="N105" s="48"/>
      <c r="O105" s="48"/>
      <c r="P105" s="49"/>
      <c r="Q105" s="48"/>
      <c r="R105" s="48"/>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51">
        <f>total_amount_ba($B$2,$D$2,D105,F105,J105,K105,M105)</f>
        <v>895.22</v>
      </c>
      <c r="BB105" s="50">
        <f>BA105+SUM(N105:AZ105)</f>
        <v>895.22</v>
      </c>
      <c r="BC105" s="54" t="str">
        <f>SpellNumber(L105,BB105)</f>
        <v>INR  Eight Hundred &amp; Ninety Five  and Paise Twenty Two Only</v>
      </c>
      <c r="IA105" s="21">
        <v>12.04</v>
      </c>
      <c r="IB105" s="21" t="s">
        <v>139</v>
      </c>
      <c r="ID105" s="21">
        <v>2</v>
      </c>
      <c r="IE105" s="22" t="s">
        <v>43</v>
      </c>
      <c r="IF105" s="22"/>
      <c r="IG105" s="22"/>
      <c r="IH105" s="22"/>
      <c r="II105" s="22"/>
    </row>
    <row r="106" spans="1:243" s="21" customFormat="1" ht="15.75">
      <c r="A106" s="55">
        <v>13</v>
      </c>
      <c r="B106" s="56" t="s">
        <v>140</v>
      </c>
      <c r="C106" s="33"/>
      <c r="D106" s="64"/>
      <c r="E106" s="64"/>
      <c r="F106" s="64"/>
      <c r="G106" s="64"/>
      <c r="H106" s="64"/>
      <c r="I106" s="64"/>
      <c r="J106" s="64"/>
      <c r="K106" s="64"/>
      <c r="L106" s="64"/>
      <c r="M106" s="64"/>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IA106" s="21">
        <v>13</v>
      </c>
      <c r="IB106" s="21" t="s">
        <v>140</v>
      </c>
      <c r="IE106" s="22"/>
      <c r="IF106" s="22"/>
      <c r="IG106" s="22"/>
      <c r="IH106" s="22"/>
      <c r="II106" s="22"/>
    </row>
    <row r="107" spans="1:243" s="21" customFormat="1" ht="51" customHeight="1">
      <c r="A107" s="55">
        <v>13.01</v>
      </c>
      <c r="B107" s="56" t="s">
        <v>141</v>
      </c>
      <c r="C107" s="33"/>
      <c r="D107" s="33">
        <v>3</v>
      </c>
      <c r="E107" s="57" t="s">
        <v>144</v>
      </c>
      <c r="F107" s="76">
        <v>51.62</v>
      </c>
      <c r="G107" s="42"/>
      <c r="H107" s="36"/>
      <c r="I107" s="37" t="s">
        <v>33</v>
      </c>
      <c r="J107" s="38">
        <f>IF(I107="Less(-)",-1,1)</f>
        <v>1</v>
      </c>
      <c r="K107" s="36" t="s">
        <v>34</v>
      </c>
      <c r="L107" s="36" t="s">
        <v>4</v>
      </c>
      <c r="M107" s="39"/>
      <c r="N107" s="48"/>
      <c r="O107" s="48"/>
      <c r="P107" s="49"/>
      <c r="Q107" s="48"/>
      <c r="R107" s="48"/>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51">
        <f>total_amount_ba($B$2,$D$2,D107,F107,J107,K107,M107)</f>
        <v>154.86</v>
      </c>
      <c r="BB107" s="50">
        <f>BA107+SUM(N107:AZ107)</f>
        <v>154.86</v>
      </c>
      <c r="BC107" s="54" t="str">
        <f>SpellNumber(L107,BB107)</f>
        <v>INR  One Hundred &amp; Fifty Four  and Paise Eighty Six Only</v>
      </c>
      <c r="IA107" s="21">
        <v>13.01</v>
      </c>
      <c r="IB107" s="21" t="s">
        <v>141</v>
      </c>
      <c r="ID107" s="21">
        <v>3</v>
      </c>
      <c r="IE107" s="22" t="s">
        <v>144</v>
      </c>
      <c r="IF107" s="22"/>
      <c r="IG107" s="22"/>
      <c r="IH107" s="22"/>
      <c r="II107" s="22"/>
    </row>
    <row r="108" spans="1:243" s="21" customFormat="1" ht="126" customHeight="1">
      <c r="A108" s="55">
        <v>13.02</v>
      </c>
      <c r="B108" s="56" t="s">
        <v>142</v>
      </c>
      <c r="C108" s="33"/>
      <c r="D108" s="33">
        <v>2</v>
      </c>
      <c r="E108" s="57" t="s">
        <v>145</v>
      </c>
      <c r="F108" s="76">
        <v>1954.84</v>
      </c>
      <c r="G108" s="42"/>
      <c r="H108" s="36"/>
      <c r="I108" s="37" t="s">
        <v>33</v>
      </c>
      <c r="J108" s="38">
        <f>IF(I108="Less(-)",-1,1)</f>
        <v>1</v>
      </c>
      <c r="K108" s="36" t="s">
        <v>34</v>
      </c>
      <c r="L108" s="36" t="s">
        <v>4</v>
      </c>
      <c r="M108" s="39"/>
      <c r="N108" s="48"/>
      <c r="O108" s="48"/>
      <c r="P108" s="49"/>
      <c r="Q108" s="48"/>
      <c r="R108" s="48"/>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51">
        <f>total_amount_ba($B$2,$D$2,D108,F108,J108,K108,M108)</f>
        <v>3909.68</v>
      </c>
      <c r="BB108" s="50">
        <f>BA108+SUM(N108:AZ108)</f>
        <v>3909.68</v>
      </c>
      <c r="BC108" s="54" t="str">
        <f>SpellNumber(L108,BB108)</f>
        <v>INR  Three Thousand Nine Hundred &amp; Nine  and Paise Sixty Eight Only</v>
      </c>
      <c r="IA108" s="21">
        <v>13.02</v>
      </c>
      <c r="IB108" s="77" t="s">
        <v>142</v>
      </c>
      <c r="ID108" s="21">
        <v>2</v>
      </c>
      <c r="IE108" s="22" t="s">
        <v>145</v>
      </c>
      <c r="IF108" s="22"/>
      <c r="IG108" s="22"/>
      <c r="IH108" s="22"/>
      <c r="II108" s="22"/>
    </row>
    <row r="109" spans="1:243" s="21" customFormat="1" ht="110.25">
      <c r="A109" s="55">
        <v>13.03</v>
      </c>
      <c r="B109" s="56" t="s">
        <v>143</v>
      </c>
      <c r="C109" s="33"/>
      <c r="D109" s="33">
        <v>6</v>
      </c>
      <c r="E109" s="57" t="s">
        <v>144</v>
      </c>
      <c r="F109" s="76">
        <v>131.39</v>
      </c>
      <c r="G109" s="42"/>
      <c r="H109" s="36"/>
      <c r="I109" s="37" t="s">
        <v>33</v>
      </c>
      <c r="J109" s="38">
        <f>IF(I109="Less(-)",-1,1)</f>
        <v>1</v>
      </c>
      <c r="K109" s="36" t="s">
        <v>34</v>
      </c>
      <c r="L109" s="36" t="s">
        <v>4</v>
      </c>
      <c r="M109" s="39"/>
      <c r="N109" s="48"/>
      <c r="O109" s="48"/>
      <c r="P109" s="49"/>
      <c r="Q109" s="48"/>
      <c r="R109" s="48"/>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51">
        <f>total_amount_ba($B$2,$D$2,D109,F109,J109,K109,M109)</f>
        <v>788.34</v>
      </c>
      <c r="BB109" s="50">
        <f>BA109+SUM(N109:AZ109)</f>
        <v>788.34</v>
      </c>
      <c r="BC109" s="54" t="str">
        <f>SpellNumber(L109,BB109)</f>
        <v>INR  Seven Hundred &amp; Eighty Eight  and Paise Thirty Four Only</v>
      </c>
      <c r="IA109" s="21">
        <v>13.03</v>
      </c>
      <c r="IB109" s="21" t="s">
        <v>143</v>
      </c>
      <c r="ID109" s="21">
        <v>6</v>
      </c>
      <c r="IE109" s="22" t="s">
        <v>144</v>
      </c>
      <c r="IF109" s="22"/>
      <c r="IG109" s="22"/>
      <c r="IH109" s="22"/>
      <c r="II109" s="22"/>
    </row>
    <row r="110" spans="1:55" ht="42.75">
      <c r="A110" s="43" t="s">
        <v>35</v>
      </c>
      <c r="B110" s="44"/>
      <c r="C110" s="45"/>
      <c r="D110" s="72"/>
      <c r="E110" s="72"/>
      <c r="F110" s="72"/>
      <c r="G110" s="34"/>
      <c r="H110" s="46"/>
      <c r="I110" s="46"/>
      <c r="J110" s="46"/>
      <c r="K110" s="46"/>
      <c r="L110" s="47"/>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53">
        <f>SUM(BA13:BA109)</f>
        <v>142560.57</v>
      </c>
      <c r="BB110" s="53">
        <f>SUM(BB13:BB109)</f>
        <v>142560.57</v>
      </c>
      <c r="BC110" s="54" t="str">
        <f>SpellNumber($E$2,BB110)</f>
        <v>INR  One Lakh Forty Two Thousand Five Hundred &amp; Sixty  and Paise Fifty Seven Only</v>
      </c>
    </row>
    <row r="111" spans="1:55" ht="46.5" customHeight="1">
      <c r="A111" s="24" t="s">
        <v>36</v>
      </c>
      <c r="B111" s="25"/>
      <c r="C111" s="26"/>
      <c r="D111" s="69"/>
      <c r="E111" s="70" t="s">
        <v>45</v>
      </c>
      <c r="F111" s="71"/>
      <c r="G111" s="27"/>
      <c r="H111" s="28"/>
      <c r="I111" s="28"/>
      <c r="J111" s="28"/>
      <c r="K111" s="29"/>
      <c r="L111" s="30"/>
      <c r="M111" s="31"/>
      <c r="N111" s="32"/>
      <c r="O111" s="21"/>
      <c r="P111" s="21"/>
      <c r="Q111" s="21"/>
      <c r="R111" s="21"/>
      <c r="S111" s="21"/>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52">
        <f>IF(ISBLANK(F111),0,IF(E111="Excess (+)",ROUND(BA110+(BA110*F111),2),IF(E111="Less (-)",ROUND(BA110+(BA110*F111*(-1)),2),IF(E111="At Par",BA110,0))))</f>
        <v>0</v>
      </c>
      <c r="BB111" s="73">
        <f>ROUND(BA111,0)</f>
        <v>0</v>
      </c>
      <c r="BC111" s="75" t="str">
        <f>SpellNumber($E$2,BB111)</f>
        <v>INR Zero Only</v>
      </c>
    </row>
    <row r="112" spans="1:55" ht="45.75" customHeight="1">
      <c r="A112" s="23" t="s">
        <v>37</v>
      </c>
      <c r="B112" s="23"/>
      <c r="C112" s="59" t="str">
        <f>SpellNumber($E$2,BB111)</f>
        <v>INR Zero Only</v>
      </c>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74"/>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sheetData>
  <sheetProtection password="8F23" sheet="1"/>
  <mergeCells count="59">
    <mergeCell ref="D106:BC106"/>
    <mergeCell ref="D99:BC99"/>
    <mergeCell ref="D101:BC101"/>
    <mergeCell ref="D102:BC102"/>
    <mergeCell ref="D104:BC104"/>
    <mergeCell ref="D91:BC91"/>
    <mergeCell ref="D92:BC92"/>
    <mergeCell ref="D93:BC93"/>
    <mergeCell ref="D95:BC95"/>
    <mergeCell ref="D97:BC97"/>
    <mergeCell ref="D82:BC82"/>
    <mergeCell ref="D83:BC83"/>
    <mergeCell ref="D84:BC84"/>
    <mergeCell ref="D86:BC86"/>
    <mergeCell ref="D87:BC87"/>
    <mergeCell ref="D89:BC89"/>
    <mergeCell ref="D70:BC70"/>
    <mergeCell ref="D73:BC73"/>
    <mergeCell ref="D74:BC74"/>
    <mergeCell ref="D76:BC76"/>
    <mergeCell ref="D78:BC78"/>
    <mergeCell ref="D60:BC60"/>
    <mergeCell ref="D62:BC62"/>
    <mergeCell ref="D67:BC67"/>
    <mergeCell ref="D65:BC65"/>
    <mergeCell ref="D69:BC69"/>
    <mergeCell ref="D50:BC50"/>
    <mergeCell ref="D52:BC52"/>
    <mergeCell ref="D53:BC53"/>
    <mergeCell ref="D55:BC55"/>
    <mergeCell ref="D57:BC57"/>
    <mergeCell ref="D40:BC40"/>
    <mergeCell ref="D42:BC42"/>
    <mergeCell ref="D43:BC43"/>
    <mergeCell ref="D45:BC45"/>
    <mergeCell ref="D46:BC46"/>
    <mergeCell ref="D48:BC48"/>
    <mergeCell ref="D27:BC27"/>
    <mergeCell ref="D29:BC29"/>
    <mergeCell ref="D33:BC33"/>
    <mergeCell ref="D36:BC36"/>
    <mergeCell ref="D38:BC38"/>
    <mergeCell ref="D39:BC39"/>
    <mergeCell ref="D16:BC16"/>
    <mergeCell ref="D17:BC17"/>
    <mergeCell ref="D19:BC19"/>
    <mergeCell ref="D21:BC21"/>
    <mergeCell ref="D22:BC22"/>
    <mergeCell ref="D25:BC25"/>
    <mergeCell ref="C112:BC112"/>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1">
      <formula1>IF(E111="Select",-1,IF(E111="At Par",0,0))</formula1>
      <formula2>IF(E111="Select",-1,IF(E111="At Par",0,0.99))</formula2>
    </dataValidation>
    <dataValidation type="list" allowBlank="1" showErrorMessage="1" sqref="E11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1">
      <formula1>0</formula1>
      <formula2>IF(#REF!&lt;&gt;"Select",99.9,0)</formula2>
    </dataValidation>
    <dataValidation allowBlank="1" showInputMessage="1" showErrorMessage="1" promptTitle="Units" prompt="Please enter Units in text" sqref="D107:E109 D100:E100 D98:E98 D96:E96 D94:E94 D79:E81 D54:E54 D56:E56 D58:E59 D61:E61 D66:E66 D63:E64 D68:E68 D75:E75 D77:E77 D71:E72 D85:E85 D88:E88 D90:E90 D103:E103 D105:E105 D15:E15 D51:E51 D49:E49 D47:E47 D44:E44 D41:E41 D37:E37 D34:E35 D30:E32 D28:E28 D26:E26 D23:E24 D20:E20 D18:E18">
      <formula1>0</formula1>
      <formula2>0</formula2>
    </dataValidation>
    <dataValidation type="decimal" allowBlank="1" showInputMessage="1" showErrorMessage="1" promptTitle="Quantity" prompt="Please enter the Quantity for this item. " errorTitle="Invalid Entry" error="Only Numeric Values are allowed. " sqref="F107:F109 F100 F98 F96 F94 F79:F81 F54 F56 F58:F59 F61 F66 F63:F64 F68 F75 F77 F71:F72 F85 F88 F90 F103 F105 F15 F51 F49 F47 F44 F41 F37 F34:F35 F30:F32 F28 F26 F23:F24 F20 F18">
      <formula1>0</formula1>
      <formula2>999999999999999</formula2>
    </dataValidation>
    <dataValidation type="list" allowBlank="1" showErrorMessage="1" sqref="K107:K109 D101:D102 K100 D99 K98 D97 K96 D95 K94 D82:D84 K79:K81 K71:K72 K54 D55 K56 D57 K58:K59 D60 K61 D62 D67 D65 K63:K64 K66 K68 D69:D70 K75 D76 K77 D73:D74 D78 K85 D86:D87 K88 D89 K90 D91:D93 K103 D104 K105 D106 D13:D14 D52:D53 K51 D50 K49 D48 K47 D45:D46 K44 D42:D43 K41 D38:D40 K37 D36 K34:K35 D33 K30:K32 D29 K28 D27 K26 D25 K23:K24 D21:D22 K20 D19 K18 D16:D17 K1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07:H109 G100:H100 G98:H98 G96:H96 G94:H94 G79:H81 G54:H54 G56:H56 G58:H59 G61:H61 G66:H66 G63:H64 G68:H68 G75:H75 G77:H77 G71:H72 G85:H85 G88:H88 G90:H90 G103:H103 G105:H105 G15:H15 G51:H51 G49:H49 G47:H47 G44:H44 G41:H41 G37:H37 G34:H35 G30:H32 G28:H28 G26:H26 G23:H24 G20:H20 G18:H18">
      <formula1>0</formula1>
      <formula2>999999999999999</formula2>
    </dataValidation>
    <dataValidation allowBlank="1" showInputMessage="1" showErrorMessage="1" promptTitle="Addition / Deduction" prompt="Please Choose the correct One" sqref="J107:J109 J100 J98 J96 J94 J79:J81 J54 J56 J58:J59 J61 J66 J63:J64 J68 J75 J77 J71:J72 J85 J88 J90 J103 J105 J15 J51 J49 J47 J44 J41 J37 J34:J35 J30:J32 J28 J26 J23:J24 J20 J18">
      <formula1>0</formula1>
      <formula2>0</formula2>
    </dataValidation>
    <dataValidation type="list" showErrorMessage="1" sqref="I107:I109 I100 I98 I96 I94 I79:I81 I54 I56 I58:I59 I61 I66 I63:I64 I68 I75 I77 I71:I72 I85 I88 I90 I103 I105 I15 I51 I49 I47 I44 I41 I37 I34:I35 I30:I32 I28 I26 I23:I24 I20 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07:O109 N100:O100 N98:O98 N96:O96 N94:O94 N79:O81 N54:O54 N56:O56 N58:O59 N61:O61 N66:O66 N63:O64 N68:O68 N75:O75 N77:O77 N71:O72 N85:O85 N88:O88 N90:O90 N103:O103 N105:O105 N15:O15 N51:O51 N49:O49 N47:O47 N44:O44 N41:O41 N37:O37 N34:O35 N30:O32 N28:O28 N26:O26 N23:O24 N20:O20 N18: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07:R109 R100 R98 R96 R94 R79:R81 R54 R56 R58:R59 R61 R66 R63:R64 R68 R75 R77 R71:R72 R85 R88 R90 R103 R105 R15 R51 R49 R47 R44 R41 R37 R34:R35 R30:R32 R28 R26 R23:R24 R20 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07:Q109 Q100 Q98 Q96 Q94 Q79:Q81 Q54 Q56 Q58:Q59 Q61 Q66 Q63:Q64 Q68 Q75 Q77 Q71:Q72 Q85 Q88 Q90 Q103 Q105 Q15 Q51 Q49 Q47 Q44 Q41 Q37 Q34:Q35 Q30:Q32 Q28 Q26 Q23:Q24 Q20 Q1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07:M109 M100 M98 M96 M94 M79:M81 M54 M56 M58:M59 M61 M66 M63:M64 M68 M75 M77 M71:M72 M85 M88 M90 M103 M105 M15 M51 M49 M47 M44 M41 M37 M34:M35 M30:M32 M28 M26 M23:M24 M20 M1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9 L10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09">
      <formula1>0</formula1>
      <formula2>0</formula2>
    </dataValidation>
    <dataValidation type="decimal" allowBlank="1" showErrorMessage="1" errorTitle="Invalid Entry" error="Only Numeric Values are allowed. " sqref="A13:A109">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7" t="s">
        <v>38</v>
      </c>
      <c r="F6" s="67"/>
      <c r="G6" s="67"/>
      <c r="H6" s="67"/>
      <c r="I6" s="67"/>
      <c r="J6" s="67"/>
      <c r="K6" s="67"/>
    </row>
    <row r="7" spans="5:11" ht="14.25">
      <c r="E7" s="68"/>
      <c r="F7" s="68"/>
      <c r="G7" s="68"/>
      <c r="H7" s="68"/>
      <c r="I7" s="68"/>
      <c r="J7" s="68"/>
      <c r="K7" s="68"/>
    </row>
    <row r="8" spans="5:11" ht="14.25">
      <c r="E8" s="68"/>
      <c r="F8" s="68"/>
      <c r="G8" s="68"/>
      <c r="H8" s="68"/>
      <c r="I8" s="68"/>
      <c r="J8" s="68"/>
      <c r="K8" s="68"/>
    </row>
    <row r="9" spans="5:11" ht="14.25">
      <c r="E9" s="68"/>
      <c r="F9" s="68"/>
      <c r="G9" s="68"/>
      <c r="H9" s="68"/>
      <c r="I9" s="68"/>
      <c r="J9" s="68"/>
      <c r="K9" s="68"/>
    </row>
    <row r="10" spans="5:11" ht="14.25">
      <c r="E10" s="68"/>
      <c r="F10" s="68"/>
      <c r="G10" s="68"/>
      <c r="H10" s="68"/>
      <c r="I10" s="68"/>
      <c r="J10" s="68"/>
      <c r="K10" s="68"/>
    </row>
    <row r="11" spans="5:11" ht="14.25">
      <c r="E11" s="68"/>
      <c r="F11" s="68"/>
      <c r="G11" s="68"/>
      <c r="H11" s="68"/>
      <c r="I11" s="68"/>
      <c r="J11" s="68"/>
      <c r="K11" s="68"/>
    </row>
    <row r="12" spans="5:11" ht="14.25">
      <c r="E12" s="68"/>
      <c r="F12" s="68"/>
      <c r="G12" s="68"/>
      <c r="H12" s="68"/>
      <c r="I12" s="68"/>
      <c r="J12" s="68"/>
      <c r="K12" s="68"/>
    </row>
    <row r="13" spans="5:11" ht="14.25">
      <c r="E13" s="68"/>
      <c r="F13" s="68"/>
      <c r="G13" s="68"/>
      <c r="H13" s="68"/>
      <c r="I13" s="68"/>
      <c r="J13" s="68"/>
      <c r="K13" s="68"/>
    </row>
    <row r="14" spans="5:11" ht="14.2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2022-04-26T07:20:22Z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