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<sst xmlns="http://schemas.openxmlformats.org/spreadsheetml/2006/main" count="130" uniqueCount="56">
  <si>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</si>
  <si>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</si>
  <si>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</si>
  <si>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</si>
  <si>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</si>
  <si>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</si>
  <si>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</si>
  <si>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</si>
  <si>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</si>
  <si>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</si>
  <si>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</si>
  <si>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</si>
  <si>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</si>
  <si>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</si>
  <si>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</si>
  <si>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</si>
  <si>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</si>
  <si>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</si>
  <si>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</si>
  <si>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</si>
  <si>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</si>
  <si>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</si>
  <si>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</si>
  <si>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</si>
  <si>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</si>
  <si>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</si>
  <si>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</si>
  <si>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</si>
  <si>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</si>
  <si>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</si>
  <si>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</si>
  <si>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</si>
  <si>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</si>
  <si>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item1</t>
  </si>
  <si>
    <t>Excess(+)</t>
  </si>
  <si>
    <t>Full Conversion</t>
  </si>
  <si>
    <t>item3</t>
  </si>
  <si>
    <t>item4</t>
  </si>
  <si>
    <t>Total in Figures</t>
  </si>
  <si>
    <t>Quoted Rate in Figures</t>
  </si>
  <si>
    <t>Select</t>
  </si>
  <si>
    <t>Quoted Rate in Words</t>
  </si>
  <si>
    <t>Please Enable Macros to View BoQ information</t>
  </si>
  <si>
    <t>item2</t>
  </si>
  <si>
    <t>Name of the Bidder/ Bidding Firm / Company :</t>
  </si>
  <si>
    <r>
      <t xml:space="preserve">TOTAL AMOUNT    in
</t>
    </r>
    <r>
      <rPr>
        <b/>
        <sz val="11"/>
        <color indexed="10"/>
        <rFont val="Arial"/>
        <family val="2"/>
      </rPr>
      <t>Rs.      P</t>
    </r>
  </si>
  <si>
    <r>
      <t xml:space="preserve">Estimated Rate  in
</t>
    </r>
    <r>
      <rPr>
        <b/>
        <sz val="11"/>
        <color indexed="10"/>
        <rFont val="Arial"/>
        <family val="2"/>
      </rPr>
      <t>Rs.      P</t>
    </r>
  </si>
  <si>
    <t>Supply and fabrication of dinning table by using second class teak wood as per approved sample as per following direction of Engineering-in-Charge.                                                                       (I) Top size (1220 x 770) mm with 50 mm wide side down border of 12 mm thick commercial ply board with finished 6 mm HANEX thick solid surface heat resistant, water resistant,chemical resistant  and stain resistant and UV stable with  12 mm thick commercial ply board  of approved design.                                                                                                                                                                        (II) Fram made of second class  teak wood legs of (65 X65X750) mm (4 no legs) double bracing of (40X40) mm similar to finished with machine spray polish with Nylon buffer as per (fig no. 1)</t>
  </si>
  <si>
    <t>Supply and fabrication of dinning chair of second class teak wood  of front legs of  (50 x 50 x 500) mm 2 no and back legs of (50 x 50 x 950) mm round bracing. Similarly, finished with melamine machine spray polish 3 coat with Nylon buffer. Including base of 12 mm thick commercial ply fabric with 50 mm cushion 32 (Density) with upholstery cloths as per approved design as per given sample in (fig no.02). complete as per direction of Engineering -in-Charge</t>
  </si>
  <si>
    <t>Supply and fabrication of Buffet Table with storage cabinet and plates display of appropriate size with cabinate made of  19 mm commercial ply board of approved design with top down side storage cabinet and plates display with 50 mm thick down board finished with top HANEX heat, chemical and stain resistant and UV stable of approved design as per direction of Engineering -in-Charge and sample in (fig no.03 and fig no. 4) including side lamination inside finished with synthetic enamel paint as per approved brand.                                                                              (a) Table Size (2200 x 750x 800) mm</t>
  </si>
  <si>
    <t>Supply and fabrication of Buffet Table with storage cabinet and plates display of appropriate size with cabinate made of  19 mm commercial ply board of approved design with top down side storage cabinet and plates display with 50 mm thick down board finished with top HANEX heat, chemical and stain resistant and UV stable of approved design as per direction of Engineering -in-Charge and sample in (fig no.03 and fig no. 4) including side lamination inside finished with synthetic enamel paint as per approved brand.                                                                          (b) Table Size (1500 x 750x 800) mm</t>
  </si>
  <si>
    <t>each</t>
  </si>
  <si>
    <t>Tender Inviting Authority: Superintending Eigineer, IWD, IIT Kanpur</t>
  </si>
  <si>
    <t>Name of Work: Fabrication, supply and installation and furnishing of dining table and chair of Visitor Hostel-II</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</si>
  <si>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</si>
  <si>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t>Contract No:  23/Civil/D2/2021-22/01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</si>
</sst>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s>
  <fonts count="59">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9" fillId="0" borderId="12" xfId="58" applyNumberFormat="1" applyFont="1" applyFill="1" applyBorder="1" applyAlignment="1">
      <alignment horizontal="center" vertical="top" wrapText="1"/>
      <protection/>
    </xf>
    <xf numFmtId="0" fontId="16" fillId="0" borderId="11" xfId="58" applyNumberFormat="1" applyFont="1" applyFill="1" applyBorder="1" applyAlignment="1">
      <alignment vertical="top" wrapText="1"/>
      <protection/>
    </xf>
    <xf numFmtId="0" fontId="9" fillId="0" borderId="13" xfId="56" applyNumberFormat="1" applyFont="1" applyFill="1" applyBorder="1" applyAlignment="1">
      <alignment horizontal="center" vertical="top" wrapText="1"/>
      <protection/>
    </xf>
    <xf numFmtId="0" fontId="5" fillId="0" borderId="13" xfId="58" applyNumberFormat="1" applyFont="1" applyFill="1" applyBorder="1" applyAlignment="1">
      <alignment horizontal="center" vertical="top"/>
      <protection/>
    </xf>
    <xf numFmtId="0" fontId="17" fillId="0" borderId="13" xfId="58" applyNumberFormat="1" applyFont="1" applyFill="1" applyBorder="1" applyAlignment="1">
      <alignment horizontal="left" wrapText="1" readingOrder="1"/>
      <protection/>
    </xf>
    <xf numFmtId="0" fontId="5" fillId="0" borderId="13" xfId="56" applyNumberFormat="1" applyFont="1" applyFill="1" applyBorder="1" applyAlignment="1">
      <alignment horizontal="left" vertical="top"/>
      <protection/>
    </xf>
    <xf numFmtId="2" fontId="5" fillId="0" borderId="13" xfId="58" applyNumberFormat="1" applyFont="1" applyFill="1" applyBorder="1" applyAlignment="1">
      <alignment vertical="top"/>
      <protection/>
    </xf>
    <xf numFmtId="0" fontId="5" fillId="0" borderId="13" xfId="58" applyNumberFormat="1" applyFont="1" applyFill="1" applyBorder="1" applyAlignment="1">
      <alignment vertical="top"/>
      <protection/>
    </xf>
    <xf numFmtId="0" fontId="5" fillId="0" borderId="13" xfId="56" applyNumberFormat="1" applyFont="1" applyFill="1" applyBorder="1" applyAlignment="1">
      <alignment vertical="top"/>
      <protection/>
    </xf>
    <xf numFmtId="0" fontId="9" fillId="0" borderId="13" xfId="56" applyNumberFormat="1" applyFont="1" applyFill="1" applyBorder="1" applyAlignment="1" applyProtection="1">
      <alignment horizontal="left" vertical="top"/>
      <protection locked="0"/>
    </xf>
    <xf numFmtId="2" fontId="9" fillId="0" borderId="14" xfId="58" applyNumberFormat="1" applyFont="1" applyFill="1" applyBorder="1" applyAlignment="1">
      <alignment horizontal="right" vertical="top"/>
      <protection/>
    </xf>
    <xf numFmtId="0" fontId="5" fillId="0" borderId="13"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3" xfId="56" applyNumberFormat="1" applyFont="1" applyFill="1" applyBorder="1" applyAlignment="1" applyProtection="1">
      <alignment horizontal="right" vertical="top"/>
      <protection locked="0"/>
    </xf>
    <xf numFmtId="2" fontId="9" fillId="0" borderId="13"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3" xfId="56" applyNumberFormat="1" applyFont="1" applyFill="1" applyBorder="1" applyAlignment="1">
      <alignment horizontal="center" vertical="top" wrapText="1"/>
      <protection/>
    </xf>
    <xf numFmtId="2" fontId="18" fillId="0" borderId="13" xfId="56" applyNumberFormat="1" applyFont="1" applyFill="1" applyBorder="1" applyAlignment="1">
      <alignment horizontal="center" vertical="top" wrapText="1"/>
      <protection/>
    </xf>
    <xf numFmtId="0" fontId="5" fillId="0" borderId="13" xfId="56" applyNumberFormat="1" applyFont="1" applyFill="1" applyBorder="1" applyAlignment="1">
      <alignment vertical="top" wrapText="1"/>
      <protection/>
    </xf>
    <xf numFmtId="0" fontId="9" fillId="0" borderId="13"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2"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9"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65" fontId="5" fillId="0" borderId="0" xfId="56" applyNumberFormat="1" applyFont="1" applyFill="1" applyAlignment="1">
      <alignment vertical="top"/>
      <protection/>
    </xf>
    <xf numFmtId="2" fontId="19" fillId="0" borderId="13"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20" fillId="0" borderId="12" xfId="56" applyNumberFormat="1" applyFont="1" applyFill="1" applyBorder="1" applyAlignment="1" applyProtection="1">
      <alignment vertical="top"/>
      <protection/>
    </xf>
    <xf numFmtId="0" fontId="21" fillId="0" borderId="11" xfId="58" applyNumberFormat="1" applyFont="1" applyFill="1" applyBorder="1" applyAlignment="1" applyProtection="1">
      <alignment vertical="center" wrapText="1"/>
      <protection locked="0"/>
    </xf>
    <xf numFmtId="0" fontId="20"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1"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65" fontId="24" fillId="0" borderId="17" xfId="58" applyNumberFormat="1" applyFont="1" applyFill="1" applyBorder="1" applyAlignment="1">
      <alignment horizontal="right" vertical="top"/>
      <protection/>
    </xf>
    <xf numFmtId="165" fontId="19"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2" fontId="9" fillId="34" borderId="13" xfId="56" applyNumberFormat="1" applyFont="1" applyFill="1" applyBorder="1" applyAlignment="1" applyProtection="1">
      <alignment horizontal="right" vertical="top"/>
      <protection locked="0"/>
    </xf>
    <xf numFmtId="0" fontId="22" fillId="34" borderId="11" xfId="58" applyNumberFormat="1" applyFont="1" applyFill="1" applyBorder="1" applyAlignment="1" applyProtection="1">
      <alignment vertical="center" wrapText="1"/>
      <protection locked="0"/>
    </xf>
    <xf numFmtId="10" fontId="23" fillId="34" borderId="11" xfId="64" applyNumberFormat="1" applyFont="1" applyFill="1" applyBorder="1" applyAlignment="1" applyProtection="1">
      <alignment horizontal="center" vertical="center"/>
      <protection/>
    </xf>
    <xf numFmtId="0" fontId="16" fillId="0" borderId="11" xfId="58" applyNumberFormat="1" applyFont="1" applyFill="1" applyBorder="1" applyAlignment="1">
      <alignment horizontal="center" vertical="top" wrapText="1"/>
      <protection/>
    </xf>
    <xf numFmtId="1" fontId="5" fillId="0" borderId="13" xfId="58" applyNumberFormat="1" applyFont="1" applyFill="1" applyBorder="1" applyAlignment="1">
      <alignment horizontal="center" vertical="top"/>
      <protection/>
    </xf>
    <xf numFmtId="0" fontId="14" fillId="0" borderId="13" xfId="56" applyNumberFormat="1" applyFont="1" applyFill="1" applyBorder="1" applyAlignment="1">
      <alignment horizontal="center" vertical="center" wrapText="1"/>
      <protection/>
    </xf>
    <xf numFmtId="0" fontId="19" fillId="0" borderId="13"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19" xfId="56" applyNumberFormat="1" applyFont="1" applyFill="1" applyBorder="1" applyAlignment="1" applyProtection="1">
      <alignment horizontal="center" wrapText="1"/>
      <protection locked="0"/>
    </xf>
    <xf numFmtId="0" fontId="9" fillId="35" borderId="13" xfId="58" applyNumberFormat="1" applyFont="1" applyFill="1" applyBorder="1" applyAlignment="1" applyProtection="1">
      <alignment horizontal="left" vertical="top"/>
      <protection locked="0"/>
    </xf>
    <xf numFmtId="0" fontId="25"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2447925</xdr:colOff>
      <xdr:row>1</xdr:row>
      <xdr:rowOff>0</xdr:rowOff>
    </xdr:to>
    <xdr:grpSp>
      <xdr:nvGrpSpPr>
        <xdr:cNvPr id="1" name="Group 1"/>
        <xdr:cNvGrpSpPr>
          <a:grpSpLocks/>
        </xdr:cNvGrpSpPr>
      </xdr:nvGrpSpPr>
      <xdr:grpSpPr>
        <a:xfrm>
          <a:off x="95250" y="95250"/>
          <a:ext cx="3019425"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sheetPr>
  <dimension ref="A1:II19"/>
  <sheetViews>
    <sheetView showGridLines="0" zoomScale="90" zoomScaleNormal="90" zoomScalePageLayoutView="0" workbookViewId="0" topLeftCell="A1">
      <selection activeCell="BH15" sqref="BH15"/>
    </sheetView>
  </sheetViews>
  <sheetFormatPr defaultColWidth="9.140625" defaultRowHeight="15"/>
  <cols>
    <col min="1" max="1" width="10.00390625" style="1" customWidth="1"/>
    <col min="2" max="2" width="47.8515625" style="1" customWidth="1"/>
    <col min="3" max="3" width="10.140625" style="1" hidden="1" customWidth="1"/>
    <col min="4" max="4" width="9.57421875" style="1" customWidth="1"/>
    <col min="5" max="5" width="10.421875" style="1" customWidth="1"/>
    <col min="6" max="6" width="14.421875" style="1" hidden="1" customWidth="1"/>
    <col min="7" max="12" width="0" style="1" hidden="1" customWidth="1"/>
    <col min="13" max="13" width="17.28125" style="1" customWidth="1"/>
    <col min="14" max="14" width="0" style="2" hidden="1" customWidth="1"/>
    <col min="15" max="52" width="0" style="1" hidden="1" customWidth="1"/>
    <col min="53" max="53" width="18.421875" style="1" customWidth="1"/>
    <col min="54" max="54" width="0" style="1" hidden="1" customWidth="1"/>
    <col min="55" max="55" width="15.851562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7" t="str">
        <f>B2&amp;" BoQ"</f>
        <v>Item Rate BoQ</v>
      </c>
      <c r="B1" s="77"/>
      <c r="C1" s="77"/>
      <c r="D1" s="77"/>
      <c r="E1" s="77"/>
      <c r="F1" s="77"/>
      <c r="G1" s="77"/>
      <c r="H1" s="77"/>
      <c r="I1" s="77"/>
      <c r="J1" s="77"/>
      <c r="K1" s="77"/>
      <c r="L1" s="77"/>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78" t="s">
        <v>52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A4" s="13"/>
      <c r="IB4" s="13"/>
      <c r="IC4" s="13"/>
      <c r="ID4" s="13"/>
      <c r="IE4" s="13"/>
      <c r="IF4" s="14"/>
      <c r="IG4" s="14"/>
      <c r="IH4" s="14"/>
      <c r="II4" s="14"/>
    </row>
    <row r="5" spans="1:243" s="12" customFormat="1" ht="23.25" customHeight="1">
      <c r="A5" s="78" t="s">
        <v>53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A5" s="13"/>
      <c r="IB5" s="13"/>
      <c r="IC5" s="13"/>
      <c r="ID5" s="13"/>
      <c r="IE5" s="13"/>
      <c r="IF5" s="14"/>
      <c r="IG5" s="14"/>
      <c r="IH5" s="14"/>
      <c r="II5" s="14"/>
    </row>
    <row r="6" spans="1:243" s="12" customFormat="1" ht="22.5" customHeight="1">
      <c r="A6" s="78" t="s">
        <v>55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A6" s="13"/>
      <c r="IB6" s="13"/>
      <c r="IC6" s="13"/>
      <c r="ID6" s="13"/>
      <c r="IE6" s="13"/>
      <c r="IF6" s="14"/>
      <c r="IG6" s="14"/>
      <c r="IH6" s="14"/>
      <c r="II6" s="14"/>
    </row>
    <row r="7" spans="1:243" s="12"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A7" s="13"/>
      <c r="IB7" s="13"/>
      <c r="IC7" s="13"/>
      <c r="ID7" s="13"/>
      <c r="IE7" s="13"/>
      <c r="IF7" s="14"/>
      <c r="IG7" s="14"/>
      <c r="IH7" s="14"/>
      <c r="II7" s="14"/>
    </row>
    <row r="8" spans="1:243" s="16" customFormat="1" ht="60" customHeight="1">
      <c r="A8" s="15" t="s">
        <v>44</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A8" s="17"/>
      <c r="IB8" s="17"/>
      <c r="IC8" s="17"/>
      <c r="ID8" s="17"/>
      <c r="IE8" s="17"/>
      <c r="IF8" s="18"/>
      <c r="IG8" s="18"/>
      <c r="IH8" s="18"/>
      <c r="II8" s="18"/>
    </row>
    <row r="9" spans="1:243" s="19" customFormat="1" ht="54.7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A9" s="20"/>
      <c r="IB9" s="20"/>
      <c r="IC9" s="20"/>
      <c r="ID9" s="20"/>
      <c r="IE9" s="20"/>
      <c r="IF9" s="21"/>
      <c r="IG9" s="21"/>
      <c r="IH9" s="21"/>
      <c r="II9" s="21"/>
    </row>
    <row r="10" spans="1:243" s="23" customFormat="1" ht="32.2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4.5" customHeight="1">
      <c r="A11" s="22" t="s">
        <v>15</v>
      </c>
      <c r="B11" s="22" t="s">
        <v>16</v>
      </c>
      <c r="C11" s="22" t="s">
        <v>17</v>
      </c>
      <c r="D11" s="22" t="s">
        <v>18</v>
      </c>
      <c r="E11" s="22" t="s">
        <v>19</v>
      </c>
      <c r="F11" s="22" t="s">
        <v>46</v>
      </c>
      <c r="G11" s="22"/>
      <c r="H11" s="22"/>
      <c r="I11" s="22" t="s">
        <v>20</v>
      </c>
      <c r="J11" s="22" t="s">
        <v>21</v>
      </c>
      <c r="K11" s="22" t="s">
        <v>22</v>
      </c>
      <c r="L11" s="22" t="s">
        <v>23</v>
      </c>
      <c r="M11" s="26" t="s">
        <v>54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73" t="s">
        <v>45</v>
      </c>
      <c r="BB11" s="27" t="s">
        <v>31</v>
      </c>
      <c r="BC11" s="27" t="s">
        <v>32</v>
      </c>
      <c r="IA11" s="24"/>
      <c r="IB11" s="24"/>
      <c r="IC11" s="24"/>
      <c r="ID11" s="24"/>
      <c r="IE11" s="24"/>
      <c r="IF11" s="25"/>
      <c r="IG11" s="25"/>
      <c r="IH11" s="25"/>
      <c r="II11" s="25"/>
    </row>
    <row r="12" spans="1:243" s="23" customFormat="1" ht="15">
      <c r="A12" s="28">
        <v>1</v>
      </c>
      <c r="B12" s="28">
        <v>2</v>
      </c>
      <c r="C12" s="28">
        <v>3</v>
      </c>
      <c r="D12" s="28">
        <v>4</v>
      </c>
      <c r="E12" s="28">
        <v>5</v>
      </c>
      <c r="F12" s="28">
        <v>6</v>
      </c>
      <c r="G12" s="28">
        <v>7</v>
      </c>
      <c r="H12" s="28">
        <v>8</v>
      </c>
      <c r="I12" s="28">
        <v>9</v>
      </c>
      <c r="J12" s="28">
        <v>10</v>
      </c>
      <c r="K12" s="28">
        <v>11</v>
      </c>
      <c r="L12" s="28">
        <v>12</v>
      </c>
      <c r="M12" s="28">
        <v>7</v>
      </c>
      <c r="N12" s="28">
        <v>14</v>
      </c>
      <c r="O12" s="28">
        <v>15</v>
      </c>
      <c r="P12" s="28">
        <v>16</v>
      </c>
      <c r="Q12" s="28">
        <v>17</v>
      </c>
      <c r="R12" s="28">
        <v>18</v>
      </c>
      <c r="S12" s="28">
        <v>19</v>
      </c>
      <c r="T12" s="28">
        <v>20</v>
      </c>
      <c r="U12" s="28">
        <v>21</v>
      </c>
      <c r="V12" s="28">
        <v>22</v>
      </c>
      <c r="W12" s="28">
        <v>23</v>
      </c>
      <c r="X12" s="28">
        <v>24</v>
      </c>
      <c r="Y12" s="28">
        <v>25</v>
      </c>
      <c r="Z12" s="28">
        <v>26</v>
      </c>
      <c r="AA12" s="28">
        <v>27</v>
      </c>
      <c r="AB12" s="28">
        <v>28</v>
      </c>
      <c r="AC12" s="28">
        <v>29</v>
      </c>
      <c r="AD12" s="28">
        <v>30</v>
      </c>
      <c r="AE12" s="28">
        <v>31</v>
      </c>
      <c r="AF12" s="28">
        <v>32</v>
      </c>
      <c r="AG12" s="28">
        <v>33</v>
      </c>
      <c r="AH12" s="28">
        <v>34</v>
      </c>
      <c r="AI12" s="28">
        <v>35</v>
      </c>
      <c r="AJ12" s="28">
        <v>36</v>
      </c>
      <c r="AK12" s="28">
        <v>37</v>
      </c>
      <c r="AL12" s="28">
        <v>38</v>
      </c>
      <c r="AM12" s="28">
        <v>39</v>
      </c>
      <c r="AN12" s="28">
        <v>40</v>
      </c>
      <c r="AO12" s="28">
        <v>41</v>
      </c>
      <c r="AP12" s="28">
        <v>42</v>
      </c>
      <c r="AQ12" s="28">
        <v>43</v>
      </c>
      <c r="AR12" s="28">
        <v>44</v>
      </c>
      <c r="AS12" s="28">
        <v>45</v>
      </c>
      <c r="AT12" s="28">
        <v>46</v>
      </c>
      <c r="AU12" s="28">
        <v>47</v>
      </c>
      <c r="AV12" s="28">
        <v>48</v>
      </c>
      <c r="AW12" s="28">
        <v>49</v>
      </c>
      <c r="AX12" s="28">
        <v>50</v>
      </c>
      <c r="AY12" s="28">
        <v>51</v>
      </c>
      <c r="AZ12" s="28">
        <v>52</v>
      </c>
      <c r="BA12" s="28">
        <v>8</v>
      </c>
      <c r="BB12" s="28">
        <v>9</v>
      </c>
      <c r="BC12" s="28">
        <v>10</v>
      </c>
      <c r="IA12" s="24"/>
      <c r="IB12" s="24"/>
      <c r="IC12" s="24"/>
      <c r="ID12" s="24"/>
      <c r="IE12" s="24"/>
      <c r="IF12" s="25"/>
      <c r="IG12" s="25"/>
      <c r="IH12" s="25"/>
      <c r="II12" s="25"/>
    </row>
    <row r="13" spans="1:243" s="38" customFormat="1" ht="191.25" customHeight="1">
      <c r="A13" s="29">
        <v>1</v>
      </c>
      <c r="B13" s="37" t="s">
        <v>47</v>
      </c>
      <c r="C13" s="30" t="s">
        <v>33</v>
      </c>
      <c r="D13" s="74">
        <v>24</v>
      </c>
      <c r="E13" s="31" t="s">
        <v>51</v>
      </c>
      <c r="F13" s="32">
        <v>10</v>
      </c>
      <c r="G13" s="41"/>
      <c r="H13" s="41"/>
      <c r="I13" s="33" t="s">
        <v>34</v>
      </c>
      <c r="J13" s="34">
        <f>IF(I13="Less(-)",-1,1)</f>
        <v>1</v>
      </c>
      <c r="K13" s="35" t="s">
        <v>35</v>
      </c>
      <c r="L13" s="35" t="s">
        <v>4</v>
      </c>
      <c r="M13" s="70"/>
      <c r="N13" s="42"/>
      <c r="O13" s="42"/>
      <c r="P13" s="43"/>
      <c r="Q13" s="42"/>
      <c r="R13" s="42"/>
      <c r="S13" s="44"/>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6"/>
      <c r="AV13" s="45"/>
      <c r="AW13" s="45"/>
      <c r="AX13" s="45"/>
      <c r="AY13" s="45"/>
      <c r="AZ13" s="45"/>
      <c r="BA13" s="36">
        <f>total_amount_ba($B$2,$D$2,D13,F13,J13,K13,M13)</f>
        <v>0</v>
      </c>
      <c r="BB13" s="36">
        <f>BA13+SUM(N13:AZ13)</f>
        <v>0</v>
      </c>
      <c r="BC13" s="37" t="str">
        <f>SpellNumber(L13,BB13)</f>
        <v>INR Zero Only</v>
      </c>
      <c r="IA13" s="39">
        <v>1</v>
      </c>
      <c r="IB13" s="39" t="s">
        <v>47</v>
      </c>
      <c r="IC13" s="39" t="s">
        <v>33</v>
      </c>
      <c r="ID13" s="39">
        <v>24</v>
      </c>
      <c r="IE13" s="39" t="s">
        <v>51</v>
      </c>
      <c r="IF13" s="40"/>
      <c r="IG13" s="40"/>
      <c r="IH13" s="40"/>
      <c r="II13" s="40"/>
    </row>
    <row r="14" spans="1:243" s="38" customFormat="1" ht="147.75" customHeight="1">
      <c r="A14" s="29">
        <v>2</v>
      </c>
      <c r="B14" s="47" t="s">
        <v>48</v>
      </c>
      <c r="C14" s="30" t="s">
        <v>43</v>
      </c>
      <c r="D14" s="74">
        <v>96</v>
      </c>
      <c r="E14" s="31" t="s">
        <v>51</v>
      </c>
      <c r="F14" s="32">
        <v>10</v>
      </c>
      <c r="G14" s="41"/>
      <c r="H14" s="41"/>
      <c r="I14" s="33" t="s">
        <v>34</v>
      </c>
      <c r="J14" s="34">
        <f>IF(I14="Less(-)",-1,1)</f>
        <v>1</v>
      </c>
      <c r="K14" s="35" t="s">
        <v>35</v>
      </c>
      <c r="L14" s="35" t="s">
        <v>4</v>
      </c>
      <c r="M14" s="70"/>
      <c r="N14" s="42"/>
      <c r="O14" s="42"/>
      <c r="P14" s="43"/>
      <c r="Q14" s="42"/>
      <c r="R14" s="42"/>
      <c r="S14" s="44"/>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36">
        <f>total_amount_ba($B$2,$D$2,D14,F14,J14,K14,M14)</f>
        <v>0</v>
      </c>
      <c r="BB14" s="36">
        <f>BA14+SUM(N14:AZ14)</f>
        <v>0</v>
      </c>
      <c r="BC14" s="37" t="str">
        <f>SpellNumber(L14,BB14)</f>
        <v>INR Zero Only</v>
      </c>
      <c r="IA14" s="39">
        <v>2</v>
      </c>
      <c r="IB14" s="39" t="s">
        <v>48</v>
      </c>
      <c r="IC14" s="39" t="s">
        <v>43</v>
      </c>
      <c r="ID14" s="39">
        <v>96</v>
      </c>
      <c r="IE14" s="39" t="s">
        <v>51</v>
      </c>
      <c r="IF14" s="40"/>
      <c r="IG14" s="40"/>
      <c r="IH14" s="40"/>
      <c r="II14" s="40"/>
    </row>
    <row r="15" spans="1:243" s="38" customFormat="1" ht="178.5" customHeight="1">
      <c r="A15" s="29">
        <v>3</v>
      </c>
      <c r="B15" s="47" t="s">
        <v>49</v>
      </c>
      <c r="C15" s="30" t="s">
        <v>36</v>
      </c>
      <c r="D15" s="74">
        <v>2</v>
      </c>
      <c r="E15" s="31" t="s">
        <v>51</v>
      </c>
      <c r="F15" s="32">
        <v>10</v>
      </c>
      <c r="G15" s="41"/>
      <c r="H15" s="41"/>
      <c r="I15" s="33" t="s">
        <v>34</v>
      </c>
      <c r="J15" s="34">
        <f>IF(I15="Less(-)",-1,1)</f>
        <v>1</v>
      </c>
      <c r="K15" s="35" t="s">
        <v>35</v>
      </c>
      <c r="L15" s="35" t="s">
        <v>4</v>
      </c>
      <c r="M15" s="70"/>
      <c r="N15" s="42"/>
      <c r="O15" s="42"/>
      <c r="P15" s="43"/>
      <c r="Q15" s="42"/>
      <c r="R15" s="42"/>
      <c r="S15" s="44"/>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36">
        <f>total_amount_ba($B$2,$D$2,D15,F15,J15,K15,M15)</f>
        <v>0</v>
      </c>
      <c r="BB15" s="36">
        <f>BA15+SUM(N15:AZ15)</f>
        <v>0</v>
      </c>
      <c r="BC15" s="37" t="str">
        <f>SpellNumber(L15,BB15)</f>
        <v>INR Zero Only</v>
      </c>
      <c r="IA15" s="39">
        <v>3</v>
      </c>
      <c r="IB15" s="39" t="s">
        <v>49</v>
      </c>
      <c r="IC15" s="39" t="s">
        <v>36</v>
      </c>
      <c r="ID15" s="39">
        <v>2</v>
      </c>
      <c r="IE15" s="39" t="s">
        <v>51</v>
      </c>
      <c r="IF15" s="40"/>
      <c r="IG15" s="40"/>
      <c r="IH15" s="40"/>
      <c r="II15" s="40"/>
    </row>
    <row r="16" spans="1:243" s="38" customFormat="1" ht="171">
      <c r="A16" s="29">
        <v>4</v>
      </c>
      <c r="B16" s="37" t="s">
        <v>50</v>
      </c>
      <c r="C16" s="30" t="s">
        <v>37</v>
      </c>
      <c r="D16" s="74">
        <v>1</v>
      </c>
      <c r="E16" s="31" t="s">
        <v>51</v>
      </c>
      <c r="F16" s="32">
        <v>10</v>
      </c>
      <c r="G16" s="41"/>
      <c r="H16" s="41"/>
      <c r="I16" s="33" t="s">
        <v>34</v>
      </c>
      <c r="J16" s="34">
        <f>IF(I16="Less(-)",-1,1)</f>
        <v>1</v>
      </c>
      <c r="K16" s="35" t="s">
        <v>35</v>
      </c>
      <c r="L16" s="35" t="s">
        <v>4</v>
      </c>
      <c r="M16" s="70"/>
      <c r="N16" s="42"/>
      <c r="O16" s="42"/>
      <c r="P16" s="43"/>
      <c r="Q16" s="42"/>
      <c r="R16" s="42"/>
      <c r="S16" s="44"/>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36">
        <f>total_amount_ba($B$2,$D$2,D16,F16,J16,K16,M16)</f>
        <v>0</v>
      </c>
      <c r="BB16" s="36">
        <f>BA16+SUM(N16:AZ16)</f>
        <v>0</v>
      </c>
      <c r="BC16" s="37" t="str">
        <f>SpellNumber(L16,BB16)</f>
        <v>INR Zero Only</v>
      </c>
      <c r="IA16" s="39">
        <v>4</v>
      </c>
      <c r="IB16" s="39" t="s">
        <v>50</v>
      </c>
      <c r="IC16" s="39" t="s">
        <v>37</v>
      </c>
      <c r="ID16" s="39">
        <v>1</v>
      </c>
      <c r="IE16" s="39" t="s">
        <v>51</v>
      </c>
      <c r="IF16" s="40"/>
      <c r="IG16" s="40"/>
      <c r="IH16" s="40"/>
      <c r="II16" s="40"/>
    </row>
    <row r="17" spans="1:243" s="38" customFormat="1" ht="49.5" customHeight="1">
      <c r="A17" s="48" t="s">
        <v>38</v>
      </c>
      <c r="B17" s="49"/>
      <c r="C17" s="50"/>
      <c r="D17" s="51"/>
      <c r="E17" s="51"/>
      <c r="F17" s="51"/>
      <c r="G17" s="51"/>
      <c r="H17" s="52"/>
      <c r="I17" s="52"/>
      <c r="J17" s="52"/>
      <c r="K17" s="52"/>
      <c r="L17" s="53"/>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5">
        <f>SUM(BA13:BA16)</f>
        <v>0</v>
      </c>
      <c r="BB17" s="55">
        <f>SUM(BB13:BB16)</f>
        <v>0</v>
      </c>
      <c r="BC17" s="37" t="str">
        <f>SpellNumber($E$2,BB17)</f>
        <v>INR Zero Only</v>
      </c>
      <c r="IA17" s="39"/>
      <c r="IB17" s="39"/>
      <c r="IC17" s="39"/>
      <c r="ID17" s="39"/>
      <c r="IE17" s="39"/>
      <c r="IF17" s="40"/>
      <c r="IG17" s="40"/>
      <c r="IH17" s="40"/>
      <c r="II17" s="40"/>
    </row>
    <row r="18" spans="1:243" s="65" customFormat="1" ht="39" customHeight="1" hidden="1">
      <c r="A18" s="56" t="s">
        <v>39</v>
      </c>
      <c r="B18" s="57"/>
      <c r="C18" s="58"/>
      <c r="D18" s="59"/>
      <c r="E18" s="71" t="s">
        <v>40</v>
      </c>
      <c r="F18" s="72"/>
      <c r="G18" s="60"/>
      <c r="H18" s="61"/>
      <c r="I18" s="61"/>
      <c r="J18" s="61"/>
      <c r="K18" s="62"/>
      <c r="L18" s="63"/>
      <c r="M18" s="64"/>
      <c r="O18" s="38"/>
      <c r="P18" s="38"/>
      <c r="Q18" s="38"/>
      <c r="R18" s="38"/>
      <c r="S18" s="38"/>
      <c r="BA18" s="66">
        <f>IF(ISBLANK(F18),0,IF(E18="Excess (+)",ROUND(BA17+(BA17*F18),2),IF(E18="Less (-)",ROUND(BA17+(BA17*F18*(-1)),2),0)))</f>
        <v>0</v>
      </c>
      <c r="BB18" s="67">
        <f>ROUND(BA18,0)</f>
        <v>0</v>
      </c>
      <c r="BC18" s="37" t="str">
        <f>SpellNumber(L18,BB18)</f>
        <v> Zero Only</v>
      </c>
      <c r="IA18" s="68"/>
      <c r="IB18" s="68"/>
      <c r="IC18" s="68"/>
      <c r="ID18" s="68"/>
      <c r="IE18" s="68"/>
      <c r="IF18" s="69"/>
      <c r="IG18" s="69"/>
      <c r="IH18" s="69"/>
      <c r="II18" s="69"/>
    </row>
    <row r="19" spans="1:243" s="65" customFormat="1" ht="39" customHeight="1">
      <c r="A19" s="48" t="s">
        <v>41</v>
      </c>
      <c r="B19" s="48"/>
      <c r="C19" s="76" t="str">
        <f>SpellNumber($E$2,BB17)</f>
        <v>INR Zero Only</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IA19" s="68"/>
      <c r="IB19" s="68"/>
      <c r="IC19" s="68"/>
      <c r="ID19" s="68"/>
      <c r="IE19" s="68"/>
      <c r="IF19" s="69"/>
      <c r="IG19" s="69"/>
      <c r="IH19" s="69"/>
      <c r="II19" s="69"/>
    </row>
  </sheetData>
  <sheetProtection password="9E83" sheet="1"/>
  <mergeCells count="8">
    <mergeCell ref="A9:BC9"/>
    <mergeCell ref="C19:BC19"/>
    <mergeCell ref="A1:L1"/>
    <mergeCell ref="A4:BC4"/>
    <mergeCell ref="A5:BC5"/>
    <mergeCell ref="A6:BC6"/>
    <mergeCell ref="A7:BC7"/>
    <mergeCell ref="B8:BC8"/>
  </mergeCells>
  <dataValidations count="19">
    <dataValidation type="list" allowBlank="1" showErrorMessage="1" sqref="K13:K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 Description" prompt="Please enter Item Description in text" sqref="B13:B16">
      <formula1>0</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type="list" allowBlank="1" showInputMessage="1" showErrorMessage="1" sqref="L14 L13 L16 L15">
      <formula1>"INR"</formula1>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ErrorMessage="1" errorTitle="Invalid Entry" error="Only Numeric Values are allowed. " sqref="A13:A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25" right="0" top="0.25" bottom="0.25" header="0.511805555555556" footer="0.511805555555556"/>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42</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2021-09-23T11:26:45Z</cp:lastPrinted>
  <dcterms:created xsi:type="dcterms:W3CDTF">2009-01-30T06:42:42Z</dcterms:created>
  <dcterms:modified xsi:type="dcterms:W3CDTF">2021-09-23T11:27:15Z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