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'BoQ1'!$A$11:$BC$86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'BoQ1'!$A$1:$BC$86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<sst xmlns="http://schemas.openxmlformats.org/spreadsheetml/2006/main" count="594" uniqueCount="200">
  <si>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</si>
  <si>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</si>
  <si>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</si>
  <si>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</si>
  <si>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</si>
  <si>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</si>
  <si>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</si>
  <si>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</si>
  <si>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</si>
  <si>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</si>
  <si>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</si>
  <si>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</si>
  <si>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</si>
  <si>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</si>
  <si>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</si>
  <si>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</si>
  <si>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</si>
  <si>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</si>
  <si>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</si>
  <si>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</si>
  <si>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</si>
  <si>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</si>
  <si>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</si>
  <si>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</si>
  <si>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</si>
  <si>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</si>
  <si>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</si>
  <si>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</si>
  <si>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</si>
  <si>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</si>
  <si>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</si>
  <si>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</si>
  <si>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</si>
  <si>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</si>
  <si>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</si>
  <si>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</si>
  <si>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</si>
  <si>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</si>
  <si>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</si>
  <si>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</si>
  <si>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</si>
  <si>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</si>
  <si>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</si>
  <si>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</si>
  <si>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</si>
  <si>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</si>
  <si>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</si>
  <si>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</si>
  <si>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</si>
  <si>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</si>
  <si>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</si>
  <si>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</si>
  <si>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</si>
  <si>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</si>
  <si>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</si>
  <si>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</si>
  <si>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</si>
  <si>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</si>
  <si>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</si>
  <si>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</si>
  <si>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</si>
  <si>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</si>
  <si>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</si>
  <si>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</si>
  <si>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</si>
  <si>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</si>
  <si>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</si>
  <si>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Tender Inviting Authority: Superintending Engineer, IWD, IIT, Kanpur</t>
  </si>
  <si>
    <t>WOOD AND PVC WORK</t>
  </si>
  <si>
    <t>Two or more coats on new work</t>
  </si>
  <si>
    <t>MINOR CIVIL MAINTENANCE WORK:</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</si>
  <si>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</si>
  <si>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</si>
  <si>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</si>
  <si>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</si>
  <si>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</si>
  <si>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</si>
  <si>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DISMANTLING AND DEMOLISHING</t>
  </si>
  <si>
    <t>SANITARY INSTALLATIONS</t>
  </si>
  <si>
    <t>Providing and fixing 600x450 mm beveled edge mirror of superior glass (of approved quality) complete with 6 mm thick hard board ground fixed to wooden cleats with C.P. brass screws and washers complete.</t>
  </si>
  <si>
    <t>WATER SUPPLY</t>
  </si>
  <si>
    <t>15 mm nominal bore</t>
  </si>
  <si>
    <t>Providing and fixing C.P. brass long body bib cock of approved quality conforming to IS standards and weighing not less than 690 gms.</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</si>
  <si>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</si>
  <si>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</si>
  <si>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</si>
  <si>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</si>
  <si>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</si>
  <si>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</si>
  <si>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</si>
  <si>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</si>
  <si>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</si>
  <si>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</si>
  <si>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</si>
  <si>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</si>
  <si>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</si>
  <si>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</si>
  <si>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</si>
  <si>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</si>
  <si>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</si>
  <si>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</si>
  <si>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</si>
  <si>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</si>
  <si>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</si>
  <si>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</si>
  <si>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</si>
  <si>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</si>
  <si>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</si>
  <si>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</si>
  <si>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</si>
  <si>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</si>
  <si>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</si>
  <si>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</si>
  <si>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</si>
  <si>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</si>
  <si>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</si>
  <si>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</si>
  <si>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</si>
  <si>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</si>
  <si>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</si>
  <si>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</si>
  <si>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</si>
  <si>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</si>
  <si>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</si>
  <si>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</si>
  <si>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</si>
  <si>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</si>
  <si>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</si>
  <si>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</si>
  <si>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</si>
  <si>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</si>
  <si>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</si>
  <si>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</si>
  <si>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</si>
  <si>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</si>
  <si>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</si>
  <si>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</si>
  <si>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</si>
  <si>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</si>
  <si>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</si>
  <si>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</si>
  <si>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</si>
  <si>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</si>
  <si>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</si>
  <si>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</si>
  <si>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</si>
  <si>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</si>
  <si>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</si>
  <si>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</si>
  <si>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</si>
  <si>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</si>
  <si>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</si>
  <si>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</si>
  <si>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</si>
  <si>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</si>
  <si>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</si>
  <si>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FLOORING</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</si>
  <si>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</si>
  <si>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</si>
  <si>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</si>
  <si>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</si>
  <si>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</si>
  <si>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</si>
  <si>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</si>
  <si>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</si>
  <si>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</si>
  <si>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</si>
  <si>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</si>
  <si>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</si>
  <si>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</si>
  <si>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collar :</t>
  </si>
  <si>
    <t>Providing lead caulked joints to sand cast iron/centrifugally cast (spun) iron pipes and fittings of diameter :</t>
  </si>
  <si>
    <t>Providing and fixing uplasticised PVC connection pipe with brass unions :</t>
  </si>
  <si>
    <t>45 cm length</t>
  </si>
  <si>
    <t>Providing and fixing C.P. brass bib cock of approved quality conforming to IS:8931 :</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</si>
  <si>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</si>
  <si>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</si>
  <si>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</si>
  <si>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</si>
  <si>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</si>
  <si>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</si>
  <si>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</si>
  <si>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</si>
  <si>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</si>
  <si>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</si>
  <si>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Providing and laying Ceramic glazed floor tiles of size 300x300 mm (thickness to be specified by the manufacturer), of 1st quality conforming to IS : 15622, of approved make, in all colours, shades, except White, Ivory, Grey, Fume Red Brown, laid on 20 mm thick bed of cement mortar 1:4 (1 Cement : 4 Coarse sand), jointing with grey cement slurry @ 3.3 kg/ sq.m including pointing the joints with white cement and matching pigments etc.,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</si>
  <si>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</si>
  <si>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</si>
  <si>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</si>
  <si>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</si>
  <si>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Sand cast iron S&amp;S as per IS - 1729</t>
  </si>
  <si>
    <t>Providing and fixing C.P. brass angle valve for basin mixer and geyser points of approved quality conforming to IS:8931</t>
  </si>
  <si>
    <t>15mm nominal bore</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</si>
  <si>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</si>
  <si>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</si>
  <si>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</si>
  <si>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"Cutting rubbing and polishing of old mosaic flooring of dado for rubbing and removal of rubbish i/c one coat of cement slurry for final rubbing and polishing.</t>
  </si>
  <si>
    <t xml:space="preserve">Providing and fixing fly proof stainless steel grade 304 wire gauge, to windows and clerestory windows using wire gauge with average width of aperture 1.4 mm in both directions with wire of dia. 0.50 mm all complete.12 x12 mm beading </t>
  </si>
  <si>
    <t>Contract No:   21/Civil/D2/2021-22/01</t>
  </si>
  <si>
    <t>Name of Work:Setting right of vacant house no 361.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</si>
</sst>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86"/>
  <sheetViews>
    <sheetView showGridLines="0" zoomScale="85" zoomScaleNormal="85" zoomScalePageLayoutView="0" workbookViewId="0" topLeftCell="A47">
      <selection activeCell="A20" sqref="A20:IV20"/>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67</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199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198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146</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146</v>
      </c>
      <c r="IC13" s="22" t="s">
        <v>55</v>
      </c>
      <c r="IE13" s="23"/>
      <c r="IF13" s="23" t="s">
        <v>34</v>
      </c>
      <c r="IG13" s="23" t="s">
        <v>35</v>
      </c>
      <c r="IH13" s="23">
        <v>10</v>
      </c>
      <c r="II13" s="23" t="s">
        <v>36</v>
      </c>
    </row>
    <row r="14" spans="1:243" s="22" customFormat="1" ht="71.25">
      <c r="A14" s="59">
        <v>1.01</v>
      </c>
      <c r="B14" s="64" t="s">
        <v>147</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147</v>
      </c>
      <c r="IC14" s="22" t="s">
        <v>56</v>
      </c>
      <c r="IE14" s="23"/>
      <c r="IF14" s="23" t="s">
        <v>40</v>
      </c>
      <c r="IG14" s="23" t="s">
        <v>35</v>
      </c>
      <c r="IH14" s="23">
        <v>123.223</v>
      </c>
      <c r="II14" s="23" t="s">
        <v>37</v>
      </c>
    </row>
    <row r="15" spans="1:243" s="22" customFormat="1" ht="71.25">
      <c r="A15" s="59">
        <v>1.02</v>
      </c>
      <c r="B15" s="60" t="s">
        <v>148</v>
      </c>
      <c r="C15" s="39" t="s">
        <v>57</v>
      </c>
      <c r="D15" s="61">
        <v>0.03</v>
      </c>
      <c r="E15" s="62" t="s">
        <v>64</v>
      </c>
      <c r="F15" s="63">
        <v>5952.3</v>
      </c>
      <c r="G15" s="40"/>
      <c r="H15" s="24"/>
      <c r="I15" s="47" t="s">
        <v>38</v>
      </c>
      <c r="J15" s="48">
        <f aca="true" t="shared" si="0" ref="J14: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4:BA45">ROUND(total_amount_ba($B$2,$D$2,D15,F15,J15,K15,M15),0)</f>
        <v>179</v>
      </c>
      <c r="BB15" s="54">
        <f aca="true" t="shared" si="2" ref="BB14:BB45">BA15+SUM(N15:AZ15)</f>
        <v>179</v>
      </c>
      <c r="BC15" s="50" t="str">
        <f aca="true" t="shared" si="3" ref="BC14:BC45">SpellNumber(L15,BB15)</f>
        <v>INR  One Hundred &amp; Seventy Nine  Only</v>
      </c>
      <c r="IA15" s="22">
        <v>1.02</v>
      </c>
      <c r="IB15" s="22" t="s">
        <v>148</v>
      </c>
      <c r="IC15" s="22" t="s">
        <v>57</v>
      </c>
      <c r="ID15" s="22">
        <v>0.03</v>
      </c>
      <c r="IE15" s="23" t="s">
        <v>64</v>
      </c>
      <c r="IF15" s="23" t="s">
        <v>41</v>
      </c>
      <c r="IG15" s="23" t="s">
        <v>42</v>
      </c>
      <c r="IH15" s="23">
        <v>213</v>
      </c>
      <c r="II15" s="23" t="s">
        <v>37</v>
      </c>
    </row>
    <row r="16" spans="1:243" s="22" customFormat="1" ht="15.75">
      <c r="A16" s="59">
        <v>2</v>
      </c>
      <c r="B16" s="60" t="s">
        <v>68</v>
      </c>
      <c r="C16" s="39" t="s">
        <v>84</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68</v>
      </c>
      <c r="IC16" s="22" t="s">
        <v>84</v>
      </c>
      <c r="IE16" s="23"/>
      <c r="IF16" s="23"/>
      <c r="IG16" s="23"/>
      <c r="IH16" s="23"/>
      <c r="II16" s="23"/>
    </row>
    <row r="17" spans="1:243" s="22" customFormat="1" ht="85.5">
      <c r="A17" s="59">
        <v>2.01</v>
      </c>
      <c r="B17" s="60" t="s">
        <v>149</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149</v>
      </c>
      <c r="IC17" s="22" t="s">
        <v>58</v>
      </c>
      <c r="IE17" s="23"/>
      <c r="IF17" s="23"/>
      <c r="IG17" s="23"/>
      <c r="IH17" s="23"/>
      <c r="II17" s="23"/>
    </row>
    <row r="18" spans="1:243" s="22" customFormat="1" ht="15.75">
      <c r="A18" s="59">
        <v>2.02</v>
      </c>
      <c r="B18" s="60" t="s">
        <v>150</v>
      </c>
      <c r="C18" s="39" t="s">
        <v>85</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22">
        <v>2.02</v>
      </c>
      <c r="IB18" s="22" t="s">
        <v>150</v>
      </c>
      <c r="IC18" s="22" t="s">
        <v>85</v>
      </c>
      <c r="IE18" s="23"/>
      <c r="IF18" s="23"/>
      <c r="IG18" s="23"/>
      <c r="IH18" s="23"/>
      <c r="II18" s="23"/>
    </row>
    <row r="19" spans="1:243" s="22" customFormat="1" ht="28.5">
      <c r="A19" s="59">
        <v>2.03</v>
      </c>
      <c r="B19" s="60" t="s">
        <v>151</v>
      </c>
      <c r="C19" s="39" t="s">
        <v>86</v>
      </c>
      <c r="D19" s="61">
        <v>0.36</v>
      </c>
      <c r="E19" s="62" t="s">
        <v>52</v>
      </c>
      <c r="F19" s="63">
        <v>3817.4</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1374</v>
      </c>
      <c r="BB19" s="54">
        <f t="shared" si="2"/>
        <v>1374</v>
      </c>
      <c r="BC19" s="50" t="str">
        <f t="shared" si="3"/>
        <v>INR  One Thousand Three Hundred &amp; Seventy Four  Only</v>
      </c>
      <c r="IA19" s="22">
        <v>2.03</v>
      </c>
      <c r="IB19" s="22" t="s">
        <v>151</v>
      </c>
      <c r="IC19" s="22" t="s">
        <v>86</v>
      </c>
      <c r="ID19" s="22">
        <v>0.36</v>
      </c>
      <c r="IE19" s="23" t="s">
        <v>52</v>
      </c>
      <c r="IF19" s="23"/>
      <c r="IG19" s="23"/>
      <c r="IH19" s="23"/>
      <c r="II19" s="23"/>
    </row>
    <row r="20" spans="1:243" s="22" customFormat="1" ht="57">
      <c r="A20" s="59">
        <v>2.04</v>
      </c>
      <c r="B20" s="60" t="s">
        <v>152</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2.04</v>
      </c>
      <c r="IB20" s="22" t="s">
        <v>152</v>
      </c>
      <c r="IC20" s="22" t="s">
        <v>59</v>
      </c>
      <c r="IE20" s="23"/>
      <c r="IF20" s="23" t="s">
        <v>34</v>
      </c>
      <c r="IG20" s="23" t="s">
        <v>43</v>
      </c>
      <c r="IH20" s="23">
        <v>10</v>
      </c>
      <c r="II20" s="23" t="s">
        <v>37</v>
      </c>
    </row>
    <row r="21" spans="1:243" s="22" customFormat="1" ht="15.75">
      <c r="A21" s="59">
        <v>2.05</v>
      </c>
      <c r="B21" s="60" t="s">
        <v>153</v>
      </c>
      <c r="C21" s="39" t="s">
        <v>87</v>
      </c>
      <c r="D21" s="61">
        <v>1</v>
      </c>
      <c r="E21" s="62" t="s">
        <v>65</v>
      </c>
      <c r="F21" s="63">
        <v>33.93</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34</v>
      </c>
      <c r="BB21" s="54">
        <f t="shared" si="2"/>
        <v>34</v>
      </c>
      <c r="BC21" s="50" t="str">
        <f t="shared" si="3"/>
        <v>INR  Thirty Four Only</v>
      </c>
      <c r="IA21" s="22">
        <v>2.05</v>
      </c>
      <c r="IB21" s="22" t="s">
        <v>153</v>
      </c>
      <c r="IC21" s="22" t="s">
        <v>87</v>
      </c>
      <c r="ID21" s="22">
        <v>1</v>
      </c>
      <c r="IE21" s="23" t="s">
        <v>65</v>
      </c>
      <c r="IF21" s="23"/>
      <c r="IG21" s="23"/>
      <c r="IH21" s="23"/>
      <c r="II21" s="23"/>
    </row>
    <row r="22" spans="1:243" s="22" customFormat="1" ht="57">
      <c r="A22" s="59">
        <v>2.06</v>
      </c>
      <c r="B22" s="60" t="s">
        <v>154</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2.06</v>
      </c>
      <c r="IB22" s="22" t="s">
        <v>154</v>
      </c>
      <c r="IC22" s="22" t="s">
        <v>60</v>
      </c>
      <c r="IE22" s="23"/>
      <c r="IF22" s="23" t="s">
        <v>40</v>
      </c>
      <c r="IG22" s="23" t="s">
        <v>35</v>
      </c>
      <c r="IH22" s="23">
        <v>123.223</v>
      </c>
      <c r="II22" s="23" t="s">
        <v>37</v>
      </c>
    </row>
    <row r="23" spans="1:243" s="22" customFormat="1" ht="15.75">
      <c r="A23" s="59">
        <v>2.07</v>
      </c>
      <c r="B23" s="60" t="s">
        <v>155</v>
      </c>
      <c r="C23" s="39" t="s">
        <v>88</v>
      </c>
      <c r="D23" s="61">
        <v>1</v>
      </c>
      <c r="E23" s="62" t="s">
        <v>65</v>
      </c>
      <c r="F23" s="63">
        <v>24.5</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25</v>
      </c>
      <c r="BB23" s="54">
        <f t="shared" si="2"/>
        <v>25</v>
      </c>
      <c r="BC23" s="50" t="str">
        <f t="shared" si="3"/>
        <v>INR  Twenty Five Only</v>
      </c>
      <c r="IA23" s="22">
        <v>2.07</v>
      </c>
      <c r="IB23" s="22" t="s">
        <v>155</v>
      </c>
      <c r="IC23" s="22" t="s">
        <v>88</v>
      </c>
      <c r="ID23" s="22">
        <v>1</v>
      </c>
      <c r="IE23" s="23" t="s">
        <v>65</v>
      </c>
      <c r="IF23" s="23" t="s">
        <v>44</v>
      </c>
      <c r="IG23" s="23" t="s">
        <v>45</v>
      </c>
      <c r="IH23" s="23">
        <v>10</v>
      </c>
      <c r="II23" s="23" t="s">
        <v>37</v>
      </c>
    </row>
    <row r="24" spans="1:243" s="22" customFormat="1" ht="15.75">
      <c r="A24" s="59">
        <v>3</v>
      </c>
      <c r="B24" s="60" t="s">
        <v>156</v>
      </c>
      <c r="C24" s="39" t="s">
        <v>89</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2">
        <v>3</v>
      </c>
      <c r="IB24" s="22" t="s">
        <v>156</v>
      </c>
      <c r="IC24" s="22" t="s">
        <v>89</v>
      </c>
      <c r="IE24" s="23"/>
      <c r="IF24" s="23"/>
      <c r="IG24" s="23"/>
      <c r="IH24" s="23"/>
      <c r="II24" s="23"/>
    </row>
    <row r="25" spans="1:243" s="22" customFormat="1" ht="199.5">
      <c r="A25" s="59">
        <v>3.01</v>
      </c>
      <c r="B25" s="60" t="s">
        <v>185</v>
      </c>
      <c r="C25" s="39" t="s">
        <v>90</v>
      </c>
      <c r="D25" s="61">
        <v>3.75</v>
      </c>
      <c r="E25" s="62" t="s">
        <v>52</v>
      </c>
      <c r="F25" s="63">
        <v>873.91</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3277</v>
      </c>
      <c r="BB25" s="54">
        <f t="shared" si="2"/>
        <v>3277</v>
      </c>
      <c r="BC25" s="50" t="str">
        <f t="shared" si="3"/>
        <v>INR  Three Thousand Two Hundred &amp; Seventy Seven  Only</v>
      </c>
      <c r="IA25" s="22">
        <v>3.01</v>
      </c>
      <c r="IB25" s="22" t="s">
        <v>185</v>
      </c>
      <c r="IC25" s="22" t="s">
        <v>90</v>
      </c>
      <c r="ID25" s="22">
        <v>3.75</v>
      </c>
      <c r="IE25" s="23" t="s">
        <v>52</v>
      </c>
      <c r="IF25" s="23" t="s">
        <v>41</v>
      </c>
      <c r="IG25" s="23" t="s">
        <v>42</v>
      </c>
      <c r="IH25" s="23">
        <v>213</v>
      </c>
      <c r="II25" s="23" t="s">
        <v>37</v>
      </c>
    </row>
    <row r="26" spans="1:243" s="22" customFormat="1" ht="15.75">
      <c r="A26" s="59">
        <v>4</v>
      </c>
      <c r="B26" s="60" t="s">
        <v>53</v>
      </c>
      <c r="C26" s="39" t="s">
        <v>91</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2">
        <v>4</v>
      </c>
      <c r="IB26" s="22" t="s">
        <v>53</v>
      </c>
      <c r="IC26" s="22" t="s">
        <v>91</v>
      </c>
      <c r="IE26" s="23"/>
      <c r="IF26" s="23"/>
      <c r="IG26" s="23"/>
      <c r="IH26" s="23"/>
      <c r="II26" s="23"/>
    </row>
    <row r="27" spans="1:243" s="22" customFormat="1" ht="85.5">
      <c r="A27" s="59">
        <v>4.01</v>
      </c>
      <c r="B27" s="60" t="s">
        <v>71</v>
      </c>
      <c r="C27" s="39" t="s">
        <v>92</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2">
        <v>4.01</v>
      </c>
      <c r="IB27" s="22" t="s">
        <v>71</v>
      </c>
      <c r="IC27" s="22" t="s">
        <v>92</v>
      </c>
      <c r="IE27" s="23"/>
      <c r="IF27" s="23"/>
      <c r="IG27" s="23"/>
      <c r="IH27" s="23"/>
      <c r="II27" s="23"/>
    </row>
    <row r="28" spans="1:243" s="22" customFormat="1" ht="18" customHeight="1">
      <c r="A28" s="59">
        <v>4.02</v>
      </c>
      <c r="B28" s="60" t="s">
        <v>69</v>
      </c>
      <c r="C28" s="39" t="s">
        <v>93</v>
      </c>
      <c r="D28" s="61">
        <v>43.52</v>
      </c>
      <c r="E28" s="62" t="s">
        <v>52</v>
      </c>
      <c r="F28" s="63">
        <v>76.41</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3325</v>
      </c>
      <c r="BB28" s="54">
        <f t="shared" si="2"/>
        <v>3325</v>
      </c>
      <c r="BC28" s="50" t="str">
        <f t="shared" si="3"/>
        <v>INR  Three Thousand Three Hundred &amp; Twenty Five  Only</v>
      </c>
      <c r="IA28" s="22">
        <v>4.02</v>
      </c>
      <c r="IB28" s="22" t="s">
        <v>69</v>
      </c>
      <c r="IC28" s="22" t="s">
        <v>93</v>
      </c>
      <c r="ID28" s="22">
        <v>43.52</v>
      </c>
      <c r="IE28" s="23" t="s">
        <v>52</v>
      </c>
      <c r="IF28" s="23"/>
      <c r="IG28" s="23"/>
      <c r="IH28" s="23"/>
      <c r="II28" s="23"/>
    </row>
    <row r="29" spans="1:243" s="22" customFormat="1" ht="57">
      <c r="A29" s="59">
        <v>4.03</v>
      </c>
      <c r="B29" s="60" t="s">
        <v>72</v>
      </c>
      <c r="C29" s="39" t="s">
        <v>94</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22">
        <v>4.03</v>
      </c>
      <c r="IB29" s="22" t="s">
        <v>72</v>
      </c>
      <c r="IC29" s="22" t="s">
        <v>94</v>
      </c>
      <c r="IE29" s="23"/>
      <c r="IF29" s="23"/>
      <c r="IG29" s="23"/>
      <c r="IH29" s="23"/>
      <c r="II29" s="23"/>
    </row>
    <row r="30" spans="1:243" s="22" customFormat="1" ht="57">
      <c r="A30" s="59">
        <v>4.04</v>
      </c>
      <c r="B30" s="60" t="s">
        <v>73</v>
      </c>
      <c r="C30" s="39" t="s">
        <v>61</v>
      </c>
      <c r="D30" s="61">
        <v>0.58</v>
      </c>
      <c r="E30" s="62" t="s">
        <v>52</v>
      </c>
      <c r="F30" s="63">
        <v>155.32</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90</v>
      </c>
      <c r="BB30" s="54">
        <f t="shared" si="2"/>
        <v>90</v>
      </c>
      <c r="BC30" s="50" t="str">
        <f t="shared" si="3"/>
        <v>INR  Ninety Only</v>
      </c>
      <c r="IA30" s="22">
        <v>4.04</v>
      </c>
      <c r="IB30" s="22" t="s">
        <v>73</v>
      </c>
      <c r="IC30" s="22" t="s">
        <v>61</v>
      </c>
      <c r="ID30" s="22">
        <v>0.58</v>
      </c>
      <c r="IE30" s="23" t="s">
        <v>52</v>
      </c>
      <c r="IF30" s="23"/>
      <c r="IG30" s="23"/>
      <c r="IH30" s="23"/>
      <c r="II30" s="23"/>
    </row>
    <row r="31" spans="1:243" s="22" customFormat="1" ht="85.5">
      <c r="A31" s="59">
        <v>4.05</v>
      </c>
      <c r="B31" s="60" t="s">
        <v>74</v>
      </c>
      <c r="C31" s="39" t="s">
        <v>95</v>
      </c>
      <c r="D31" s="61">
        <v>43.52</v>
      </c>
      <c r="E31" s="62" t="s">
        <v>52</v>
      </c>
      <c r="F31" s="63">
        <v>100.96</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4394</v>
      </c>
      <c r="BB31" s="54">
        <f t="shared" si="2"/>
        <v>4394</v>
      </c>
      <c r="BC31" s="50" t="str">
        <f t="shared" si="3"/>
        <v>INR  Four Thousand Three Hundred &amp; Ninety Four  Only</v>
      </c>
      <c r="IA31" s="22">
        <v>4.05</v>
      </c>
      <c r="IB31" s="22" t="s">
        <v>74</v>
      </c>
      <c r="IC31" s="22" t="s">
        <v>95</v>
      </c>
      <c r="ID31" s="22">
        <v>43.52</v>
      </c>
      <c r="IE31" s="23" t="s">
        <v>52</v>
      </c>
      <c r="IF31" s="23"/>
      <c r="IG31" s="23"/>
      <c r="IH31" s="23"/>
      <c r="II31" s="23"/>
    </row>
    <row r="32" spans="1:243" s="22" customFormat="1" ht="28.5">
      <c r="A32" s="59">
        <v>4.06</v>
      </c>
      <c r="B32" s="60" t="s">
        <v>186</v>
      </c>
      <c r="C32" s="39" t="s">
        <v>96</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4"/>
      <c r="IA32" s="22">
        <v>4.06</v>
      </c>
      <c r="IB32" s="22" t="s">
        <v>186</v>
      </c>
      <c r="IC32" s="22" t="s">
        <v>96</v>
      </c>
      <c r="IE32" s="23"/>
      <c r="IF32" s="23"/>
      <c r="IG32" s="23"/>
      <c r="IH32" s="23"/>
      <c r="II32" s="23"/>
    </row>
    <row r="33" spans="1:243" s="22" customFormat="1" ht="24.75" customHeight="1">
      <c r="A33" s="59">
        <v>4.07</v>
      </c>
      <c r="B33" s="60" t="s">
        <v>187</v>
      </c>
      <c r="C33" s="39" t="s">
        <v>97</v>
      </c>
      <c r="D33" s="61">
        <v>96.52</v>
      </c>
      <c r="E33" s="62" t="s">
        <v>52</v>
      </c>
      <c r="F33" s="63">
        <v>14.68</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 t="shared" si="1"/>
        <v>1417</v>
      </c>
      <c r="BB33" s="54">
        <f t="shared" si="2"/>
        <v>1417</v>
      </c>
      <c r="BC33" s="50" t="str">
        <f t="shared" si="3"/>
        <v>INR  One Thousand Four Hundred &amp; Seventeen  Only</v>
      </c>
      <c r="IA33" s="22">
        <v>4.07</v>
      </c>
      <c r="IB33" s="22" t="s">
        <v>187</v>
      </c>
      <c r="IC33" s="22" t="s">
        <v>97</v>
      </c>
      <c r="ID33" s="22">
        <v>96.52</v>
      </c>
      <c r="IE33" s="23" t="s">
        <v>52</v>
      </c>
      <c r="IF33" s="23"/>
      <c r="IG33" s="23"/>
      <c r="IH33" s="23"/>
      <c r="II33" s="23"/>
    </row>
    <row r="34" spans="1:243" s="22" customFormat="1" ht="42.75" customHeight="1">
      <c r="A34" s="59">
        <v>4.08</v>
      </c>
      <c r="B34" s="60" t="s">
        <v>157</v>
      </c>
      <c r="C34" s="39" t="s">
        <v>98</v>
      </c>
      <c r="D34" s="61">
        <v>96.52</v>
      </c>
      <c r="E34" s="62" t="s">
        <v>52</v>
      </c>
      <c r="F34" s="63">
        <v>12.45</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1202</v>
      </c>
      <c r="BB34" s="54">
        <f t="shared" si="2"/>
        <v>1202</v>
      </c>
      <c r="BC34" s="50" t="str">
        <f t="shared" si="3"/>
        <v>INR  One Thousand Two Hundred &amp; Two  Only</v>
      </c>
      <c r="IA34" s="22">
        <v>4.08</v>
      </c>
      <c r="IB34" s="22" t="s">
        <v>157</v>
      </c>
      <c r="IC34" s="22" t="s">
        <v>98</v>
      </c>
      <c r="ID34" s="22">
        <v>96.52</v>
      </c>
      <c r="IE34" s="23" t="s">
        <v>52</v>
      </c>
      <c r="IF34" s="23"/>
      <c r="IG34" s="23"/>
      <c r="IH34" s="23"/>
      <c r="II34" s="23"/>
    </row>
    <row r="35" spans="1:243" s="22" customFormat="1" ht="71.25">
      <c r="A35" s="59">
        <v>4.09</v>
      </c>
      <c r="B35" s="60" t="s">
        <v>188</v>
      </c>
      <c r="C35" s="39" t="s">
        <v>99</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4.09</v>
      </c>
      <c r="IB35" s="22" t="s">
        <v>188</v>
      </c>
      <c r="IC35" s="22" t="s">
        <v>99</v>
      </c>
      <c r="IE35" s="23"/>
      <c r="IF35" s="23"/>
      <c r="IG35" s="23"/>
      <c r="IH35" s="23"/>
      <c r="II35" s="23"/>
    </row>
    <row r="36" spans="1:243" s="22" customFormat="1" ht="19.5" customHeight="1">
      <c r="A36" s="59">
        <v>4.1</v>
      </c>
      <c r="B36" s="60" t="s">
        <v>189</v>
      </c>
      <c r="C36" s="39" t="s">
        <v>100</v>
      </c>
      <c r="D36" s="61">
        <v>237.29</v>
      </c>
      <c r="E36" s="62" t="s">
        <v>52</v>
      </c>
      <c r="F36" s="63">
        <v>47.61</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11297</v>
      </c>
      <c r="BB36" s="54">
        <f t="shared" si="2"/>
        <v>11297</v>
      </c>
      <c r="BC36" s="50" t="str">
        <f t="shared" si="3"/>
        <v>INR  Eleven Thousand Two Hundred &amp; Ninety Seven  Only</v>
      </c>
      <c r="IA36" s="22">
        <v>4.1</v>
      </c>
      <c r="IB36" s="22" t="s">
        <v>189</v>
      </c>
      <c r="IC36" s="22" t="s">
        <v>100</v>
      </c>
      <c r="ID36" s="22">
        <v>237.29</v>
      </c>
      <c r="IE36" s="23" t="s">
        <v>52</v>
      </c>
      <c r="IF36" s="23"/>
      <c r="IG36" s="23"/>
      <c r="IH36" s="23"/>
      <c r="II36" s="23"/>
    </row>
    <row r="37" spans="1:243" s="22" customFormat="1" ht="72" customHeight="1">
      <c r="A37" s="59">
        <v>4.11</v>
      </c>
      <c r="B37" s="60" t="s">
        <v>75</v>
      </c>
      <c r="C37" s="39" t="s">
        <v>62</v>
      </c>
      <c r="D37" s="61">
        <v>43.52</v>
      </c>
      <c r="E37" s="62" t="s">
        <v>52</v>
      </c>
      <c r="F37" s="63">
        <v>16</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696</v>
      </c>
      <c r="BB37" s="54">
        <f t="shared" si="2"/>
        <v>696</v>
      </c>
      <c r="BC37" s="50" t="str">
        <f t="shared" si="3"/>
        <v>INR  Six Hundred &amp; Ninety Six  Only</v>
      </c>
      <c r="IA37" s="22">
        <v>4.11</v>
      </c>
      <c r="IB37" s="22" t="s">
        <v>75</v>
      </c>
      <c r="IC37" s="22" t="s">
        <v>62</v>
      </c>
      <c r="ID37" s="22">
        <v>43.52</v>
      </c>
      <c r="IE37" s="23" t="s">
        <v>52</v>
      </c>
      <c r="IF37" s="23"/>
      <c r="IG37" s="23"/>
      <c r="IH37" s="23"/>
      <c r="II37" s="23"/>
    </row>
    <row r="38" spans="1:243" s="22" customFormat="1" ht="57">
      <c r="A38" s="63">
        <v>4.12</v>
      </c>
      <c r="B38" s="60" t="s">
        <v>72</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4.12</v>
      </c>
      <c r="IB38" s="22" t="s">
        <v>72</v>
      </c>
      <c r="IC38" s="22" t="s">
        <v>63</v>
      </c>
      <c r="IE38" s="23"/>
      <c r="IF38" s="23"/>
      <c r="IG38" s="23"/>
      <c r="IH38" s="23"/>
      <c r="II38" s="23"/>
    </row>
    <row r="39" spans="1:243" s="22" customFormat="1" ht="17.25" customHeight="1">
      <c r="A39" s="59">
        <v>4.13</v>
      </c>
      <c r="B39" s="60" t="s">
        <v>76</v>
      </c>
      <c r="C39" s="39" t="s">
        <v>101</v>
      </c>
      <c r="D39" s="61">
        <v>97.04</v>
      </c>
      <c r="E39" s="62" t="s">
        <v>52</v>
      </c>
      <c r="F39" s="63">
        <v>70.1</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6803</v>
      </c>
      <c r="BB39" s="54">
        <f t="shared" si="2"/>
        <v>6803</v>
      </c>
      <c r="BC39" s="50" t="str">
        <f t="shared" si="3"/>
        <v>INR  Six Thousand Eight Hundred &amp; Three  Only</v>
      </c>
      <c r="IA39" s="22">
        <v>4.13</v>
      </c>
      <c r="IB39" s="22" t="s">
        <v>76</v>
      </c>
      <c r="IC39" s="22" t="s">
        <v>101</v>
      </c>
      <c r="ID39" s="22">
        <v>97.04</v>
      </c>
      <c r="IE39" s="23" t="s">
        <v>52</v>
      </c>
      <c r="IF39" s="23"/>
      <c r="IG39" s="23"/>
      <c r="IH39" s="23"/>
      <c r="II39" s="23"/>
    </row>
    <row r="40" spans="1:243" s="22" customFormat="1" ht="15.75">
      <c r="A40" s="59">
        <v>5</v>
      </c>
      <c r="B40" s="60" t="s">
        <v>77</v>
      </c>
      <c r="C40" s="39" t="s">
        <v>102</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5</v>
      </c>
      <c r="IB40" s="22" t="s">
        <v>77</v>
      </c>
      <c r="IC40" s="22" t="s">
        <v>102</v>
      </c>
      <c r="IE40" s="23"/>
      <c r="IF40" s="23"/>
      <c r="IG40" s="23"/>
      <c r="IH40" s="23"/>
      <c r="II40" s="23"/>
    </row>
    <row r="41" spans="1:243" s="22" customFormat="1" ht="57.75" customHeight="1">
      <c r="A41" s="59">
        <v>5.01</v>
      </c>
      <c r="B41" s="60" t="s">
        <v>158</v>
      </c>
      <c r="C41" s="39" t="s">
        <v>103</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5.01</v>
      </c>
      <c r="IB41" s="22" t="s">
        <v>158</v>
      </c>
      <c r="IC41" s="22" t="s">
        <v>103</v>
      </c>
      <c r="IE41" s="23"/>
      <c r="IF41" s="23"/>
      <c r="IG41" s="23"/>
      <c r="IH41" s="23"/>
      <c r="II41" s="23"/>
    </row>
    <row r="42" spans="1:243" s="22" customFormat="1" ht="28.5">
      <c r="A42" s="59">
        <v>5.02</v>
      </c>
      <c r="B42" s="60" t="s">
        <v>159</v>
      </c>
      <c r="C42" s="39" t="s">
        <v>104</v>
      </c>
      <c r="D42" s="61">
        <v>0.12</v>
      </c>
      <c r="E42" s="62" t="s">
        <v>64</v>
      </c>
      <c r="F42" s="63">
        <v>1523.41</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183</v>
      </c>
      <c r="BB42" s="54">
        <f t="shared" si="2"/>
        <v>183</v>
      </c>
      <c r="BC42" s="50" t="str">
        <f t="shared" si="3"/>
        <v>INR  One Hundred &amp; Eighty Three  Only</v>
      </c>
      <c r="IA42" s="22">
        <v>5.02</v>
      </c>
      <c r="IB42" s="22" t="s">
        <v>159</v>
      </c>
      <c r="IC42" s="22" t="s">
        <v>104</v>
      </c>
      <c r="ID42" s="22">
        <v>0.12</v>
      </c>
      <c r="IE42" s="23" t="s">
        <v>64</v>
      </c>
      <c r="IF42" s="23"/>
      <c r="IG42" s="23"/>
      <c r="IH42" s="23"/>
      <c r="II42" s="23"/>
    </row>
    <row r="43" spans="1:243" s="22" customFormat="1" ht="28.5">
      <c r="A43" s="59">
        <v>5.03</v>
      </c>
      <c r="B43" s="60" t="s">
        <v>160</v>
      </c>
      <c r="C43" s="39" t="s">
        <v>105</v>
      </c>
      <c r="D43" s="61">
        <v>0.3</v>
      </c>
      <c r="E43" s="62" t="s">
        <v>64</v>
      </c>
      <c r="F43" s="63">
        <v>940.64</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 t="shared" si="1"/>
        <v>282</v>
      </c>
      <c r="BB43" s="54">
        <f t="shared" si="2"/>
        <v>282</v>
      </c>
      <c r="BC43" s="50" t="str">
        <f t="shared" si="3"/>
        <v>INR  Two Hundred &amp; Eighty Two  Only</v>
      </c>
      <c r="IA43" s="22">
        <v>5.03</v>
      </c>
      <c r="IB43" s="22" t="s">
        <v>160</v>
      </c>
      <c r="IC43" s="22" t="s">
        <v>105</v>
      </c>
      <c r="ID43" s="22">
        <v>0.3</v>
      </c>
      <c r="IE43" s="23" t="s">
        <v>64</v>
      </c>
      <c r="IF43" s="23"/>
      <c r="IG43" s="23"/>
      <c r="IH43" s="23"/>
      <c r="II43" s="23"/>
    </row>
    <row r="44" spans="1:243" s="22" customFormat="1" ht="63" customHeight="1">
      <c r="A44" s="59">
        <v>5.04</v>
      </c>
      <c r="B44" s="60" t="s">
        <v>161</v>
      </c>
      <c r="C44" s="39" t="s">
        <v>106</v>
      </c>
      <c r="D44" s="61">
        <v>0.75</v>
      </c>
      <c r="E44" s="62" t="s">
        <v>52</v>
      </c>
      <c r="F44" s="63">
        <v>34.19</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26</v>
      </c>
      <c r="BB44" s="54">
        <f t="shared" si="2"/>
        <v>26</v>
      </c>
      <c r="BC44" s="50" t="str">
        <f t="shared" si="3"/>
        <v>INR  Twenty Six Only</v>
      </c>
      <c r="IA44" s="22">
        <v>5.04</v>
      </c>
      <c r="IB44" s="22" t="s">
        <v>161</v>
      </c>
      <c r="IC44" s="22" t="s">
        <v>106</v>
      </c>
      <c r="ID44" s="22">
        <v>0.75</v>
      </c>
      <c r="IE44" s="23" t="s">
        <v>52</v>
      </c>
      <c r="IF44" s="23"/>
      <c r="IG44" s="23"/>
      <c r="IH44" s="23"/>
      <c r="II44" s="23"/>
    </row>
    <row r="45" spans="1:243" s="22" customFormat="1" ht="15.75">
      <c r="A45" s="63">
        <v>6</v>
      </c>
      <c r="B45" s="60" t="s">
        <v>78</v>
      </c>
      <c r="C45" s="39" t="s">
        <v>107</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2">
        <v>6</v>
      </c>
      <c r="IB45" s="22" t="s">
        <v>78</v>
      </c>
      <c r="IC45" s="22" t="s">
        <v>107</v>
      </c>
      <c r="IE45" s="23"/>
      <c r="IF45" s="23"/>
      <c r="IG45" s="23"/>
      <c r="IH45" s="23"/>
      <c r="II45" s="23"/>
    </row>
    <row r="46" spans="1:243" s="22" customFormat="1" ht="126.75" customHeight="1">
      <c r="A46" s="59">
        <v>6.01</v>
      </c>
      <c r="B46" s="60" t="s">
        <v>162</v>
      </c>
      <c r="C46" s="39" t="s">
        <v>108</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6.01</v>
      </c>
      <c r="IB46" s="22" t="s">
        <v>162</v>
      </c>
      <c r="IC46" s="22" t="s">
        <v>108</v>
      </c>
      <c r="IE46" s="23"/>
      <c r="IF46" s="23"/>
      <c r="IG46" s="23"/>
      <c r="IH46" s="23"/>
      <c r="II46" s="23"/>
    </row>
    <row r="47" spans="1:243" s="22" customFormat="1" ht="42.75">
      <c r="A47" s="59">
        <v>6.02</v>
      </c>
      <c r="B47" s="60" t="s">
        <v>163</v>
      </c>
      <c r="C47" s="39" t="s">
        <v>109</v>
      </c>
      <c r="D47" s="61">
        <v>1</v>
      </c>
      <c r="E47" s="62" t="s">
        <v>65</v>
      </c>
      <c r="F47" s="63">
        <v>4753.61</v>
      </c>
      <c r="G47" s="40"/>
      <c r="H47" s="24"/>
      <c r="I47" s="47" t="s">
        <v>38</v>
      </c>
      <c r="J47" s="48">
        <f aca="true" t="shared" si="4" ref="J46: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5" ref="BA46:BA77">ROUND(total_amount_ba($B$2,$D$2,D47,F47,J47,K47,M47),0)</f>
        <v>4754</v>
      </c>
      <c r="BB47" s="54">
        <f aca="true" t="shared" si="6" ref="BB46:BB77">BA47+SUM(N47:AZ47)</f>
        <v>4754</v>
      </c>
      <c r="BC47" s="50" t="str">
        <f aca="true" t="shared" si="7" ref="BC46:BC77">SpellNumber(L47,BB47)</f>
        <v>INR  Four Thousand Seven Hundred &amp; Fifty Four  Only</v>
      </c>
      <c r="IA47" s="22">
        <v>6.02</v>
      </c>
      <c r="IB47" s="22" t="s">
        <v>163</v>
      </c>
      <c r="IC47" s="22" t="s">
        <v>109</v>
      </c>
      <c r="ID47" s="22">
        <v>1</v>
      </c>
      <c r="IE47" s="23" t="s">
        <v>65</v>
      </c>
      <c r="IF47" s="23"/>
      <c r="IG47" s="23"/>
      <c r="IH47" s="23"/>
      <c r="II47" s="23"/>
    </row>
    <row r="48" spans="1:243" s="22" customFormat="1" ht="131.25" customHeight="1">
      <c r="A48" s="59">
        <v>6.03</v>
      </c>
      <c r="B48" s="60" t="s">
        <v>164</v>
      </c>
      <c r="C48" s="39" t="s">
        <v>110</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22">
        <v>6.03</v>
      </c>
      <c r="IB48" s="22" t="s">
        <v>164</v>
      </c>
      <c r="IC48" s="22" t="s">
        <v>110</v>
      </c>
      <c r="IE48" s="23"/>
      <c r="IF48" s="23"/>
      <c r="IG48" s="23"/>
      <c r="IH48" s="23"/>
      <c r="II48" s="23"/>
    </row>
    <row r="49" spans="1:243" s="22" customFormat="1" ht="28.5">
      <c r="A49" s="59">
        <v>6.04</v>
      </c>
      <c r="B49" s="60" t="s">
        <v>165</v>
      </c>
      <c r="C49" s="39" t="s">
        <v>111</v>
      </c>
      <c r="D49" s="61">
        <v>1</v>
      </c>
      <c r="E49" s="62" t="s">
        <v>65</v>
      </c>
      <c r="F49" s="63">
        <v>4612.84</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4613</v>
      </c>
      <c r="BB49" s="54">
        <f t="shared" si="6"/>
        <v>4613</v>
      </c>
      <c r="BC49" s="50" t="str">
        <f t="shared" si="7"/>
        <v>INR  Four Thousand Six Hundred &amp; Thirteen  Only</v>
      </c>
      <c r="IA49" s="22">
        <v>6.04</v>
      </c>
      <c r="IB49" s="22" t="s">
        <v>165</v>
      </c>
      <c r="IC49" s="22" t="s">
        <v>111</v>
      </c>
      <c r="ID49" s="22">
        <v>1</v>
      </c>
      <c r="IE49" s="23" t="s">
        <v>65</v>
      </c>
      <c r="IF49" s="23"/>
      <c r="IG49" s="23"/>
      <c r="IH49" s="23"/>
      <c r="II49" s="23"/>
    </row>
    <row r="50" spans="1:243" s="22" customFormat="1" ht="48" customHeight="1">
      <c r="A50" s="59">
        <v>6.05</v>
      </c>
      <c r="B50" s="60" t="s">
        <v>166</v>
      </c>
      <c r="C50" s="39" t="s">
        <v>112</v>
      </c>
      <c r="D50" s="61">
        <v>2</v>
      </c>
      <c r="E50" s="62" t="s">
        <v>65</v>
      </c>
      <c r="F50" s="63">
        <v>774.26</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 t="shared" si="5"/>
        <v>1549</v>
      </c>
      <c r="BB50" s="54">
        <f t="shared" si="6"/>
        <v>1549</v>
      </c>
      <c r="BC50" s="50" t="str">
        <f t="shared" si="7"/>
        <v>INR  One Thousand Five Hundred &amp; Forty Nine  Only</v>
      </c>
      <c r="IA50" s="22">
        <v>6.05</v>
      </c>
      <c r="IB50" s="22" t="s">
        <v>166</v>
      </c>
      <c r="IC50" s="22" t="s">
        <v>112</v>
      </c>
      <c r="ID50" s="22">
        <v>2</v>
      </c>
      <c r="IE50" s="23" t="s">
        <v>65</v>
      </c>
      <c r="IF50" s="23"/>
      <c r="IG50" s="23"/>
      <c r="IH50" s="23"/>
      <c r="II50" s="23"/>
    </row>
    <row r="51" spans="1:243" s="22" customFormat="1" ht="57">
      <c r="A51" s="59">
        <v>6.06</v>
      </c>
      <c r="B51" s="60" t="s">
        <v>167</v>
      </c>
      <c r="C51" s="39" t="s">
        <v>113</v>
      </c>
      <c r="D51" s="61">
        <v>2</v>
      </c>
      <c r="E51" s="62" t="s">
        <v>65</v>
      </c>
      <c r="F51" s="63">
        <v>5360.45</v>
      </c>
      <c r="G51" s="40"/>
      <c r="H51" s="24"/>
      <c r="I51" s="47" t="s">
        <v>38</v>
      </c>
      <c r="J51" s="48">
        <f t="shared" si="4"/>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5"/>
        <v>10721</v>
      </c>
      <c r="BB51" s="54">
        <f t="shared" si="6"/>
        <v>10721</v>
      </c>
      <c r="BC51" s="50" t="str">
        <f t="shared" si="7"/>
        <v>INR  Ten Thousand Seven Hundred &amp; Twenty One  Only</v>
      </c>
      <c r="IA51" s="22">
        <v>6.06</v>
      </c>
      <c r="IB51" s="22" t="s">
        <v>167</v>
      </c>
      <c r="IC51" s="22" t="s">
        <v>113</v>
      </c>
      <c r="ID51" s="22">
        <v>2</v>
      </c>
      <c r="IE51" s="23" t="s">
        <v>65</v>
      </c>
      <c r="IF51" s="23"/>
      <c r="IG51" s="23"/>
      <c r="IH51" s="23"/>
      <c r="II51" s="23"/>
    </row>
    <row r="52" spans="1:243" s="22" customFormat="1" ht="66.75" customHeight="1">
      <c r="A52" s="59">
        <v>6.07</v>
      </c>
      <c r="B52" s="60" t="s">
        <v>168</v>
      </c>
      <c r="C52" s="39" t="s">
        <v>114</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22">
        <v>6.07</v>
      </c>
      <c r="IB52" s="22" t="s">
        <v>168</v>
      </c>
      <c r="IC52" s="22" t="s">
        <v>114</v>
      </c>
      <c r="IE52" s="23"/>
      <c r="IF52" s="23"/>
      <c r="IG52" s="23"/>
      <c r="IH52" s="23"/>
      <c r="II52" s="23"/>
    </row>
    <row r="53" spans="1:243" s="22" customFormat="1" ht="32.25" customHeight="1">
      <c r="A53" s="59">
        <v>6.08</v>
      </c>
      <c r="B53" s="60" t="s">
        <v>169</v>
      </c>
      <c r="C53" s="39" t="s">
        <v>115</v>
      </c>
      <c r="D53" s="61">
        <v>2</v>
      </c>
      <c r="E53" s="62" t="s">
        <v>65</v>
      </c>
      <c r="F53" s="63">
        <v>787.9</v>
      </c>
      <c r="G53" s="40"/>
      <c r="H53" s="24"/>
      <c r="I53" s="47" t="s">
        <v>38</v>
      </c>
      <c r="J53" s="48">
        <f t="shared" si="4"/>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5"/>
        <v>1576</v>
      </c>
      <c r="BB53" s="54">
        <f t="shared" si="6"/>
        <v>1576</v>
      </c>
      <c r="BC53" s="50" t="str">
        <f t="shared" si="7"/>
        <v>INR  One Thousand Five Hundred &amp; Seventy Six  Only</v>
      </c>
      <c r="IA53" s="22">
        <v>6.08</v>
      </c>
      <c r="IB53" s="22" t="s">
        <v>169</v>
      </c>
      <c r="IC53" s="22" t="s">
        <v>115</v>
      </c>
      <c r="ID53" s="22">
        <v>2</v>
      </c>
      <c r="IE53" s="23" t="s">
        <v>65</v>
      </c>
      <c r="IF53" s="23"/>
      <c r="IG53" s="23"/>
      <c r="IH53" s="23"/>
      <c r="II53" s="23"/>
    </row>
    <row r="54" spans="1:243" s="22" customFormat="1" ht="45.75" customHeight="1">
      <c r="A54" s="59">
        <v>6.09</v>
      </c>
      <c r="B54" s="60" t="s">
        <v>79</v>
      </c>
      <c r="C54" s="39" t="s">
        <v>116</v>
      </c>
      <c r="D54" s="61">
        <v>2</v>
      </c>
      <c r="E54" s="62" t="s">
        <v>65</v>
      </c>
      <c r="F54" s="63">
        <v>1124.98</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2250</v>
      </c>
      <c r="BB54" s="54">
        <f t="shared" si="6"/>
        <v>2250</v>
      </c>
      <c r="BC54" s="50" t="str">
        <f t="shared" si="7"/>
        <v>INR  Two Thousand Two Hundred &amp; Fifty  Only</v>
      </c>
      <c r="IA54" s="22">
        <v>6.09</v>
      </c>
      <c r="IB54" s="22" t="s">
        <v>79</v>
      </c>
      <c r="IC54" s="22" t="s">
        <v>116</v>
      </c>
      <c r="ID54" s="22">
        <v>2</v>
      </c>
      <c r="IE54" s="23" t="s">
        <v>65</v>
      </c>
      <c r="IF54" s="23"/>
      <c r="IG54" s="23"/>
      <c r="IH54" s="23"/>
      <c r="II54" s="23"/>
    </row>
    <row r="55" spans="1:243" s="22" customFormat="1" ht="20.25" customHeight="1">
      <c r="A55" s="59">
        <v>6.1</v>
      </c>
      <c r="B55" s="60" t="s">
        <v>170</v>
      </c>
      <c r="C55" s="39" t="s">
        <v>117</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22">
        <v>6.1</v>
      </c>
      <c r="IB55" s="22" t="s">
        <v>170</v>
      </c>
      <c r="IC55" s="22" t="s">
        <v>117</v>
      </c>
      <c r="IE55" s="23"/>
      <c r="IF55" s="23"/>
      <c r="IG55" s="23"/>
      <c r="IH55" s="23"/>
      <c r="II55" s="23"/>
    </row>
    <row r="56" spans="1:243" s="22" customFormat="1" ht="18.75" customHeight="1">
      <c r="A56" s="59">
        <v>6.11</v>
      </c>
      <c r="B56" s="60" t="s">
        <v>155</v>
      </c>
      <c r="C56" s="39" t="s">
        <v>118</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6.11</v>
      </c>
      <c r="IB56" s="22" t="s">
        <v>155</v>
      </c>
      <c r="IC56" s="22" t="s">
        <v>118</v>
      </c>
      <c r="IE56" s="23"/>
      <c r="IF56" s="23"/>
      <c r="IG56" s="23"/>
      <c r="IH56" s="23"/>
      <c r="II56" s="23"/>
    </row>
    <row r="57" spans="1:243" s="22" customFormat="1" ht="22.5" customHeight="1">
      <c r="A57" s="59">
        <v>6.12</v>
      </c>
      <c r="B57" s="64" t="s">
        <v>190</v>
      </c>
      <c r="C57" s="39" t="s">
        <v>119</v>
      </c>
      <c r="D57" s="61">
        <v>1</v>
      </c>
      <c r="E57" s="62" t="s">
        <v>65</v>
      </c>
      <c r="F57" s="63">
        <v>320.29</v>
      </c>
      <c r="G57" s="40"/>
      <c r="H57" s="24"/>
      <c r="I57" s="47" t="s">
        <v>38</v>
      </c>
      <c r="J57" s="48">
        <f t="shared" si="4"/>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5"/>
        <v>320</v>
      </c>
      <c r="BB57" s="54">
        <f t="shared" si="6"/>
        <v>320</v>
      </c>
      <c r="BC57" s="50" t="str">
        <f t="shared" si="7"/>
        <v>INR  Three Hundred &amp; Twenty  Only</v>
      </c>
      <c r="IA57" s="22">
        <v>6.12</v>
      </c>
      <c r="IB57" s="22" t="s">
        <v>190</v>
      </c>
      <c r="IC57" s="22" t="s">
        <v>119</v>
      </c>
      <c r="ID57" s="22">
        <v>1</v>
      </c>
      <c r="IE57" s="23" t="s">
        <v>65</v>
      </c>
      <c r="IF57" s="23"/>
      <c r="IG57" s="23"/>
      <c r="IH57" s="23"/>
      <c r="II57" s="23"/>
    </row>
    <row r="58" spans="1:243" s="22" customFormat="1" ht="42.75">
      <c r="A58" s="59">
        <v>6.13</v>
      </c>
      <c r="B58" s="64" t="s">
        <v>171</v>
      </c>
      <c r="C58" s="39" t="s">
        <v>120</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6.13</v>
      </c>
      <c r="IB58" s="22" t="s">
        <v>171</v>
      </c>
      <c r="IC58" s="22" t="s">
        <v>120</v>
      </c>
      <c r="IE58" s="23"/>
      <c r="IF58" s="23"/>
      <c r="IG58" s="23"/>
      <c r="IH58" s="23"/>
      <c r="II58" s="23"/>
    </row>
    <row r="59" spans="1:243" s="22" customFormat="1" ht="16.5" customHeight="1">
      <c r="A59" s="63">
        <v>6.14</v>
      </c>
      <c r="B59" s="60" t="s">
        <v>155</v>
      </c>
      <c r="C59" s="39" t="s">
        <v>121</v>
      </c>
      <c r="D59" s="61">
        <v>2</v>
      </c>
      <c r="E59" s="62" t="s">
        <v>65</v>
      </c>
      <c r="F59" s="63">
        <v>422.13</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5"/>
        <v>844</v>
      </c>
      <c r="BB59" s="54">
        <f t="shared" si="6"/>
        <v>844</v>
      </c>
      <c r="BC59" s="50" t="str">
        <f t="shared" si="7"/>
        <v>INR  Eight Hundred &amp; Forty Four  Only</v>
      </c>
      <c r="IA59" s="22">
        <v>6.14</v>
      </c>
      <c r="IB59" s="22" t="s">
        <v>155</v>
      </c>
      <c r="IC59" s="22" t="s">
        <v>121</v>
      </c>
      <c r="ID59" s="22">
        <v>2</v>
      </c>
      <c r="IE59" s="23" t="s">
        <v>65</v>
      </c>
      <c r="IF59" s="23"/>
      <c r="IG59" s="23"/>
      <c r="IH59" s="23"/>
      <c r="II59" s="23"/>
    </row>
    <row r="60" spans="1:243" s="22" customFormat="1" ht="22.5" customHeight="1">
      <c r="A60" s="59">
        <v>7</v>
      </c>
      <c r="B60" s="60" t="s">
        <v>80</v>
      </c>
      <c r="C60" s="39" t="s">
        <v>122</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22">
        <v>7</v>
      </c>
      <c r="IB60" s="22" t="s">
        <v>80</v>
      </c>
      <c r="IC60" s="22" t="s">
        <v>122</v>
      </c>
      <c r="IE60" s="23"/>
      <c r="IF60" s="23"/>
      <c r="IG60" s="23"/>
      <c r="IH60" s="23"/>
      <c r="II60" s="23"/>
    </row>
    <row r="61" spans="1:243" s="22" customFormat="1" ht="20.25" customHeight="1">
      <c r="A61" s="59">
        <v>7.01</v>
      </c>
      <c r="B61" s="60" t="s">
        <v>172</v>
      </c>
      <c r="C61" s="39" t="s">
        <v>123</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22">
        <v>7.01</v>
      </c>
      <c r="IB61" s="22" t="s">
        <v>172</v>
      </c>
      <c r="IC61" s="22" t="s">
        <v>123</v>
      </c>
      <c r="IE61" s="23"/>
      <c r="IF61" s="23"/>
      <c r="IG61" s="23"/>
      <c r="IH61" s="23"/>
      <c r="II61" s="23"/>
    </row>
    <row r="62" spans="1:243" s="22" customFormat="1" ht="15.75">
      <c r="A62" s="63">
        <v>7.02</v>
      </c>
      <c r="B62" s="60" t="s">
        <v>173</v>
      </c>
      <c r="C62" s="39" t="s">
        <v>124</v>
      </c>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4"/>
      <c r="IA62" s="22">
        <v>7.02</v>
      </c>
      <c r="IB62" s="22" t="s">
        <v>173</v>
      </c>
      <c r="IC62" s="22" t="s">
        <v>124</v>
      </c>
      <c r="IE62" s="23"/>
      <c r="IF62" s="23"/>
      <c r="IG62" s="23"/>
      <c r="IH62" s="23"/>
      <c r="II62" s="23"/>
    </row>
    <row r="63" spans="1:243" s="22" customFormat="1" ht="28.5">
      <c r="A63" s="59">
        <v>7.03</v>
      </c>
      <c r="B63" s="64" t="s">
        <v>81</v>
      </c>
      <c r="C63" s="39" t="s">
        <v>125</v>
      </c>
      <c r="D63" s="61">
        <v>8</v>
      </c>
      <c r="E63" s="62" t="s">
        <v>65</v>
      </c>
      <c r="F63" s="63">
        <v>72.77</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5"/>
        <v>582</v>
      </c>
      <c r="BB63" s="54">
        <f t="shared" si="6"/>
        <v>582</v>
      </c>
      <c r="BC63" s="50" t="str">
        <f t="shared" si="7"/>
        <v>INR  Five Hundred &amp; Eighty Two  Only</v>
      </c>
      <c r="IA63" s="22">
        <v>7.03</v>
      </c>
      <c r="IB63" s="22" t="s">
        <v>81</v>
      </c>
      <c r="IC63" s="22" t="s">
        <v>125</v>
      </c>
      <c r="ID63" s="22">
        <v>8</v>
      </c>
      <c r="IE63" s="23" t="s">
        <v>65</v>
      </c>
      <c r="IF63" s="23"/>
      <c r="IG63" s="23"/>
      <c r="IH63" s="23"/>
      <c r="II63" s="23"/>
    </row>
    <row r="64" spans="1:243" s="22" customFormat="1" ht="33" customHeight="1">
      <c r="A64" s="59">
        <v>7.04</v>
      </c>
      <c r="B64" s="64" t="s">
        <v>174</v>
      </c>
      <c r="C64" s="39" t="s">
        <v>126</v>
      </c>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4"/>
      <c r="IA64" s="22">
        <v>7.04</v>
      </c>
      <c r="IB64" s="22" t="s">
        <v>174</v>
      </c>
      <c r="IC64" s="22" t="s">
        <v>126</v>
      </c>
      <c r="IE64" s="23"/>
      <c r="IF64" s="23"/>
      <c r="IG64" s="23"/>
      <c r="IH64" s="23"/>
      <c r="II64" s="23"/>
    </row>
    <row r="65" spans="1:243" s="22" customFormat="1" ht="28.5">
      <c r="A65" s="63">
        <v>7.05</v>
      </c>
      <c r="B65" s="60" t="s">
        <v>81</v>
      </c>
      <c r="C65" s="39" t="s">
        <v>127</v>
      </c>
      <c r="D65" s="61">
        <v>3</v>
      </c>
      <c r="E65" s="62" t="s">
        <v>65</v>
      </c>
      <c r="F65" s="63">
        <v>367.33</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5"/>
        <v>1102</v>
      </c>
      <c r="BB65" s="54">
        <f t="shared" si="6"/>
        <v>1102</v>
      </c>
      <c r="BC65" s="50" t="str">
        <f t="shared" si="7"/>
        <v>INR  One Thousand One Hundred &amp; Two  Only</v>
      </c>
      <c r="IA65" s="22">
        <v>7.05</v>
      </c>
      <c r="IB65" s="22" t="s">
        <v>81</v>
      </c>
      <c r="IC65" s="22" t="s">
        <v>127</v>
      </c>
      <c r="ID65" s="22">
        <v>3</v>
      </c>
      <c r="IE65" s="23" t="s">
        <v>65</v>
      </c>
      <c r="IF65" s="23"/>
      <c r="IG65" s="23"/>
      <c r="IH65" s="23"/>
      <c r="II65" s="23"/>
    </row>
    <row r="66" spans="1:243" s="22" customFormat="1" ht="33" customHeight="1">
      <c r="A66" s="59">
        <v>7.06</v>
      </c>
      <c r="B66" s="60" t="s">
        <v>82</v>
      </c>
      <c r="C66" s="39" t="s">
        <v>128</v>
      </c>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IA66" s="22">
        <v>7.06</v>
      </c>
      <c r="IB66" s="22" t="s">
        <v>82</v>
      </c>
      <c r="IC66" s="22" t="s">
        <v>128</v>
      </c>
      <c r="IE66" s="23"/>
      <c r="IF66" s="23"/>
      <c r="IG66" s="23"/>
      <c r="IH66" s="23"/>
      <c r="II66" s="23"/>
    </row>
    <row r="67" spans="1:243" s="22" customFormat="1" ht="28.5">
      <c r="A67" s="59">
        <v>7.07</v>
      </c>
      <c r="B67" s="60" t="s">
        <v>81</v>
      </c>
      <c r="C67" s="39" t="s">
        <v>129</v>
      </c>
      <c r="D67" s="61">
        <v>1</v>
      </c>
      <c r="E67" s="62" t="s">
        <v>65</v>
      </c>
      <c r="F67" s="63">
        <v>484.3</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5"/>
        <v>484</v>
      </c>
      <c r="BB67" s="54">
        <f t="shared" si="6"/>
        <v>484</v>
      </c>
      <c r="BC67" s="50" t="str">
        <f t="shared" si="7"/>
        <v>INR  Four Hundred &amp; Eighty Four  Only</v>
      </c>
      <c r="IA67" s="22">
        <v>7.07</v>
      </c>
      <c r="IB67" s="22" t="s">
        <v>81</v>
      </c>
      <c r="IC67" s="22" t="s">
        <v>129</v>
      </c>
      <c r="ID67" s="22">
        <v>1</v>
      </c>
      <c r="IE67" s="23" t="s">
        <v>65</v>
      </c>
      <c r="IF67" s="23"/>
      <c r="IG67" s="23"/>
      <c r="IH67" s="23"/>
      <c r="II67" s="23"/>
    </row>
    <row r="68" spans="1:243" s="22" customFormat="1" ht="57">
      <c r="A68" s="63">
        <v>7.08</v>
      </c>
      <c r="B68" s="60" t="s">
        <v>191</v>
      </c>
      <c r="C68" s="39" t="s">
        <v>130</v>
      </c>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4"/>
      <c r="IA68" s="22">
        <v>7.08</v>
      </c>
      <c r="IB68" s="22" t="s">
        <v>191</v>
      </c>
      <c r="IC68" s="22" t="s">
        <v>130</v>
      </c>
      <c r="IE68" s="23"/>
      <c r="IF68" s="23"/>
      <c r="IG68" s="23"/>
      <c r="IH68" s="23"/>
      <c r="II68" s="23"/>
    </row>
    <row r="69" spans="1:243" s="22" customFormat="1" ht="20.25" customHeight="1">
      <c r="A69" s="59">
        <v>7.09</v>
      </c>
      <c r="B69" s="64" t="s">
        <v>192</v>
      </c>
      <c r="C69" s="39" t="s">
        <v>131</v>
      </c>
      <c r="D69" s="61">
        <v>12</v>
      </c>
      <c r="E69" s="62" t="s">
        <v>65</v>
      </c>
      <c r="F69" s="63">
        <v>466.46</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5"/>
        <v>5598</v>
      </c>
      <c r="BB69" s="54">
        <f t="shared" si="6"/>
        <v>5598</v>
      </c>
      <c r="BC69" s="50" t="str">
        <f t="shared" si="7"/>
        <v>INR  Five Thousand Five Hundred &amp; Ninety Eight  Only</v>
      </c>
      <c r="IA69" s="22">
        <v>7.09</v>
      </c>
      <c r="IB69" s="22" t="s">
        <v>192</v>
      </c>
      <c r="IC69" s="22" t="s">
        <v>131</v>
      </c>
      <c r="ID69" s="22">
        <v>12</v>
      </c>
      <c r="IE69" s="23" t="s">
        <v>65</v>
      </c>
      <c r="IF69" s="23"/>
      <c r="IG69" s="23"/>
      <c r="IH69" s="23"/>
      <c r="II69" s="23"/>
    </row>
    <row r="70" spans="1:243" s="22" customFormat="1" ht="21.75" customHeight="1">
      <c r="A70" s="59">
        <v>8</v>
      </c>
      <c r="B70" s="64" t="s">
        <v>193</v>
      </c>
      <c r="C70" s="39" t="s">
        <v>132</v>
      </c>
      <c r="D70" s="72"/>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4"/>
      <c r="IA70" s="22">
        <v>8</v>
      </c>
      <c r="IB70" s="22" t="s">
        <v>193</v>
      </c>
      <c r="IC70" s="22" t="s">
        <v>132</v>
      </c>
      <c r="IE70" s="23"/>
      <c r="IF70" s="23"/>
      <c r="IG70" s="23"/>
      <c r="IH70" s="23"/>
      <c r="II70" s="23"/>
    </row>
    <row r="71" spans="1:243" s="22" customFormat="1" ht="55.5" customHeight="1">
      <c r="A71" s="63">
        <v>8.01</v>
      </c>
      <c r="B71" s="60" t="s">
        <v>194</v>
      </c>
      <c r="C71" s="39" t="s">
        <v>133</v>
      </c>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4"/>
      <c r="IA71" s="22">
        <v>8.01</v>
      </c>
      <c r="IB71" s="22" t="s">
        <v>194</v>
      </c>
      <c r="IC71" s="22" t="s">
        <v>133</v>
      </c>
      <c r="IE71" s="23"/>
      <c r="IF71" s="23"/>
      <c r="IG71" s="23"/>
      <c r="IH71" s="23"/>
      <c r="II71" s="23"/>
    </row>
    <row r="72" spans="1:243" s="22" customFormat="1" ht="42.75">
      <c r="A72" s="59">
        <v>8.02</v>
      </c>
      <c r="B72" s="60" t="s">
        <v>195</v>
      </c>
      <c r="C72" s="39" t="s">
        <v>134</v>
      </c>
      <c r="D72" s="61">
        <v>9.5</v>
      </c>
      <c r="E72" s="62" t="s">
        <v>52</v>
      </c>
      <c r="F72" s="63">
        <v>340.64</v>
      </c>
      <c r="G72" s="40"/>
      <c r="H72" s="24"/>
      <c r="I72" s="47" t="s">
        <v>38</v>
      </c>
      <c r="J72" s="48">
        <f t="shared" si="4"/>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3"/>
      <c r="BA72" s="42">
        <f t="shared" si="5"/>
        <v>3236</v>
      </c>
      <c r="BB72" s="54">
        <f t="shared" si="6"/>
        <v>3236</v>
      </c>
      <c r="BC72" s="50" t="str">
        <f t="shared" si="7"/>
        <v>INR  Three Thousand Two Hundred &amp; Thirty Six  Only</v>
      </c>
      <c r="IA72" s="22">
        <v>8.02</v>
      </c>
      <c r="IB72" s="22" t="s">
        <v>195</v>
      </c>
      <c r="IC72" s="22" t="s">
        <v>134</v>
      </c>
      <c r="ID72" s="22">
        <v>9.5</v>
      </c>
      <c r="IE72" s="23" t="s">
        <v>52</v>
      </c>
      <c r="IF72" s="23"/>
      <c r="IG72" s="23"/>
      <c r="IH72" s="23"/>
      <c r="II72" s="23"/>
    </row>
    <row r="73" spans="1:243" s="22" customFormat="1" ht="15.75">
      <c r="A73" s="59">
        <v>9</v>
      </c>
      <c r="B73" s="60" t="s">
        <v>70</v>
      </c>
      <c r="C73" s="39" t="s">
        <v>135</v>
      </c>
      <c r="D73" s="72"/>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4"/>
      <c r="IA73" s="22">
        <v>9</v>
      </c>
      <c r="IB73" s="22" t="s">
        <v>70</v>
      </c>
      <c r="IC73" s="22" t="s">
        <v>135</v>
      </c>
      <c r="IE73" s="23"/>
      <c r="IF73" s="23"/>
      <c r="IG73" s="23"/>
      <c r="IH73" s="23"/>
      <c r="II73" s="23"/>
    </row>
    <row r="74" spans="1:243" s="22" customFormat="1" ht="409.5">
      <c r="A74" s="63">
        <v>9.01</v>
      </c>
      <c r="B74" s="60" t="s">
        <v>175</v>
      </c>
      <c r="C74" s="39" t="s">
        <v>136</v>
      </c>
      <c r="D74" s="61">
        <v>0.3</v>
      </c>
      <c r="E74" s="62" t="s">
        <v>183</v>
      </c>
      <c r="F74" s="63">
        <v>4942.04</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 t="shared" si="5"/>
        <v>1483</v>
      </c>
      <c r="BB74" s="54">
        <f t="shared" si="6"/>
        <v>1483</v>
      </c>
      <c r="BC74" s="50" t="str">
        <f t="shared" si="7"/>
        <v>INR  One Thousand Four Hundred &amp; Eighty Three  Only</v>
      </c>
      <c r="IA74" s="22">
        <v>9.01</v>
      </c>
      <c r="IB74" s="65" t="s">
        <v>175</v>
      </c>
      <c r="IC74" s="22" t="s">
        <v>136</v>
      </c>
      <c r="ID74" s="22">
        <v>0.3</v>
      </c>
      <c r="IE74" s="23" t="s">
        <v>183</v>
      </c>
      <c r="IF74" s="23"/>
      <c r="IG74" s="23"/>
      <c r="IH74" s="23"/>
      <c r="II74" s="23"/>
    </row>
    <row r="75" spans="1:243" s="22" customFormat="1" ht="71.25">
      <c r="A75" s="59">
        <v>9.02</v>
      </c>
      <c r="B75" s="64" t="s">
        <v>176</v>
      </c>
      <c r="C75" s="39" t="s">
        <v>137</v>
      </c>
      <c r="D75" s="61">
        <v>2</v>
      </c>
      <c r="E75" s="62" t="s">
        <v>184</v>
      </c>
      <c r="F75" s="63">
        <v>422.32</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845</v>
      </c>
      <c r="BB75" s="54">
        <f t="shared" si="6"/>
        <v>845</v>
      </c>
      <c r="BC75" s="50" t="str">
        <f t="shared" si="7"/>
        <v>INR  Eight Hundred &amp; Forty Five  Only</v>
      </c>
      <c r="IA75" s="22">
        <v>9.02</v>
      </c>
      <c r="IB75" s="22" t="s">
        <v>176</v>
      </c>
      <c r="IC75" s="22" t="s">
        <v>137</v>
      </c>
      <c r="ID75" s="22">
        <v>2</v>
      </c>
      <c r="IE75" s="23" t="s">
        <v>184</v>
      </c>
      <c r="IF75" s="23"/>
      <c r="IG75" s="23"/>
      <c r="IH75" s="23"/>
      <c r="II75" s="23"/>
    </row>
    <row r="76" spans="1:243" s="22" customFormat="1" ht="57.75" customHeight="1">
      <c r="A76" s="59">
        <v>9.03</v>
      </c>
      <c r="B76" s="64" t="s">
        <v>177</v>
      </c>
      <c r="C76" s="39" t="s">
        <v>138</v>
      </c>
      <c r="D76" s="61">
        <v>5</v>
      </c>
      <c r="E76" s="62" t="s">
        <v>184</v>
      </c>
      <c r="F76" s="63">
        <v>58.65</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5"/>
        <v>293</v>
      </c>
      <c r="BB76" s="54">
        <f t="shared" si="6"/>
        <v>293</v>
      </c>
      <c r="BC76" s="50" t="str">
        <f t="shared" si="7"/>
        <v>INR  Two Hundred &amp; Ninety Three  Only</v>
      </c>
      <c r="IA76" s="22">
        <v>9.03</v>
      </c>
      <c r="IB76" s="22" t="s">
        <v>177</v>
      </c>
      <c r="IC76" s="22" t="s">
        <v>138</v>
      </c>
      <c r="ID76" s="22">
        <v>5</v>
      </c>
      <c r="IE76" s="23" t="s">
        <v>184</v>
      </c>
      <c r="IF76" s="23"/>
      <c r="IG76" s="23"/>
      <c r="IH76" s="23"/>
      <c r="II76" s="23"/>
    </row>
    <row r="77" spans="1:243" s="22" customFormat="1" ht="71.25">
      <c r="A77" s="63">
        <v>9.04</v>
      </c>
      <c r="B77" s="60" t="s">
        <v>196</v>
      </c>
      <c r="C77" s="39" t="s">
        <v>139</v>
      </c>
      <c r="D77" s="61">
        <v>89</v>
      </c>
      <c r="E77" s="62" t="s">
        <v>83</v>
      </c>
      <c r="F77" s="63">
        <v>69.91</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5"/>
        <v>6222</v>
      </c>
      <c r="BB77" s="54">
        <f t="shared" si="6"/>
        <v>6222</v>
      </c>
      <c r="BC77" s="50" t="str">
        <f t="shared" si="7"/>
        <v>INR  Six Thousand Two Hundred &amp; Twenty Two  Only</v>
      </c>
      <c r="IA77" s="22">
        <v>9.04</v>
      </c>
      <c r="IB77" s="22" t="s">
        <v>196</v>
      </c>
      <c r="IC77" s="22" t="s">
        <v>139</v>
      </c>
      <c r="ID77" s="22">
        <v>89</v>
      </c>
      <c r="IE77" s="23" t="s">
        <v>83</v>
      </c>
      <c r="IF77" s="23"/>
      <c r="IG77" s="23"/>
      <c r="IH77" s="23"/>
      <c r="II77" s="23"/>
    </row>
    <row r="78" spans="1:243" s="22" customFormat="1" ht="28.5">
      <c r="A78" s="59">
        <v>9.05</v>
      </c>
      <c r="B78" s="60" t="s">
        <v>178</v>
      </c>
      <c r="C78" s="39" t="s">
        <v>140</v>
      </c>
      <c r="D78" s="61">
        <v>17</v>
      </c>
      <c r="E78" s="62" t="s">
        <v>184</v>
      </c>
      <c r="F78" s="63">
        <v>29.32</v>
      </c>
      <c r="G78" s="40"/>
      <c r="H78" s="24"/>
      <c r="I78" s="47" t="s">
        <v>38</v>
      </c>
      <c r="J78" s="48">
        <f aca="true" t="shared" si="8" ref="J78:J83">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 aca="true" t="shared" si="9" ref="BA78:BA83">ROUND(total_amount_ba($B$2,$D$2,D78,F78,J78,K78,M78),0)</f>
        <v>498</v>
      </c>
      <c r="BB78" s="54">
        <f aca="true" t="shared" si="10" ref="BB78:BB83">BA78+SUM(N78:AZ78)</f>
        <v>498</v>
      </c>
      <c r="BC78" s="50" t="str">
        <f aca="true" t="shared" si="11" ref="BC78:BC83">SpellNumber(L78,BB78)</f>
        <v>INR  Four Hundred &amp; Ninety Eight  Only</v>
      </c>
      <c r="IA78" s="22">
        <v>9.05</v>
      </c>
      <c r="IB78" s="22" t="s">
        <v>178</v>
      </c>
      <c r="IC78" s="22" t="s">
        <v>140</v>
      </c>
      <c r="ID78" s="22">
        <v>17</v>
      </c>
      <c r="IE78" s="23" t="s">
        <v>184</v>
      </c>
      <c r="IF78" s="23"/>
      <c r="IG78" s="23"/>
      <c r="IH78" s="23"/>
      <c r="II78" s="23"/>
    </row>
    <row r="79" spans="1:243" s="22" customFormat="1" ht="57">
      <c r="A79" s="59">
        <v>9.06</v>
      </c>
      <c r="B79" s="60" t="s">
        <v>179</v>
      </c>
      <c r="C79" s="39" t="s">
        <v>141</v>
      </c>
      <c r="D79" s="61">
        <v>2</v>
      </c>
      <c r="E79" s="62" t="s">
        <v>184</v>
      </c>
      <c r="F79" s="63">
        <v>504.43</v>
      </c>
      <c r="G79" s="40"/>
      <c r="H79" s="24"/>
      <c r="I79" s="47" t="s">
        <v>38</v>
      </c>
      <c r="J79" s="48">
        <f t="shared" si="8"/>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3"/>
      <c r="BA79" s="42">
        <f t="shared" si="9"/>
        <v>1009</v>
      </c>
      <c r="BB79" s="54">
        <f t="shared" si="10"/>
        <v>1009</v>
      </c>
      <c r="BC79" s="50" t="str">
        <f t="shared" si="11"/>
        <v>INR  One Thousand  &amp;Nine  Only</v>
      </c>
      <c r="IA79" s="22">
        <v>9.06</v>
      </c>
      <c r="IB79" s="22" t="s">
        <v>179</v>
      </c>
      <c r="IC79" s="22" t="s">
        <v>141</v>
      </c>
      <c r="ID79" s="22">
        <v>2</v>
      </c>
      <c r="IE79" s="23" t="s">
        <v>184</v>
      </c>
      <c r="IF79" s="23"/>
      <c r="IG79" s="23"/>
      <c r="IH79" s="23"/>
      <c r="II79" s="23"/>
    </row>
    <row r="80" spans="1:243" s="22" customFormat="1" ht="42.75">
      <c r="A80" s="63">
        <v>9.07</v>
      </c>
      <c r="B80" s="60" t="s">
        <v>180</v>
      </c>
      <c r="C80" s="39" t="s">
        <v>142</v>
      </c>
      <c r="D80" s="61">
        <v>2</v>
      </c>
      <c r="E80" s="62" t="s">
        <v>184</v>
      </c>
      <c r="F80" s="63">
        <v>281.45</v>
      </c>
      <c r="G80" s="40"/>
      <c r="H80" s="24"/>
      <c r="I80" s="47" t="s">
        <v>38</v>
      </c>
      <c r="J80" s="48">
        <f t="shared" si="8"/>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 t="shared" si="9"/>
        <v>563</v>
      </c>
      <c r="BB80" s="54">
        <f t="shared" si="10"/>
        <v>563</v>
      </c>
      <c r="BC80" s="50" t="str">
        <f t="shared" si="11"/>
        <v>INR  Five Hundred &amp; Sixty Three  Only</v>
      </c>
      <c r="IA80" s="22">
        <v>9.07</v>
      </c>
      <c r="IB80" s="22" t="s">
        <v>180</v>
      </c>
      <c r="IC80" s="22" t="s">
        <v>142</v>
      </c>
      <c r="ID80" s="22">
        <v>2</v>
      </c>
      <c r="IE80" s="23" t="s">
        <v>184</v>
      </c>
      <c r="IF80" s="23"/>
      <c r="IG80" s="23"/>
      <c r="IH80" s="23"/>
      <c r="II80" s="23"/>
    </row>
    <row r="81" spans="1:243" s="22" customFormat="1" ht="47.25" customHeight="1">
      <c r="A81" s="59">
        <v>9.08</v>
      </c>
      <c r="B81" s="64" t="s">
        <v>181</v>
      </c>
      <c r="C81" s="39" t="s">
        <v>143</v>
      </c>
      <c r="D81" s="61">
        <v>2</v>
      </c>
      <c r="E81" s="62" t="s">
        <v>184</v>
      </c>
      <c r="F81" s="63">
        <v>2053.04</v>
      </c>
      <c r="G81" s="40"/>
      <c r="H81" s="24"/>
      <c r="I81" s="47" t="s">
        <v>38</v>
      </c>
      <c r="J81" s="48">
        <f t="shared" si="8"/>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3"/>
      <c r="BA81" s="42">
        <f t="shared" si="9"/>
        <v>4106</v>
      </c>
      <c r="BB81" s="54">
        <f t="shared" si="10"/>
        <v>4106</v>
      </c>
      <c r="BC81" s="50" t="str">
        <f t="shared" si="11"/>
        <v>INR  Four Thousand One Hundred &amp; Six  Only</v>
      </c>
      <c r="IA81" s="22">
        <v>9.08</v>
      </c>
      <c r="IB81" s="65" t="s">
        <v>181</v>
      </c>
      <c r="IC81" s="22" t="s">
        <v>143</v>
      </c>
      <c r="ID81" s="22">
        <v>2</v>
      </c>
      <c r="IE81" s="23" t="s">
        <v>184</v>
      </c>
      <c r="IF81" s="23"/>
      <c r="IG81" s="23"/>
      <c r="IH81" s="23"/>
      <c r="II81" s="23"/>
    </row>
    <row r="82" spans="1:243" s="22" customFormat="1" ht="76.5" customHeight="1">
      <c r="A82" s="59">
        <v>9.09</v>
      </c>
      <c r="B82" s="64" t="s">
        <v>182</v>
      </c>
      <c r="C82" s="39" t="s">
        <v>144</v>
      </c>
      <c r="D82" s="61">
        <v>2</v>
      </c>
      <c r="E82" s="62" t="s">
        <v>184</v>
      </c>
      <c r="F82" s="63">
        <v>815.75</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9"/>
        <v>1632</v>
      </c>
      <c r="BB82" s="54">
        <f t="shared" si="10"/>
        <v>1632</v>
      </c>
      <c r="BC82" s="50" t="str">
        <f t="shared" si="11"/>
        <v>INR  One Thousand Six Hundred &amp; Thirty Two  Only</v>
      </c>
      <c r="IA82" s="22">
        <v>9.09</v>
      </c>
      <c r="IB82" s="65" t="s">
        <v>182</v>
      </c>
      <c r="IC82" s="22" t="s">
        <v>144</v>
      </c>
      <c r="ID82" s="22">
        <v>2</v>
      </c>
      <c r="IE82" s="23" t="s">
        <v>184</v>
      </c>
      <c r="IF82" s="23"/>
      <c r="IG82" s="23"/>
      <c r="IH82" s="23"/>
      <c r="II82" s="23"/>
    </row>
    <row r="83" spans="1:243" s="22" customFormat="1" ht="45.75" customHeight="1">
      <c r="A83" s="63">
        <v>9.1</v>
      </c>
      <c r="B83" s="60" t="s">
        <v>197</v>
      </c>
      <c r="C83" s="39" t="s">
        <v>145</v>
      </c>
      <c r="D83" s="61">
        <v>1.5</v>
      </c>
      <c r="E83" s="62" t="s">
        <v>83</v>
      </c>
      <c r="F83" s="63">
        <v>803.15</v>
      </c>
      <c r="G83" s="40"/>
      <c r="H83" s="24"/>
      <c r="I83" s="47" t="s">
        <v>38</v>
      </c>
      <c r="J83" s="48">
        <f t="shared" si="8"/>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3"/>
      <c r="BA83" s="42">
        <f t="shared" si="9"/>
        <v>1205</v>
      </c>
      <c r="BB83" s="54">
        <f t="shared" si="10"/>
        <v>1205</v>
      </c>
      <c r="BC83" s="50" t="str">
        <f t="shared" si="11"/>
        <v>INR  One Thousand Two Hundred &amp; Five  Only</v>
      </c>
      <c r="IA83" s="22">
        <v>9.1</v>
      </c>
      <c r="IB83" s="22" t="s">
        <v>197</v>
      </c>
      <c r="IC83" s="22" t="s">
        <v>145</v>
      </c>
      <c r="ID83" s="22">
        <v>1.5</v>
      </c>
      <c r="IE83" s="23" t="s">
        <v>83</v>
      </c>
      <c r="IF83" s="23"/>
      <c r="IG83" s="23"/>
      <c r="IH83" s="23"/>
      <c r="II83" s="23"/>
    </row>
    <row r="84" spans="1:55" ht="28.5">
      <c r="A84" s="25" t="s">
        <v>46</v>
      </c>
      <c r="B84" s="26"/>
      <c r="C84" s="27"/>
      <c r="D84" s="43"/>
      <c r="E84" s="43"/>
      <c r="F84" s="43"/>
      <c r="G84" s="43"/>
      <c r="H84" s="55"/>
      <c r="I84" s="55"/>
      <c r="J84" s="55"/>
      <c r="K84" s="55"/>
      <c r="L84" s="56"/>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57">
        <f>SUM(BA13:BA83)</f>
        <v>90089</v>
      </c>
      <c r="BB84" s="58">
        <f>SUM(BB13:BB83)</f>
        <v>90089</v>
      </c>
      <c r="BC84" s="50" t="str">
        <f>SpellNumber(L84,BB84)</f>
        <v>  Ninety Thousand  &amp;Eighty Nine  Only</v>
      </c>
    </row>
    <row r="85" spans="1:55" ht="29.25" customHeight="1">
      <c r="A85" s="26" t="s">
        <v>47</v>
      </c>
      <c r="B85" s="28"/>
      <c r="C85" s="29"/>
      <c r="D85" s="30"/>
      <c r="E85" s="44" t="s">
        <v>54</v>
      </c>
      <c r="F85" s="45"/>
      <c r="G85" s="31"/>
      <c r="H85" s="32"/>
      <c r="I85" s="32"/>
      <c r="J85" s="32"/>
      <c r="K85" s="33"/>
      <c r="L85" s="34"/>
      <c r="M85" s="35"/>
      <c r="N85" s="36"/>
      <c r="O85" s="22"/>
      <c r="P85" s="22"/>
      <c r="Q85" s="22"/>
      <c r="R85" s="22"/>
      <c r="S85" s="22"/>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7">
        <f>IF(ISBLANK(F85),0,IF(E85="Excess (+)",ROUND(BA84+(BA84*F85),2),IF(E85="Less (-)",ROUND(BA84+(BA84*F85*(-1)),2),IF(E85="At Par",BA84,0))))</f>
        <v>0</v>
      </c>
      <c r="BB85" s="38">
        <f>ROUND(BA85,0)</f>
        <v>0</v>
      </c>
      <c r="BC85" s="21" t="str">
        <f>SpellNumber($E$2,BB85)</f>
        <v>INR Zero Only</v>
      </c>
    </row>
    <row r="86" spans="1:55" ht="18">
      <c r="A86" s="25" t="s">
        <v>48</v>
      </c>
      <c r="B86" s="25"/>
      <c r="C86" s="67" t="str">
        <f>SpellNumber($E$2,BB85)</f>
        <v>INR Zero Only</v>
      </c>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row>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30" ht="15"/>
    <row r="231" ht="15"/>
    <row r="232" ht="15"/>
    <row r="233" ht="15"/>
    <row r="234" ht="15"/>
    <row r="235" ht="15"/>
    <row r="237" ht="15"/>
    <row r="238" ht="15"/>
    <row r="239" ht="15"/>
    <row r="241" ht="15"/>
    <row r="242" ht="15"/>
    <row r="243" ht="15"/>
    <row r="244" ht="15"/>
    <row r="245" ht="15"/>
    <row r="246" ht="15"/>
    <row r="247" ht="15"/>
    <row r="248" ht="15"/>
    <row r="249" ht="15"/>
    <row r="250" ht="15"/>
    <row r="251" ht="15"/>
    <row r="252" ht="15"/>
    <row r="253" ht="15"/>
    <row r="255" ht="15"/>
    <row r="256" ht="15"/>
    <row r="257" ht="15"/>
    <row r="258" ht="15"/>
    <row r="259" ht="15"/>
    <row r="260" ht="15"/>
    <row r="261" ht="15"/>
    <row r="262" ht="15"/>
    <row r="263" ht="15"/>
    <row r="264" ht="15"/>
    <row r="265" ht="15"/>
    <row r="266" ht="15"/>
    <row r="267" ht="15"/>
    <row r="268" ht="15"/>
    <row r="269" ht="15"/>
    <row r="270" ht="15"/>
    <row r="272" ht="15"/>
    <row r="273" ht="15"/>
    <row r="274" ht="15"/>
    <row r="275" ht="15"/>
    <row r="276" ht="15"/>
    <row r="277" ht="15"/>
    <row r="280" ht="15"/>
    <row r="281" ht="15"/>
    <row r="282" ht="15"/>
    <row r="283" ht="15"/>
    <row r="284" ht="15"/>
    <row r="286" ht="15"/>
    <row r="287" ht="15"/>
    <row r="289" ht="15"/>
    <row r="290" ht="15"/>
    <row r="291" ht="15"/>
    <row r="292" ht="15"/>
    <row r="293" ht="15"/>
    <row r="294" ht="15"/>
    <row r="295" ht="15"/>
    <row r="296" ht="15"/>
    <row r="297" ht="15"/>
    <row r="298" ht="15"/>
    <row r="299" ht="15"/>
  </sheetData>
  <sheetProtection password="9E83" sheet="1"/>
  <autoFilter ref="A11:BC86"/>
  <mergeCells count="40">
    <mergeCell ref="D64:BC64"/>
    <mergeCell ref="D66:BC66"/>
    <mergeCell ref="D68:BC68"/>
    <mergeCell ref="D70:BC70"/>
    <mergeCell ref="D71:BC71"/>
    <mergeCell ref="D73:BC73"/>
    <mergeCell ref="D55:BC55"/>
    <mergeCell ref="D56:BC56"/>
    <mergeCell ref="D58:BC58"/>
    <mergeCell ref="D60:BC60"/>
    <mergeCell ref="D61:BC61"/>
    <mergeCell ref="D62:BC62"/>
    <mergeCell ref="D40:BC40"/>
    <mergeCell ref="D41:BC41"/>
    <mergeCell ref="D45:BC45"/>
    <mergeCell ref="D46:BC46"/>
    <mergeCell ref="D48:BC48"/>
    <mergeCell ref="D52:BC52"/>
    <mergeCell ref="D26:BC26"/>
    <mergeCell ref="D27:BC27"/>
    <mergeCell ref="D29:BC29"/>
    <mergeCell ref="D32:BC32"/>
    <mergeCell ref="D35:BC35"/>
    <mergeCell ref="D38:BC38"/>
    <mergeCell ref="D16:BC16"/>
    <mergeCell ref="D17:BC17"/>
    <mergeCell ref="D18:BC18"/>
    <mergeCell ref="D20:BC20"/>
    <mergeCell ref="D22:BC22"/>
    <mergeCell ref="D24:BC24"/>
    <mergeCell ref="A9:BC9"/>
    <mergeCell ref="C86:BC86"/>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85">
      <formula1>IF(E85="Select",-1,IF(E85="At Par",0,0))</formula1>
      <formula2>IF(E85="Select",-1,IF(E85="At Par",0,0.99))</formula2>
    </dataValidation>
    <dataValidation type="list" allowBlank="1" showErrorMessage="1" sqref="E8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85">
      <formula1>0</formula1>
      <formula2>99.9</formula2>
    </dataValidation>
    <dataValidation type="list" allowBlank="1" showErrorMessage="1" sqref="D13:D14 K15 D16:D18 K19 D20 K21 D22 K23 D24 K25 D26:D27 K28 D29 K30:K31 D32 K33:K34 D35 K36:K37 D38 K39 D40:D41 K42:K44 D45:D46 K47 D48 K49:K51 D52 K53:K54 D55:D56 K57 D58 K59 D60:D62 K63 D64 K65 D66 K67 D68 K69 D70:D71 K72 K74:K83 D7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9:H19 G21:H21 G23:H23 G25:H25 G28:H28 G30:H31 G33:H34 G36:H37 G39:H39 G42:H44 G47:H47 G49:H51 G53:H54 G57:H57 G59:H59 G63:H63 G65:H65 G67:H67 G69:H69 G72:H72 G74:H83">
      <formula1>0</formula1>
      <formula2>999999999999999</formula2>
    </dataValidation>
    <dataValidation allowBlank="1" showInputMessage="1" showErrorMessage="1" promptTitle="Addition / Deduction" prompt="Please Choose the correct One" sqref="J15 J19 J21 J23 J25 J28 J30:J31 J33:J34 J36:J37 J39 J42:J44 J47 J49:J51 J53:J54 J57 J59 J63 J65 J67 J69 J72 J74:J83">
      <formula1>0</formula1>
      <formula2>0</formula2>
    </dataValidation>
    <dataValidation type="list" showErrorMessage="1" sqref="I15 I19 I21 I23 I25 I28 I30:I31 I33:I34 I36:I37 I39 I42:I44 I47 I49:I51 I53:I54 I57 I59 I63 I65 I67 I69 I72 I74:I8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9:O19 N21:O21 N23:O23 N25:O25 N28:O28 N30:O31 N33:O34 N36:O37 N39:O39 N42:O44 N47:O47 N49:O51 N53:O54 N57:O57 N59:O59 N63:O63 N65:O65 N67:O67 N69:O69 N72:O72 N74:O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9 R21 R23 R25 R28 R30:R31 R33:R34 R36:R37 R39 R42:R44 R47 R49:R51 R53:R54 R57 R59 R63 R65 R67 R69 R72 R74:R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9 Q21 Q23 Q25 Q28 Q30:Q31 Q33:Q34 Q36:Q37 Q39 Q42:Q44 Q47 Q49:Q51 Q53:Q54 Q57 Q59 Q63 Q65 Q67 Q69 Q72 Q74:Q8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9 M21 M23 M25 M28 M30:M31 M33:M34 M36:M37 M39 M42:M44 M47 M49:M51 M53:M54 M57 M59 M63 M65 M67 M69 M72 M74:M83">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9 D21 D23 D25 D28 D30:D31 D33:D34 D36:D37 D39 D42:D44 D47 D49:D51 D53:D54 D57 D59 D63 D65 D67 D69 D72 D74:D83">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9 F21 F23 F25 F28 F30:F31 F33:F34 F36:F37 F39 F42:F44 F47 F49:F51 F53:F54 F57 F59 F63 F65 F67 F69 F72 F74:F83">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3 L82">
      <formula1>"INR"</formula1>
    </dataValidation>
    <dataValidation allowBlank="1" showInputMessage="1" showErrorMessage="1" promptTitle="Itemcode/Make" prompt="Please enter text" sqref="C13:C83">
      <formula1>0</formula1>
      <formula2>0</formula2>
    </dataValidation>
    <dataValidation type="decimal" allowBlank="1" showInputMessage="1" showErrorMessage="1" errorTitle="Invalid Entry" error="Only Numeric Values are allowed. " sqref="A13:A83">
      <formula1>0</formula1>
      <formula2>999999999999999</formula2>
    </dataValidation>
  </dataValidations>
  <printOptions/>
  <pageMargins left="0.2"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2021-09-16T09:36:57Z</cp:lastPrinted>
  <dcterms:created xsi:type="dcterms:W3CDTF">2009-01-30T06:42:42Z</dcterms:created>
  <dcterms:modified xsi:type="dcterms:W3CDTF">2021-09-16T09:37:31Z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