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<sst xmlns="http://schemas.openxmlformats.org/spreadsheetml/2006/main" count="312" uniqueCount="100">
  <si>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</si>
  <si>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</si>
  <si>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</si>
  <si>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</si>
  <si>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</si>
  <si>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</si>
  <si>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</si>
  <si>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</si>
  <si>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</si>
  <si>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</si>
  <si>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</si>
  <si>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</si>
  <si>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</si>
  <si>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</si>
  <si>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</si>
  <si>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</si>
  <si>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</si>
  <si>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</si>
  <si>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</si>
  <si>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</si>
  <si>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</si>
  <si>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</si>
  <si>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</si>
  <si>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</si>
  <si>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</si>
  <si>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</si>
  <si>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</si>
  <si>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</si>
  <si>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</si>
  <si>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</si>
  <si>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</si>
  <si>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</si>
  <si>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</si>
  <si>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</si>
  <si>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</si>
  <si>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</si>
  <si>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</si>
  <si>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</si>
  <si>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</si>
  <si>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</si>
  <si>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</si>
  <si>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</si>
  <si>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</si>
  <si>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</si>
  <si>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</si>
  <si>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</si>
  <si>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</si>
  <si>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</si>
  <si>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</si>
  <si>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</si>
  <si>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</si>
  <si>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Nominal concrete 1:3:6 or richer mix (i/c equivalent design mix)</t>
  </si>
  <si>
    <t>CONCRETE WORK</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</si>
  <si>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</si>
  <si>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</si>
  <si>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Demolishing lime concrete manually/ by mechanical means and disposal of material within 50 metres lead as per direction of Engineer- in-charge.</t>
  </si>
  <si>
    <t>Contract No:  19/C/D1/2021-22</t>
  </si>
  <si>
    <t>Name of Work: Conversion of Indian type WC to Europen type WC in house no. 170, 1067 Type-I &amp; E-1 SBRA</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</si>
  <si>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</si>
  <si>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</si>
  <si>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</si>
  <si>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edging 7cm wide 11.4 cm deep to plinth protection with common burnt clay F.P.S. (non modular) bricks of class designation 7.5 including grouting with cement mortar 1:4 (1 cement : 4 fine sand).</t>
  </si>
  <si>
    <t>FLOORING</t>
  </si>
  <si>
    <t>DISMANTLING AND DEMOLISHING</t>
  </si>
  <si>
    <t>Demolishing cement concrete manually/ by mechanical means including disposal of material within 50 metres lead as per direction of Engineer - in - charge.</t>
  </si>
  <si>
    <t>Nominal concrete 1:4:8 or leaner mix (i/c equivalent design mix)</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</si>
  <si>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</si>
  <si>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</si>
  <si>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</si>
  <si>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8 mm dia C.P. / S.S. Jet with flexible tube upto 1 metre long with S.S. triangular plate to Eureopean type W.C. of quality and make as approved by Engineer - in - charge.</t>
  </si>
  <si>
    <t>Providing and fixing soil, waste and vent pipes :</t>
  </si>
  <si>
    <t>100 mm dia</t>
  </si>
  <si>
    <t>Sand cast iron S&amp;S pipe as per IS: 1729</t>
  </si>
  <si>
    <t>75 mm diameter :</t>
  </si>
  <si>
    <t>Providing and fixing plain bend of required degree.</t>
  </si>
  <si>
    <t>Sand cast iron S&amp;S as per IS - 1729</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</si>
  <si>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</si>
  <si>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</si>
  <si>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</si>
  <si>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</si>
  <si>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</si>
  <si>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</si>
  <si>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</si>
  <si>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</si>
  <si>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WATER SUPPLY</t>
  </si>
  <si>
    <t>Providing and fixing uplasticised PVC connection pipe with brass unions :</t>
  </si>
  <si>
    <t>45 cm length</t>
  </si>
  <si>
    <t>15 mm nominal bore</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</si>
  <si>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</si>
  <si>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</si>
  <si>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</si>
  <si>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</si>
  <si>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</si>
  <si>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</si>
  <si>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</si>
  <si>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 xml:space="preserve">Providing and fixing 15 mm nominal bore two way angle valve of make L&amp;K or approved equivalent make.
</t>
  </si>
  <si>
    <t>Cum</t>
  </si>
  <si>
    <t>Each</t>
  </si>
  <si>
    <t>Sqm</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</si>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</sst>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8" fillId="0" borderId="15" xfId="0" applyNumberFormat="1" applyFont="1" applyFill="1" applyBorder="1" applyAlignment="1">
      <alignment horizontal="right" vertical="top"/>
    </xf>
    <xf numFmtId="0" fontId="58"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4"/>
  <sheetViews>
    <sheetView showGridLines="0" view="pageBreakPreview" zoomScaleNormal="85" zoomScaleSheetLayoutView="100" zoomScalePageLayoutView="0" workbookViewId="0" topLeftCell="A56">
      <selection activeCell="D58" sqref="D5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3"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0.75" customHeight="1">
      <c r="A5" s="63" t="s">
        <v>57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56</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5" t="s">
        <v>48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52</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52</v>
      </c>
      <c r="IE13" s="22"/>
      <c r="IF13" s="22"/>
      <c r="IG13" s="22"/>
      <c r="IH13" s="22"/>
      <c r="II13" s="22"/>
    </row>
    <row r="14" spans="1:243" s="21" customFormat="1" ht="48" customHeight="1">
      <c r="A14" s="57">
        <v>1.01</v>
      </c>
      <c r="B14" s="58" t="s">
        <v>58</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58</v>
      </c>
      <c r="IE14" s="22"/>
      <c r="IF14" s="22"/>
      <c r="IG14" s="22"/>
      <c r="IH14" s="22"/>
      <c r="II14" s="22"/>
    </row>
    <row r="15" spans="1:243" s="21" customFormat="1" ht="78.75">
      <c r="A15" s="57">
        <v>1.02</v>
      </c>
      <c r="B15" s="58" t="s">
        <v>50</v>
      </c>
      <c r="C15" s="33"/>
      <c r="D15" s="76">
        <v>0.2</v>
      </c>
      <c r="E15" s="59" t="s">
        <v>46</v>
      </c>
      <c r="F15" s="77">
        <v>5952.3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1190.46</v>
      </c>
      <c r="BB15" s="51">
        <f>BA15+SUM(N15:AZ15)</f>
        <v>1190.46</v>
      </c>
      <c r="BC15" s="56" t="str">
        <f>SpellNumber(L15,BB15)</f>
        <v>INR  One Thousand One Hundred &amp; Ninety  and Paise Forty Six Only</v>
      </c>
      <c r="IA15" s="21">
        <v>1.02</v>
      </c>
      <c r="IB15" s="21" t="s">
        <v>50</v>
      </c>
      <c r="ID15" s="21">
        <v>0.2</v>
      </c>
      <c r="IE15" s="22" t="s">
        <v>46</v>
      </c>
      <c r="IF15" s="22"/>
      <c r="IG15" s="22"/>
      <c r="IH15" s="22"/>
      <c r="II15" s="22"/>
    </row>
    <row r="16" spans="1:243" s="21" customFormat="1" ht="267.75">
      <c r="A16" s="57">
        <v>1.03</v>
      </c>
      <c r="B16" s="58" t="s">
        <v>59</v>
      </c>
      <c r="C16" s="33"/>
      <c r="D16" s="76">
        <v>1</v>
      </c>
      <c r="E16" s="59" t="s">
        <v>43</v>
      </c>
      <c r="F16" s="77">
        <v>538.4</v>
      </c>
      <c r="G16" s="43"/>
      <c r="H16" s="37"/>
      <c r="I16" s="38" t="s">
        <v>33</v>
      </c>
      <c r="J16" s="39">
        <f aca="true" t="shared" si="0" ref="J16:J21">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1">total_amount_ba($B$2,$D$2,D16,F16,J16,K16,M16)</f>
        <v>538.4</v>
      </c>
      <c r="BB16" s="51">
        <f aca="true" t="shared" si="2" ref="BB16:BB21">BA16+SUM(N16:AZ16)</f>
        <v>538.4</v>
      </c>
      <c r="BC16" s="56" t="str">
        <f aca="true" t="shared" si="3" ref="BC16:BC21">SpellNumber(L16,BB16)</f>
        <v>INR  Five Hundred &amp; Thirty Eight  and Paise Forty Only</v>
      </c>
      <c r="IA16" s="21">
        <v>1.03</v>
      </c>
      <c r="IB16" s="21" t="s">
        <v>59</v>
      </c>
      <c r="ID16" s="21">
        <v>1</v>
      </c>
      <c r="IE16" s="22" t="s">
        <v>43</v>
      </c>
      <c r="IF16" s="22"/>
      <c r="IG16" s="22"/>
      <c r="IH16" s="22"/>
      <c r="II16" s="22"/>
    </row>
    <row r="17" spans="1:243" s="21" customFormat="1" ht="16.5" customHeight="1">
      <c r="A17" s="57">
        <v>2</v>
      </c>
      <c r="B17" s="58" t="s">
        <v>60</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v>
      </c>
      <c r="IB17" s="21" t="s">
        <v>60</v>
      </c>
      <c r="IE17" s="22"/>
      <c r="IF17" s="22"/>
      <c r="IG17" s="22"/>
      <c r="IH17" s="22"/>
      <c r="II17" s="22"/>
    </row>
    <row r="18" spans="1:243" s="21" customFormat="1" ht="33" customHeight="1">
      <c r="A18" s="57">
        <v>2.01</v>
      </c>
      <c r="B18" s="58" t="s">
        <v>61</v>
      </c>
      <c r="C18" s="33"/>
      <c r="D18" s="76">
        <v>1</v>
      </c>
      <c r="E18" s="59" t="s">
        <v>44</v>
      </c>
      <c r="F18" s="77">
        <v>45.59</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45.59</v>
      </c>
      <c r="BB18" s="51">
        <f t="shared" si="2"/>
        <v>45.59</v>
      </c>
      <c r="BC18" s="56" t="str">
        <f t="shared" si="3"/>
        <v>INR  Forty Five and Paise Fifty Nine Only</v>
      </c>
      <c r="IA18" s="21">
        <v>2.01</v>
      </c>
      <c r="IB18" s="21" t="s">
        <v>61</v>
      </c>
      <c r="ID18" s="21">
        <v>1</v>
      </c>
      <c r="IE18" s="22" t="s">
        <v>44</v>
      </c>
      <c r="IF18" s="22"/>
      <c r="IG18" s="22"/>
      <c r="IH18" s="22"/>
      <c r="II18" s="22"/>
    </row>
    <row r="19" spans="1:243" s="21" customFormat="1" ht="15.75" customHeight="1">
      <c r="A19" s="57">
        <v>3</v>
      </c>
      <c r="B19" s="58" t="s">
        <v>62</v>
      </c>
      <c r="C19" s="33"/>
      <c r="D19" s="66"/>
      <c r="E19" s="66"/>
      <c r="F19" s="66"/>
      <c r="G19" s="66"/>
      <c r="H19" s="66"/>
      <c r="I19" s="66"/>
      <c r="J19" s="66"/>
      <c r="K19" s="66"/>
      <c r="L19" s="66"/>
      <c r="M19" s="66"/>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IA19" s="21">
        <v>3</v>
      </c>
      <c r="IB19" s="21" t="s">
        <v>62</v>
      </c>
      <c r="IE19" s="22"/>
      <c r="IF19" s="22"/>
      <c r="IG19" s="22"/>
      <c r="IH19" s="22"/>
      <c r="II19" s="22"/>
    </row>
    <row r="20" spans="1:243" s="21" customFormat="1" ht="18" customHeight="1">
      <c r="A20" s="57">
        <v>3.01</v>
      </c>
      <c r="B20" s="58" t="s">
        <v>54</v>
      </c>
      <c r="C20" s="33"/>
      <c r="D20" s="76">
        <v>7.5</v>
      </c>
      <c r="E20" s="59" t="s">
        <v>43</v>
      </c>
      <c r="F20" s="77">
        <v>812.71</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6095.33</v>
      </c>
      <c r="BB20" s="51">
        <f t="shared" si="2"/>
        <v>6095.33</v>
      </c>
      <c r="BC20" s="56" t="str">
        <f t="shared" si="3"/>
        <v>INR  Six Thousand  &amp;Ninety Five  and Paise Thirty Three Only</v>
      </c>
      <c r="IA20" s="21">
        <v>3.01</v>
      </c>
      <c r="IB20" s="21" t="s">
        <v>54</v>
      </c>
      <c r="ID20" s="21">
        <v>7.5</v>
      </c>
      <c r="IE20" s="22" t="s">
        <v>43</v>
      </c>
      <c r="IF20" s="22"/>
      <c r="IG20" s="22"/>
      <c r="IH20" s="22"/>
      <c r="II20" s="22"/>
    </row>
    <row r="21" spans="1:243" s="21" customFormat="1" ht="18.75" customHeight="1">
      <c r="A21" s="57">
        <v>4</v>
      </c>
      <c r="B21" s="58" t="s">
        <v>63</v>
      </c>
      <c r="C21" s="33"/>
      <c r="D21" s="66"/>
      <c r="E21" s="66"/>
      <c r="F21" s="66"/>
      <c r="G21" s="66"/>
      <c r="H21" s="66"/>
      <c r="I21" s="66"/>
      <c r="J21" s="66"/>
      <c r="K21" s="66"/>
      <c r="L21" s="66"/>
      <c r="M21" s="66"/>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A21" s="21">
        <v>4</v>
      </c>
      <c r="IB21" s="21" t="s">
        <v>63</v>
      </c>
      <c r="IE21" s="22"/>
      <c r="IF21" s="22"/>
      <c r="IG21" s="22"/>
      <c r="IH21" s="22"/>
      <c r="II21" s="22"/>
    </row>
    <row r="22" spans="1:243" s="21" customFormat="1" ht="31.5" customHeight="1">
      <c r="A22" s="57">
        <v>4.01</v>
      </c>
      <c r="B22" s="58" t="s">
        <v>55</v>
      </c>
      <c r="C22" s="33"/>
      <c r="D22" s="33">
        <v>0.61</v>
      </c>
      <c r="E22" s="59" t="s">
        <v>46</v>
      </c>
      <c r="F22" s="77">
        <v>532.66</v>
      </c>
      <c r="G22" s="43"/>
      <c r="H22" s="37"/>
      <c r="I22" s="38" t="s">
        <v>33</v>
      </c>
      <c r="J22" s="39">
        <f aca="true" t="shared" si="4" ref="J22:J61">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aca="true" t="shared" si="5" ref="BA22:BA61">total_amount_ba($B$2,$D$2,D22,F22,J22,K22,M22)</f>
        <v>324.92</v>
      </c>
      <c r="BB22" s="51">
        <f aca="true" t="shared" si="6" ref="BB22:BB61">BA22+SUM(N22:AZ22)</f>
        <v>324.92</v>
      </c>
      <c r="BC22" s="56" t="str">
        <f aca="true" t="shared" si="7" ref="BC22:BC61">SpellNumber(L22,BB22)</f>
        <v>INR  Three Hundred &amp; Twenty Four  and Paise Ninety Two Only</v>
      </c>
      <c r="IA22" s="21">
        <v>4.01</v>
      </c>
      <c r="IB22" s="21" t="s">
        <v>55</v>
      </c>
      <c r="ID22" s="21">
        <v>0.61</v>
      </c>
      <c r="IE22" s="22" t="s">
        <v>46</v>
      </c>
      <c r="IF22" s="22"/>
      <c r="IG22" s="22"/>
      <c r="IH22" s="22"/>
      <c r="II22" s="22"/>
    </row>
    <row r="23" spans="1:243" s="21" customFormat="1" ht="31.5" customHeight="1">
      <c r="A23" s="57">
        <v>4.02</v>
      </c>
      <c r="B23" s="58" t="s">
        <v>64</v>
      </c>
      <c r="C23" s="33"/>
      <c r="D23" s="66"/>
      <c r="E23" s="66"/>
      <c r="F23" s="66"/>
      <c r="G23" s="66"/>
      <c r="H23" s="66"/>
      <c r="I23" s="66"/>
      <c r="J23" s="66"/>
      <c r="K23" s="66"/>
      <c r="L23" s="66"/>
      <c r="M23" s="66"/>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1">
        <v>4.02</v>
      </c>
      <c r="IB23" s="21" t="s">
        <v>64</v>
      </c>
      <c r="IE23" s="22"/>
      <c r="IF23" s="22"/>
      <c r="IG23" s="22"/>
      <c r="IH23" s="22"/>
      <c r="II23" s="22"/>
    </row>
    <row r="24" spans="1:243" s="21" customFormat="1" ht="31.5" customHeight="1">
      <c r="A24" s="57">
        <v>4.03</v>
      </c>
      <c r="B24" s="58" t="s">
        <v>51</v>
      </c>
      <c r="C24" s="33"/>
      <c r="D24" s="33">
        <v>0.14</v>
      </c>
      <c r="E24" s="59" t="s">
        <v>46</v>
      </c>
      <c r="F24" s="77">
        <v>1523.41</v>
      </c>
      <c r="G24" s="43"/>
      <c r="H24" s="37"/>
      <c r="I24" s="38" t="s">
        <v>33</v>
      </c>
      <c r="J24" s="39">
        <f t="shared" si="4"/>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t="shared" si="5"/>
        <v>213.28</v>
      </c>
      <c r="BB24" s="51">
        <f t="shared" si="6"/>
        <v>213.28</v>
      </c>
      <c r="BC24" s="56" t="str">
        <f t="shared" si="7"/>
        <v>INR  Two Hundred &amp; Thirteen  and Paise Twenty Eight Only</v>
      </c>
      <c r="IA24" s="21">
        <v>4.03</v>
      </c>
      <c r="IB24" s="21" t="s">
        <v>51</v>
      </c>
      <c r="ID24" s="21">
        <v>0.14</v>
      </c>
      <c r="IE24" s="22" t="s">
        <v>46</v>
      </c>
      <c r="IF24" s="22"/>
      <c r="IG24" s="22"/>
      <c r="IH24" s="22"/>
      <c r="II24" s="22"/>
    </row>
    <row r="25" spans="1:243" s="21" customFormat="1" ht="31.5" customHeight="1">
      <c r="A25" s="60">
        <v>4.04</v>
      </c>
      <c r="B25" s="58" t="s">
        <v>65</v>
      </c>
      <c r="C25" s="33"/>
      <c r="D25" s="76">
        <v>0.1</v>
      </c>
      <c r="E25" s="59" t="s">
        <v>46</v>
      </c>
      <c r="F25" s="77">
        <v>940.64</v>
      </c>
      <c r="G25" s="43"/>
      <c r="H25" s="37"/>
      <c r="I25" s="38" t="s">
        <v>33</v>
      </c>
      <c r="J25" s="39">
        <f t="shared" si="4"/>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5"/>
        <v>94.06</v>
      </c>
      <c r="BB25" s="51">
        <f t="shared" si="6"/>
        <v>94.06</v>
      </c>
      <c r="BC25" s="56" t="str">
        <f t="shared" si="7"/>
        <v>INR  Ninety Four and Paise Six Only</v>
      </c>
      <c r="IA25" s="21">
        <v>4.04</v>
      </c>
      <c r="IB25" s="21" t="s">
        <v>65</v>
      </c>
      <c r="ID25" s="21">
        <v>0.1</v>
      </c>
      <c r="IE25" s="22" t="s">
        <v>46</v>
      </c>
      <c r="IF25" s="22"/>
      <c r="IG25" s="22"/>
      <c r="IH25" s="22"/>
      <c r="II25" s="22"/>
    </row>
    <row r="26" spans="1:243" s="21" customFormat="1" ht="18" customHeight="1">
      <c r="A26" s="57">
        <v>5</v>
      </c>
      <c r="B26" s="58" t="s">
        <v>66</v>
      </c>
      <c r="C26" s="33"/>
      <c r="D26" s="66"/>
      <c r="E26" s="66"/>
      <c r="F26" s="66"/>
      <c r="G26" s="66"/>
      <c r="H26" s="66"/>
      <c r="I26" s="66"/>
      <c r="J26" s="66"/>
      <c r="K26" s="66"/>
      <c r="L26" s="66"/>
      <c r="M26" s="66"/>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IA26" s="21">
        <v>5</v>
      </c>
      <c r="IB26" s="21" t="s">
        <v>66</v>
      </c>
      <c r="IE26" s="22"/>
      <c r="IF26" s="22"/>
      <c r="IG26" s="22"/>
      <c r="IH26" s="22"/>
      <c r="II26" s="22"/>
    </row>
    <row r="27" spans="1:243" s="21" customFormat="1" ht="31.5" customHeight="1">
      <c r="A27" s="57">
        <v>5.01</v>
      </c>
      <c r="B27" s="58" t="s">
        <v>67</v>
      </c>
      <c r="C27" s="33"/>
      <c r="D27" s="66"/>
      <c r="E27" s="66"/>
      <c r="F27" s="66"/>
      <c r="G27" s="66"/>
      <c r="H27" s="66"/>
      <c r="I27" s="66"/>
      <c r="J27" s="66"/>
      <c r="K27" s="66"/>
      <c r="L27" s="66"/>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IA27" s="21">
        <v>5.01</v>
      </c>
      <c r="IB27" s="21" t="s">
        <v>67</v>
      </c>
      <c r="IE27" s="22"/>
      <c r="IF27" s="22"/>
      <c r="IG27" s="22"/>
      <c r="IH27" s="22"/>
      <c r="II27" s="22"/>
    </row>
    <row r="28" spans="1:243" s="21" customFormat="1" ht="29.25" customHeight="1">
      <c r="A28" s="57">
        <v>5.02</v>
      </c>
      <c r="B28" s="58" t="s">
        <v>68</v>
      </c>
      <c r="C28" s="33"/>
      <c r="D28" s="76">
        <v>3</v>
      </c>
      <c r="E28" s="59" t="s">
        <v>47</v>
      </c>
      <c r="F28" s="77">
        <v>4612.85</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13838.55</v>
      </c>
      <c r="BB28" s="51">
        <f t="shared" si="6"/>
        <v>13838.55</v>
      </c>
      <c r="BC28" s="56" t="str">
        <f t="shared" si="7"/>
        <v>INR  Thirteen Thousand Eight Hundred &amp; Thirty Eight  and Paise Fifty Five Only</v>
      </c>
      <c r="IA28" s="21">
        <v>5.02</v>
      </c>
      <c r="IB28" s="21" t="s">
        <v>68</v>
      </c>
      <c r="ID28" s="21">
        <v>3</v>
      </c>
      <c r="IE28" s="22" t="s">
        <v>47</v>
      </c>
      <c r="IF28" s="22"/>
      <c r="IG28" s="22"/>
      <c r="IH28" s="22"/>
      <c r="II28" s="22"/>
    </row>
    <row r="29" spans="1:243" s="21" customFormat="1" ht="31.5" customHeight="1">
      <c r="A29" s="57">
        <v>5.03</v>
      </c>
      <c r="B29" s="58" t="s">
        <v>69</v>
      </c>
      <c r="C29" s="33"/>
      <c r="D29" s="76">
        <v>1</v>
      </c>
      <c r="E29" s="59" t="s">
        <v>47</v>
      </c>
      <c r="F29" s="77">
        <v>260.89</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260.89</v>
      </c>
      <c r="BB29" s="51">
        <f t="shared" si="6"/>
        <v>260.89</v>
      </c>
      <c r="BC29" s="56" t="str">
        <f t="shared" si="7"/>
        <v>INR  Two Hundred &amp; Sixty  and Paise Eighty Nine Only</v>
      </c>
      <c r="IA29" s="21">
        <v>5.03</v>
      </c>
      <c r="IB29" s="21" t="s">
        <v>69</v>
      </c>
      <c r="ID29" s="21">
        <v>1</v>
      </c>
      <c r="IE29" s="22" t="s">
        <v>47</v>
      </c>
      <c r="IF29" s="22"/>
      <c r="IG29" s="22"/>
      <c r="IH29" s="22"/>
      <c r="II29" s="22"/>
    </row>
    <row r="30" spans="1:243" s="21" customFormat="1" ht="18" customHeight="1">
      <c r="A30" s="57">
        <v>5.04</v>
      </c>
      <c r="B30" s="58" t="s">
        <v>70</v>
      </c>
      <c r="C30" s="33"/>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5.04</v>
      </c>
      <c r="IB30" s="21" t="s">
        <v>70</v>
      </c>
      <c r="IE30" s="22"/>
      <c r="IF30" s="22"/>
      <c r="IG30" s="22"/>
      <c r="IH30" s="22"/>
      <c r="II30" s="22"/>
    </row>
    <row r="31" spans="1:243" s="21" customFormat="1" ht="21" customHeight="1">
      <c r="A31" s="57">
        <v>5.05</v>
      </c>
      <c r="B31" s="58" t="s">
        <v>71</v>
      </c>
      <c r="C31" s="33"/>
      <c r="D31" s="66"/>
      <c r="E31" s="66"/>
      <c r="F31" s="66"/>
      <c r="G31" s="66"/>
      <c r="H31" s="66"/>
      <c r="I31" s="66"/>
      <c r="J31" s="66"/>
      <c r="K31" s="66"/>
      <c r="L31" s="66"/>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IA31" s="21">
        <v>5.05</v>
      </c>
      <c r="IB31" s="21" t="s">
        <v>71</v>
      </c>
      <c r="IE31" s="22"/>
      <c r="IF31" s="22"/>
      <c r="IG31" s="22"/>
      <c r="IH31" s="22"/>
      <c r="II31" s="22"/>
    </row>
    <row r="32" spans="1:243" s="21" customFormat="1" ht="31.5" customHeight="1">
      <c r="A32" s="57">
        <v>5.06</v>
      </c>
      <c r="B32" s="58" t="s">
        <v>72</v>
      </c>
      <c r="C32" s="33"/>
      <c r="D32" s="76">
        <v>3.3</v>
      </c>
      <c r="E32" s="59" t="s">
        <v>44</v>
      </c>
      <c r="F32" s="77">
        <v>884</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2917.2</v>
      </c>
      <c r="BB32" s="51">
        <f t="shared" si="6"/>
        <v>2917.2</v>
      </c>
      <c r="BC32" s="56" t="str">
        <f t="shared" si="7"/>
        <v>INR  Two Thousand Nine Hundred &amp; Seventeen  and Paise Twenty Only</v>
      </c>
      <c r="IA32" s="21">
        <v>5.06</v>
      </c>
      <c r="IB32" s="21" t="s">
        <v>72</v>
      </c>
      <c r="ID32" s="21">
        <v>3.3</v>
      </c>
      <c r="IE32" s="22" t="s">
        <v>44</v>
      </c>
      <c r="IF32" s="22"/>
      <c r="IG32" s="22"/>
      <c r="IH32" s="22"/>
      <c r="II32" s="22"/>
    </row>
    <row r="33" spans="1:243" s="21" customFormat="1" ht="16.5" customHeight="1">
      <c r="A33" s="57">
        <v>5.07</v>
      </c>
      <c r="B33" s="58" t="s">
        <v>73</v>
      </c>
      <c r="C33" s="33"/>
      <c r="D33" s="66"/>
      <c r="E33" s="66"/>
      <c r="F33" s="66"/>
      <c r="G33" s="66"/>
      <c r="H33" s="66"/>
      <c r="I33" s="66"/>
      <c r="J33" s="66"/>
      <c r="K33" s="66"/>
      <c r="L33" s="66"/>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IA33" s="21">
        <v>5.07</v>
      </c>
      <c r="IB33" s="21" t="s">
        <v>73</v>
      </c>
      <c r="IE33" s="22"/>
      <c r="IF33" s="22"/>
      <c r="IG33" s="22"/>
      <c r="IH33" s="22"/>
      <c r="II33" s="22"/>
    </row>
    <row r="34" spans="1:243" s="21" customFormat="1" ht="31.5" customHeight="1">
      <c r="A34" s="60">
        <v>5.08</v>
      </c>
      <c r="B34" s="58" t="s">
        <v>72</v>
      </c>
      <c r="C34" s="33"/>
      <c r="D34" s="76">
        <v>2.5</v>
      </c>
      <c r="E34" s="59" t="s">
        <v>44</v>
      </c>
      <c r="F34" s="77">
        <v>809.51</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2023.78</v>
      </c>
      <c r="BB34" s="51">
        <f t="shared" si="6"/>
        <v>2023.78</v>
      </c>
      <c r="BC34" s="56" t="str">
        <f t="shared" si="7"/>
        <v>INR  Two Thousand  &amp;Twenty Three  and Paise Seventy Eight Only</v>
      </c>
      <c r="IA34" s="21">
        <v>5.08</v>
      </c>
      <c r="IB34" s="21" t="s">
        <v>72</v>
      </c>
      <c r="ID34" s="21">
        <v>2.5</v>
      </c>
      <c r="IE34" s="22" t="s">
        <v>44</v>
      </c>
      <c r="IF34" s="22"/>
      <c r="IG34" s="22"/>
      <c r="IH34" s="22"/>
      <c r="II34" s="22"/>
    </row>
    <row r="35" spans="1:243" s="21" customFormat="1" ht="31.5" customHeight="1">
      <c r="A35" s="57">
        <v>5.09</v>
      </c>
      <c r="B35" s="58" t="s">
        <v>74</v>
      </c>
      <c r="C35" s="33"/>
      <c r="D35" s="66"/>
      <c r="E35" s="66"/>
      <c r="F35" s="66"/>
      <c r="G35" s="66"/>
      <c r="H35" s="66"/>
      <c r="I35" s="66"/>
      <c r="J35" s="66"/>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IA35" s="21">
        <v>5.09</v>
      </c>
      <c r="IB35" s="21" t="s">
        <v>74</v>
      </c>
      <c r="IE35" s="22"/>
      <c r="IF35" s="22"/>
      <c r="IG35" s="22"/>
      <c r="IH35" s="22"/>
      <c r="II35" s="22"/>
    </row>
    <row r="36" spans="1:243" s="21" customFormat="1" ht="16.5" customHeight="1">
      <c r="A36" s="60">
        <v>5.1</v>
      </c>
      <c r="B36" s="58" t="s">
        <v>71</v>
      </c>
      <c r="C36" s="33"/>
      <c r="D36" s="66"/>
      <c r="E36" s="66"/>
      <c r="F36" s="66"/>
      <c r="G36" s="66"/>
      <c r="H36" s="66"/>
      <c r="I36" s="66"/>
      <c r="J36" s="66"/>
      <c r="K36" s="66"/>
      <c r="L36" s="66"/>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IA36" s="21">
        <v>5.1</v>
      </c>
      <c r="IB36" s="21" t="s">
        <v>71</v>
      </c>
      <c r="IE36" s="22"/>
      <c r="IF36" s="22"/>
      <c r="IG36" s="22"/>
      <c r="IH36" s="22"/>
      <c r="II36" s="22"/>
    </row>
    <row r="37" spans="1:243" s="21" customFormat="1" ht="31.5" customHeight="1">
      <c r="A37" s="57">
        <v>5.11</v>
      </c>
      <c r="B37" s="58" t="s">
        <v>75</v>
      </c>
      <c r="C37" s="33"/>
      <c r="D37" s="76">
        <v>3</v>
      </c>
      <c r="E37" s="59" t="s">
        <v>47</v>
      </c>
      <c r="F37" s="77">
        <v>334.37</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1003.11</v>
      </c>
      <c r="BB37" s="51">
        <f t="shared" si="6"/>
        <v>1003.11</v>
      </c>
      <c r="BC37" s="56" t="str">
        <f t="shared" si="7"/>
        <v>INR  One Thousand  &amp;Three  and Paise Eleven Only</v>
      </c>
      <c r="IA37" s="21">
        <v>5.11</v>
      </c>
      <c r="IB37" s="21" t="s">
        <v>75</v>
      </c>
      <c r="ID37" s="21">
        <v>3</v>
      </c>
      <c r="IE37" s="22" t="s">
        <v>47</v>
      </c>
      <c r="IF37" s="22"/>
      <c r="IG37" s="22"/>
      <c r="IH37" s="22"/>
      <c r="II37" s="22"/>
    </row>
    <row r="38" spans="1:243" s="21" customFormat="1" ht="17.25" customHeight="1">
      <c r="A38" s="57">
        <v>5.12</v>
      </c>
      <c r="B38" s="58" t="s">
        <v>76</v>
      </c>
      <c r="C38" s="33"/>
      <c r="D38" s="66"/>
      <c r="E38" s="66"/>
      <c r="F38" s="66"/>
      <c r="G38" s="66"/>
      <c r="H38" s="66"/>
      <c r="I38" s="66"/>
      <c r="J38" s="66"/>
      <c r="K38" s="66"/>
      <c r="L38" s="66"/>
      <c r="M38" s="66"/>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IA38" s="21">
        <v>5.12</v>
      </c>
      <c r="IB38" s="21" t="s">
        <v>76</v>
      </c>
      <c r="IE38" s="22"/>
      <c r="IF38" s="22"/>
      <c r="IG38" s="22"/>
      <c r="IH38" s="22"/>
      <c r="II38" s="22"/>
    </row>
    <row r="39" spans="1:243" s="21" customFormat="1" ht="17.25" customHeight="1">
      <c r="A39" s="57">
        <v>5.13</v>
      </c>
      <c r="B39" s="58" t="s">
        <v>53</v>
      </c>
      <c r="C39" s="33"/>
      <c r="D39" s="66"/>
      <c r="E39" s="66"/>
      <c r="F39" s="66"/>
      <c r="G39" s="66"/>
      <c r="H39" s="66"/>
      <c r="I39" s="66"/>
      <c r="J39" s="66"/>
      <c r="K39" s="66"/>
      <c r="L39" s="66"/>
      <c r="M39" s="66"/>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IA39" s="21">
        <v>5.13</v>
      </c>
      <c r="IB39" s="21" t="s">
        <v>53</v>
      </c>
      <c r="IE39" s="22"/>
      <c r="IF39" s="22"/>
      <c r="IG39" s="22"/>
      <c r="IH39" s="22"/>
      <c r="II39" s="22"/>
    </row>
    <row r="40" spans="1:243" s="21" customFormat="1" ht="31.5" customHeight="1">
      <c r="A40" s="57">
        <v>5.14</v>
      </c>
      <c r="B40" s="58" t="s">
        <v>75</v>
      </c>
      <c r="C40" s="33"/>
      <c r="D40" s="76">
        <v>3</v>
      </c>
      <c r="E40" s="59" t="s">
        <v>47</v>
      </c>
      <c r="F40" s="77">
        <v>320.3</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960.9</v>
      </c>
      <c r="BB40" s="51">
        <f t="shared" si="6"/>
        <v>960.9</v>
      </c>
      <c r="BC40" s="56" t="str">
        <f t="shared" si="7"/>
        <v>INR  Nine Hundred &amp; Sixty  and Paise Ninety Only</v>
      </c>
      <c r="IA40" s="21">
        <v>5.14</v>
      </c>
      <c r="IB40" s="21" t="s">
        <v>75</v>
      </c>
      <c r="ID40" s="21">
        <v>3</v>
      </c>
      <c r="IE40" s="22" t="s">
        <v>47</v>
      </c>
      <c r="IF40" s="22"/>
      <c r="IG40" s="22"/>
      <c r="IH40" s="22"/>
      <c r="II40" s="22"/>
    </row>
    <row r="41" spans="1:243" s="21" customFormat="1" ht="46.5" customHeight="1">
      <c r="A41" s="57">
        <v>5.15</v>
      </c>
      <c r="B41" s="58" t="s">
        <v>77</v>
      </c>
      <c r="C41" s="33"/>
      <c r="D41" s="66"/>
      <c r="E41" s="66"/>
      <c r="F41" s="66"/>
      <c r="G41" s="66"/>
      <c r="H41" s="66"/>
      <c r="I41" s="66"/>
      <c r="J41" s="66"/>
      <c r="K41" s="66"/>
      <c r="L41" s="66"/>
      <c r="M41" s="66"/>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IA41" s="21">
        <v>5.15</v>
      </c>
      <c r="IB41" s="21" t="s">
        <v>77</v>
      </c>
      <c r="IE41" s="22"/>
      <c r="IF41" s="22"/>
      <c r="IG41" s="22"/>
      <c r="IH41" s="22"/>
      <c r="II41" s="22"/>
    </row>
    <row r="42" spans="1:243" s="21" customFormat="1" ht="42.75">
      <c r="A42" s="57">
        <v>5.16</v>
      </c>
      <c r="B42" s="58" t="s">
        <v>53</v>
      </c>
      <c r="C42" s="33"/>
      <c r="D42" s="76">
        <v>13</v>
      </c>
      <c r="E42" s="59" t="s">
        <v>47</v>
      </c>
      <c r="F42" s="77">
        <v>422.14</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5487.82</v>
      </c>
      <c r="BB42" s="51">
        <f t="shared" si="6"/>
        <v>5487.82</v>
      </c>
      <c r="BC42" s="56" t="str">
        <f t="shared" si="7"/>
        <v>INR  Five Thousand Four Hundred &amp; Eighty Seven  and Paise Eighty Two Only</v>
      </c>
      <c r="IA42" s="21">
        <v>5.16</v>
      </c>
      <c r="IB42" s="21" t="s">
        <v>53</v>
      </c>
      <c r="ID42" s="21">
        <v>13</v>
      </c>
      <c r="IE42" s="22" t="s">
        <v>47</v>
      </c>
      <c r="IF42" s="22"/>
      <c r="IG42" s="22"/>
      <c r="IH42" s="22"/>
      <c r="II42" s="22"/>
    </row>
    <row r="43" spans="1:243" s="21" customFormat="1" ht="42.75">
      <c r="A43" s="57">
        <v>5.17</v>
      </c>
      <c r="B43" s="58" t="s">
        <v>78</v>
      </c>
      <c r="C43" s="33"/>
      <c r="D43" s="76">
        <v>6</v>
      </c>
      <c r="E43" s="59" t="s">
        <v>47</v>
      </c>
      <c r="F43" s="77">
        <v>357.65</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2145.9</v>
      </c>
      <c r="BB43" s="51">
        <f t="shared" si="6"/>
        <v>2145.9</v>
      </c>
      <c r="BC43" s="56" t="str">
        <f t="shared" si="7"/>
        <v>INR  Two Thousand One Hundred &amp; Forty Five  and Paise Ninety Only</v>
      </c>
      <c r="IA43" s="21">
        <v>5.17</v>
      </c>
      <c r="IB43" s="21" t="s">
        <v>78</v>
      </c>
      <c r="ID43" s="21">
        <v>6</v>
      </c>
      <c r="IE43" s="22" t="s">
        <v>47</v>
      </c>
      <c r="IF43" s="22"/>
      <c r="IG43" s="22"/>
      <c r="IH43" s="22"/>
      <c r="II43" s="22"/>
    </row>
    <row r="44" spans="1:243" s="21" customFormat="1" ht="63" customHeight="1">
      <c r="A44" s="57">
        <v>5.18</v>
      </c>
      <c r="B44" s="58" t="s">
        <v>79</v>
      </c>
      <c r="C44" s="33"/>
      <c r="D44" s="66"/>
      <c r="E44" s="66"/>
      <c r="F44" s="66"/>
      <c r="G44" s="66"/>
      <c r="H44" s="66"/>
      <c r="I44" s="66"/>
      <c r="J44" s="66"/>
      <c r="K44" s="66"/>
      <c r="L44" s="66"/>
      <c r="M44" s="66"/>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IA44" s="21">
        <v>5.18</v>
      </c>
      <c r="IB44" s="21" t="s">
        <v>79</v>
      </c>
      <c r="IE44" s="22"/>
      <c r="IF44" s="22"/>
      <c r="IG44" s="22"/>
      <c r="IH44" s="22"/>
      <c r="II44" s="22"/>
    </row>
    <row r="45" spans="1:243" s="21" customFormat="1" ht="17.25" customHeight="1">
      <c r="A45" s="57">
        <v>5.19</v>
      </c>
      <c r="B45" s="58" t="s">
        <v>80</v>
      </c>
      <c r="C45" s="33"/>
      <c r="D45" s="66"/>
      <c r="E45" s="66"/>
      <c r="F45" s="66"/>
      <c r="G45" s="66"/>
      <c r="H45" s="66"/>
      <c r="I45" s="66"/>
      <c r="J45" s="66"/>
      <c r="K45" s="66"/>
      <c r="L45" s="66"/>
      <c r="M45" s="66"/>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IA45" s="21">
        <v>5.19</v>
      </c>
      <c r="IB45" s="21" t="s">
        <v>80</v>
      </c>
      <c r="IE45" s="22"/>
      <c r="IF45" s="22"/>
      <c r="IG45" s="22"/>
      <c r="IH45" s="22"/>
      <c r="II45" s="22"/>
    </row>
    <row r="46" spans="1:243" s="21" customFormat="1" ht="42.75">
      <c r="A46" s="60">
        <v>5.2</v>
      </c>
      <c r="B46" s="58" t="s">
        <v>81</v>
      </c>
      <c r="C46" s="33"/>
      <c r="D46" s="76">
        <v>1</v>
      </c>
      <c r="E46" s="59" t="s">
        <v>47</v>
      </c>
      <c r="F46" s="77">
        <v>1116.22</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1116.22</v>
      </c>
      <c r="BB46" s="51">
        <f t="shared" si="6"/>
        <v>1116.22</v>
      </c>
      <c r="BC46" s="56" t="str">
        <f t="shared" si="7"/>
        <v>INR  One Thousand One Hundred &amp; Sixteen  and Paise Twenty Two Only</v>
      </c>
      <c r="IA46" s="21">
        <v>5.2</v>
      </c>
      <c r="IB46" s="21" t="s">
        <v>81</v>
      </c>
      <c r="ID46" s="21">
        <v>1</v>
      </c>
      <c r="IE46" s="22" t="s">
        <v>47</v>
      </c>
      <c r="IF46" s="22"/>
      <c r="IG46" s="22"/>
      <c r="IH46" s="22"/>
      <c r="II46" s="22"/>
    </row>
    <row r="47" spans="1:243" s="21" customFormat="1" ht="18" customHeight="1">
      <c r="A47" s="57">
        <v>5.21</v>
      </c>
      <c r="B47" s="58" t="s">
        <v>82</v>
      </c>
      <c r="C47" s="33"/>
      <c r="D47" s="66"/>
      <c r="E47" s="66"/>
      <c r="F47" s="66"/>
      <c r="G47" s="66"/>
      <c r="H47" s="66"/>
      <c r="I47" s="66"/>
      <c r="J47" s="66"/>
      <c r="K47" s="66"/>
      <c r="L47" s="66"/>
      <c r="M47" s="66"/>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IA47" s="21">
        <v>5.21</v>
      </c>
      <c r="IB47" s="21" t="s">
        <v>82</v>
      </c>
      <c r="IE47" s="22"/>
      <c r="IF47" s="22"/>
      <c r="IG47" s="22"/>
      <c r="IH47" s="22"/>
      <c r="II47" s="22"/>
    </row>
    <row r="48" spans="1:243" s="21" customFormat="1" ht="28.5">
      <c r="A48" s="57">
        <v>5.22</v>
      </c>
      <c r="B48" s="58" t="s">
        <v>83</v>
      </c>
      <c r="C48" s="33"/>
      <c r="D48" s="76">
        <v>2</v>
      </c>
      <c r="E48" s="59" t="s">
        <v>47</v>
      </c>
      <c r="F48" s="77">
        <v>1054.06</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2108.12</v>
      </c>
      <c r="BB48" s="51">
        <f t="shared" si="6"/>
        <v>2108.12</v>
      </c>
      <c r="BC48" s="56" t="str">
        <f t="shared" si="7"/>
        <v>INR  Two Thousand One Hundred &amp; Eight  and Paise Twelve Only</v>
      </c>
      <c r="IA48" s="21">
        <v>5.22</v>
      </c>
      <c r="IB48" s="21" t="s">
        <v>83</v>
      </c>
      <c r="ID48" s="21">
        <v>2</v>
      </c>
      <c r="IE48" s="22" t="s">
        <v>47</v>
      </c>
      <c r="IF48" s="22"/>
      <c r="IG48" s="22"/>
      <c r="IH48" s="22"/>
      <c r="II48" s="22"/>
    </row>
    <row r="49" spans="1:243" s="21" customFormat="1" ht="15.75">
      <c r="A49" s="57">
        <v>6</v>
      </c>
      <c r="B49" s="58" t="s">
        <v>84</v>
      </c>
      <c r="C49" s="33"/>
      <c r="D49" s="66"/>
      <c r="E49" s="66"/>
      <c r="F49" s="66"/>
      <c r="G49" s="66"/>
      <c r="H49" s="66"/>
      <c r="I49" s="66"/>
      <c r="J49" s="66"/>
      <c r="K49" s="66"/>
      <c r="L49" s="66"/>
      <c r="M49" s="66"/>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A49" s="21">
        <v>6</v>
      </c>
      <c r="IB49" s="21" t="s">
        <v>84</v>
      </c>
      <c r="IE49" s="22"/>
      <c r="IF49" s="22"/>
      <c r="IG49" s="22"/>
      <c r="IH49" s="22"/>
      <c r="II49" s="22"/>
    </row>
    <row r="50" spans="1:243" s="21" customFormat="1" ht="31.5">
      <c r="A50" s="57">
        <v>6.01</v>
      </c>
      <c r="B50" s="58" t="s">
        <v>85</v>
      </c>
      <c r="C50" s="33"/>
      <c r="D50" s="66"/>
      <c r="E50" s="66"/>
      <c r="F50" s="66"/>
      <c r="G50" s="66"/>
      <c r="H50" s="66"/>
      <c r="I50" s="66"/>
      <c r="J50" s="66"/>
      <c r="K50" s="66"/>
      <c r="L50" s="66"/>
      <c r="M50" s="66"/>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IA50" s="21">
        <v>6.01</v>
      </c>
      <c r="IB50" s="21" t="s">
        <v>85</v>
      </c>
      <c r="IE50" s="22"/>
      <c r="IF50" s="22"/>
      <c r="IG50" s="22"/>
      <c r="IH50" s="22"/>
      <c r="II50" s="22"/>
    </row>
    <row r="51" spans="1:243" s="21" customFormat="1" ht="15.75">
      <c r="A51" s="57">
        <v>6.02</v>
      </c>
      <c r="B51" s="58" t="s">
        <v>86</v>
      </c>
      <c r="C51" s="33"/>
      <c r="D51" s="66"/>
      <c r="E51" s="66"/>
      <c r="F51" s="66"/>
      <c r="G51" s="66"/>
      <c r="H51" s="66"/>
      <c r="I51" s="66"/>
      <c r="J51" s="66"/>
      <c r="K51" s="66"/>
      <c r="L51" s="66"/>
      <c r="M51" s="66"/>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IA51" s="21">
        <v>6.02</v>
      </c>
      <c r="IB51" s="21" t="s">
        <v>86</v>
      </c>
      <c r="IE51" s="22"/>
      <c r="IF51" s="22"/>
      <c r="IG51" s="22"/>
      <c r="IH51" s="22"/>
      <c r="II51" s="22"/>
    </row>
    <row r="52" spans="1:243" s="21" customFormat="1" ht="30.75" customHeight="1">
      <c r="A52" s="57">
        <v>6.03</v>
      </c>
      <c r="B52" s="58" t="s">
        <v>87</v>
      </c>
      <c r="C52" s="33"/>
      <c r="D52" s="76">
        <v>1</v>
      </c>
      <c r="E52" s="59" t="s">
        <v>47</v>
      </c>
      <c r="F52" s="77">
        <v>72.78</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72.78</v>
      </c>
      <c r="BB52" s="51">
        <f t="shared" si="6"/>
        <v>72.78</v>
      </c>
      <c r="BC52" s="56" t="str">
        <f t="shared" si="7"/>
        <v>INR  Seventy Two and Paise Seventy Eight Only</v>
      </c>
      <c r="IA52" s="21">
        <v>6.03</v>
      </c>
      <c r="IB52" s="21" t="s">
        <v>87</v>
      </c>
      <c r="ID52" s="21">
        <v>1</v>
      </c>
      <c r="IE52" s="22" t="s">
        <v>47</v>
      </c>
      <c r="IF52" s="22"/>
      <c r="IG52" s="22"/>
      <c r="IH52" s="22"/>
      <c r="II52" s="22"/>
    </row>
    <row r="53" spans="1:243" s="21" customFormat="1" ht="15.75">
      <c r="A53" s="57">
        <v>7</v>
      </c>
      <c r="B53" s="58" t="s">
        <v>88</v>
      </c>
      <c r="C53" s="33"/>
      <c r="D53" s="66"/>
      <c r="E53" s="66"/>
      <c r="F53" s="66"/>
      <c r="G53" s="66"/>
      <c r="H53" s="66"/>
      <c r="I53" s="66"/>
      <c r="J53" s="66"/>
      <c r="K53" s="66"/>
      <c r="L53" s="66"/>
      <c r="M53" s="66"/>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IA53" s="21">
        <v>7</v>
      </c>
      <c r="IB53" s="21" t="s">
        <v>88</v>
      </c>
      <c r="IE53" s="22"/>
      <c r="IF53" s="22"/>
      <c r="IG53" s="22"/>
      <c r="IH53" s="22"/>
      <c r="II53" s="22"/>
    </row>
    <row r="54" spans="1:243" s="21" customFormat="1" ht="189">
      <c r="A54" s="57">
        <v>7.01</v>
      </c>
      <c r="B54" s="58" t="s">
        <v>89</v>
      </c>
      <c r="C54" s="33"/>
      <c r="D54" s="66"/>
      <c r="E54" s="66"/>
      <c r="F54" s="66"/>
      <c r="G54" s="66"/>
      <c r="H54" s="66"/>
      <c r="I54" s="66"/>
      <c r="J54" s="66"/>
      <c r="K54" s="66"/>
      <c r="L54" s="66"/>
      <c r="M54" s="66"/>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IA54" s="21">
        <v>7.01</v>
      </c>
      <c r="IB54" s="21" t="s">
        <v>89</v>
      </c>
      <c r="IE54" s="22"/>
      <c r="IF54" s="22"/>
      <c r="IG54" s="22"/>
      <c r="IH54" s="22"/>
      <c r="II54" s="22"/>
    </row>
    <row r="55" spans="1:243" s="21" customFormat="1" ht="31.5" customHeight="1">
      <c r="A55" s="57">
        <v>7.02</v>
      </c>
      <c r="B55" s="58" t="s">
        <v>90</v>
      </c>
      <c r="C55" s="33"/>
      <c r="D55" s="76">
        <v>1</v>
      </c>
      <c r="E55" s="59" t="s">
        <v>47</v>
      </c>
      <c r="F55" s="77">
        <v>546.69</v>
      </c>
      <c r="G55" s="43"/>
      <c r="H55" s="37"/>
      <c r="I55" s="38" t="s">
        <v>33</v>
      </c>
      <c r="J55" s="39">
        <f t="shared" si="4"/>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546.69</v>
      </c>
      <c r="BB55" s="51">
        <f t="shared" si="6"/>
        <v>546.69</v>
      </c>
      <c r="BC55" s="56" t="str">
        <f t="shared" si="7"/>
        <v>INR  Five Hundred &amp; Forty Six  and Paise Sixty Nine Only</v>
      </c>
      <c r="IA55" s="21">
        <v>7.02</v>
      </c>
      <c r="IB55" s="21" t="s">
        <v>90</v>
      </c>
      <c r="ID55" s="21">
        <v>1</v>
      </c>
      <c r="IE55" s="22" t="s">
        <v>47</v>
      </c>
      <c r="IF55" s="22"/>
      <c r="IG55" s="22"/>
      <c r="IH55" s="22"/>
      <c r="II55" s="22"/>
    </row>
    <row r="56" spans="1:243" s="21" customFormat="1" ht="15.75">
      <c r="A56" s="57">
        <v>8</v>
      </c>
      <c r="B56" s="58" t="s">
        <v>91</v>
      </c>
      <c r="C56" s="33"/>
      <c r="D56" s="66"/>
      <c r="E56" s="66"/>
      <c r="F56" s="66"/>
      <c r="G56" s="66"/>
      <c r="H56" s="66"/>
      <c r="I56" s="66"/>
      <c r="J56" s="66"/>
      <c r="K56" s="66"/>
      <c r="L56" s="66"/>
      <c r="M56" s="6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IA56" s="21">
        <v>8</v>
      </c>
      <c r="IB56" s="21" t="s">
        <v>91</v>
      </c>
      <c r="IE56" s="22"/>
      <c r="IF56" s="22"/>
      <c r="IG56" s="22"/>
      <c r="IH56" s="22"/>
      <c r="II56" s="22"/>
    </row>
    <row r="57" spans="1:243" s="21" customFormat="1" ht="127.5" customHeight="1">
      <c r="A57" s="57">
        <v>8.01</v>
      </c>
      <c r="B57" s="58" t="s">
        <v>92</v>
      </c>
      <c r="C57" s="33"/>
      <c r="D57" s="33">
        <v>0.22</v>
      </c>
      <c r="E57" s="59" t="s">
        <v>96</v>
      </c>
      <c r="F57" s="77">
        <v>4942.04</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1087.25</v>
      </c>
      <c r="BB57" s="51">
        <f t="shared" si="6"/>
        <v>1087.25</v>
      </c>
      <c r="BC57" s="56" t="str">
        <f t="shared" si="7"/>
        <v>INR  One Thousand  &amp;Eighty Seven  and Paise Twenty Five Only</v>
      </c>
      <c r="IA57" s="21">
        <v>8.01</v>
      </c>
      <c r="IB57" s="78" t="s">
        <v>92</v>
      </c>
      <c r="ID57" s="21">
        <v>0.22</v>
      </c>
      <c r="IE57" s="22" t="s">
        <v>96</v>
      </c>
      <c r="IF57" s="22"/>
      <c r="IG57" s="22"/>
      <c r="IH57" s="22"/>
      <c r="II57" s="22"/>
    </row>
    <row r="58" spans="1:243" s="21" customFormat="1" ht="63">
      <c r="A58" s="57">
        <v>8.02</v>
      </c>
      <c r="B58" s="58" t="s">
        <v>93</v>
      </c>
      <c r="C58" s="33"/>
      <c r="D58" s="76">
        <v>7</v>
      </c>
      <c r="E58" s="59" t="s">
        <v>97</v>
      </c>
      <c r="F58" s="77">
        <v>58.66</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410.62</v>
      </c>
      <c r="BB58" s="51">
        <f t="shared" si="6"/>
        <v>410.62</v>
      </c>
      <c r="BC58" s="56" t="str">
        <f t="shared" si="7"/>
        <v>INR  Four Hundred &amp; Ten  and Paise Sixty Two Only</v>
      </c>
      <c r="IA58" s="21">
        <v>8.02</v>
      </c>
      <c r="IB58" s="21" t="s">
        <v>93</v>
      </c>
      <c r="ID58" s="21">
        <v>7</v>
      </c>
      <c r="IE58" s="22" t="s">
        <v>97</v>
      </c>
      <c r="IF58" s="22"/>
      <c r="IG58" s="22"/>
      <c r="IH58" s="22"/>
      <c r="II58" s="22"/>
    </row>
    <row r="59" spans="1:243" s="21" customFormat="1" ht="32.25" customHeight="1">
      <c r="A59" s="57">
        <v>8.03</v>
      </c>
      <c r="B59" s="58" t="s">
        <v>94</v>
      </c>
      <c r="C59" s="33"/>
      <c r="D59" s="76">
        <v>1</v>
      </c>
      <c r="E59" s="59" t="s">
        <v>97</v>
      </c>
      <c r="F59" s="77">
        <v>29.33</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29.33</v>
      </c>
      <c r="BB59" s="51">
        <f t="shared" si="6"/>
        <v>29.33</v>
      </c>
      <c r="BC59" s="56" t="str">
        <f t="shared" si="7"/>
        <v>INR  Twenty Nine and Paise Thirty Three Only</v>
      </c>
      <c r="IA59" s="21">
        <v>8.03</v>
      </c>
      <c r="IB59" s="21" t="s">
        <v>94</v>
      </c>
      <c r="ID59" s="21">
        <v>1</v>
      </c>
      <c r="IE59" s="22" t="s">
        <v>97</v>
      </c>
      <c r="IF59" s="22"/>
      <c r="IG59" s="22"/>
      <c r="IH59" s="22"/>
      <c r="II59" s="22"/>
    </row>
    <row r="60" spans="1:243" s="21" customFormat="1" ht="130.5" customHeight="1">
      <c r="A60" s="57">
        <v>8.04</v>
      </c>
      <c r="B60" s="58" t="s">
        <v>99</v>
      </c>
      <c r="C60" s="33"/>
      <c r="D60" s="76">
        <v>1.1</v>
      </c>
      <c r="E60" s="59" t="s">
        <v>98</v>
      </c>
      <c r="F60" s="77">
        <v>1945.33</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2139.86</v>
      </c>
      <c r="BB60" s="51">
        <f t="shared" si="6"/>
        <v>2139.86</v>
      </c>
      <c r="BC60" s="56" t="str">
        <f t="shared" si="7"/>
        <v>INR  Two Thousand One Hundred &amp; Thirty Nine  and Paise Eighty Six Only</v>
      </c>
      <c r="IA60" s="21">
        <v>8.04</v>
      </c>
      <c r="IB60" s="78" t="s">
        <v>99</v>
      </c>
      <c r="ID60" s="21">
        <v>1.1</v>
      </c>
      <c r="IE60" s="22" t="s">
        <v>98</v>
      </c>
      <c r="IF60" s="22"/>
      <c r="IG60" s="22"/>
      <c r="IH60" s="22"/>
      <c r="II60" s="22"/>
    </row>
    <row r="61" spans="1:243" s="21" customFormat="1" ht="49.5" customHeight="1">
      <c r="A61" s="57">
        <v>8.05</v>
      </c>
      <c r="B61" s="58" t="s">
        <v>95</v>
      </c>
      <c r="C61" s="33"/>
      <c r="D61" s="76">
        <v>1</v>
      </c>
      <c r="E61" s="59" t="s">
        <v>97</v>
      </c>
      <c r="F61" s="77">
        <v>1014.91</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1014.91</v>
      </c>
      <c r="BB61" s="51">
        <f t="shared" si="6"/>
        <v>1014.91</v>
      </c>
      <c r="BC61" s="56" t="str">
        <f t="shared" si="7"/>
        <v>INR  One Thousand  &amp;Fourteen  and Paise Ninety One Only</v>
      </c>
      <c r="IA61" s="21">
        <v>8.05</v>
      </c>
      <c r="IB61" s="78" t="s">
        <v>95</v>
      </c>
      <c r="ID61" s="21">
        <v>1</v>
      </c>
      <c r="IE61" s="22" t="s">
        <v>97</v>
      </c>
      <c r="IF61" s="22"/>
      <c r="IG61" s="22"/>
      <c r="IH61" s="22"/>
      <c r="II61" s="22"/>
    </row>
    <row r="62" spans="1:55" ht="31.5" customHeight="1">
      <c r="A62" s="44" t="s">
        <v>35</v>
      </c>
      <c r="B62" s="45"/>
      <c r="C62" s="46"/>
      <c r="D62" s="74"/>
      <c r="E62" s="74"/>
      <c r="F62" s="74"/>
      <c r="G62" s="34"/>
      <c r="H62" s="47"/>
      <c r="I62" s="47"/>
      <c r="J62" s="47"/>
      <c r="K62" s="47"/>
      <c r="L62" s="48"/>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55">
        <f>SUM(BA13:BA61)</f>
        <v>45665.97</v>
      </c>
      <c r="BB62" s="55">
        <f>SUM(BB13:BB61)</f>
        <v>45665.97</v>
      </c>
      <c r="BC62" s="75" t="str">
        <f>SpellNumber($E$2,BB62)</f>
        <v>INR  Forty Five Thousand Six Hundred &amp; Sixty Five  and Paise Ninety Seven Only</v>
      </c>
    </row>
    <row r="63" spans="1:55" ht="46.5" customHeight="1">
      <c r="A63" s="24" t="s">
        <v>36</v>
      </c>
      <c r="B63" s="25"/>
      <c r="C63" s="26"/>
      <c r="D63" s="71"/>
      <c r="E63" s="72" t="s">
        <v>45</v>
      </c>
      <c r="F63" s="73"/>
      <c r="G63" s="27"/>
      <c r="H63" s="28"/>
      <c r="I63" s="28"/>
      <c r="J63" s="28"/>
      <c r="K63" s="29"/>
      <c r="L63" s="30"/>
      <c r="M63" s="31"/>
      <c r="N63" s="32"/>
      <c r="O63" s="21"/>
      <c r="P63" s="21"/>
      <c r="Q63" s="21"/>
      <c r="R63" s="21"/>
      <c r="S63" s="21"/>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53">
        <f>IF(ISBLANK(F63),0,IF(E63="Excess (+)",ROUND(BA62+(BA62*F63),2),IF(E63="Less (-)",ROUND(BA62+(BA62*F63*(-1)),2),IF(E63="At Par",BA62,0))))</f>
        <v>0</v>
      </c>
      <c r="BB63" s="54">
        <f>ROUND(BA63,0)</f>
        <v>0</v>
      </c>
      <c r="BC63" s="36" t="str">
        <f>SpellNumber($E$2,BB63)</f>
        <v>INR Zero Only</v>
      </c>
    </row>
    <row r="64" spans="1:55" ht="45.75" customHeight="1">
      <c r="A64" s="23" t="s">
        <v>37</v>
      </c>
      <c r="B64" s="23"/>
      <c r="C64" s="61" t="str">
        <f>SpellNumber($E$2,BB63)</f>
        <v>INR Zero Only</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5" ht="15"/>
    <row r="2126" ht="15"/>
    <row r="2127" ht="15"/>
    <row r="2128" ht="15"/>
    <row r="2129" ht="15"/>
    <row r="2130" ht="15"/>
    <row r="2131" ht="15"/>
    <row r="2132" ht="15"/>
    <row r="2133" ht="15"/>
    <row r="2134" ht="15"/>
    <row r="2135" ht="15"/>
    <row r="2136" ht="15"/>
    <row r="2137" ht="15"/>
    <row r="2138" ht="15"/>
    <row r="2139"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sheetData>
  <sheetProtection password="8F23" sheet="1"/>
  <mergeCells count="33">
    <mergeCell ref="D51:BC51"/>
    <mergeCell ref="D53:BC53"/>
    <mergeCell ref="D54:BC54"/>
    <mergeCell ref="D56:BC56"/>
    <mergeCell ref="D47:BC47"/>
    <mergeCell ref="D39:BC39"/>
    <mergeCell ref="D41:BC41"/>
    <mergeCell ref="D44:BC44"/>
    <mergeCell ref="D45:BC45"/>
    <mergeCell ref="D49:BC49"/>
    <mergeCell ref="D50:BC50"/>
    <mergeCell ref="D30:BC30"/>
    <mergeCell ref="D31:BC31"/>
    <mergeCell ref="D33:BC33"/>
    <mergeCell ref="D35:BC35"/>
    <mergeCell ref="D36:BC36"/>
    <mergeCell ref="D38:BC38"/>
    <mergeCell ref="D17:BC17"/>
    <mergeCell ref="D19:BC19"/>
    <mergeCell ref="D21:BC21"/>
    <mergeCell ref="D23:BC23"/>
    <mergeCell ref="D26:BC26"/>
    <mergeCell ref="D27:BC27"/>
    <mergeCell ref="C64:BC64"/>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3">
      <formula1>IF(E63="Select",-1,IF(E63="At Par",0,0))</formula1>
      <formula2>IF(E63="Select",-1,IF(E63="At Par",0,0.99))</formula2>
    </dataValidation>
    <dataValidation type="list" allowBlank="1" showErrorMessage="1" sqref="E6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3">
      <formula1>0</formula1>
      <formula2>IF(#REF!&lt;&gt;"Select",99.9,0)</formula2>
    </dataValidation>
    <dataValidation type="list" allowBlank="1" showInputMessage="1" showErrorMessage="1" sqref="L59 L13 L14 L15 L16 L17 L18 L19 L20 L21 L22 L23 L24 L25 L26 L27 L28 L29 L30 L31 L32 L33 L34 L35 L36 L37 L38 L39 L40 L41 L42 L43 L44 L45 L46 L47 L48 L49 L50 L51 L52 L53 L54 L55 L56 L57 L58 L61 L60">
      <formula1>"INR"</formula1>
    </dataValidation>
    <dataValidation allowBlank="1" showInputMessage="1" showErrorMessage="1" promptTitle="Units" prompt="Please enter Units in text" sqref="D15:E16 D18:E18 D20:E20 D22:E22 D24:E25 D28:E29 D32:E32 D34:E34 D37:E37 D40:E40 D42:E43 D57:E61 D52:E52 D55:E55 D46:E46 D48:E48">
      <formula1>0</formula1>
      <formula2>0</formula2>
    </dataValidation>
    <dataValidation type="decimal" allowBlank="1" showInputMessage="1" showErrorMessage="1" promptTitle="Quantity" prompt="Please enter the Quantity for this item. " errorTitle="Invalid Entry" error="Only Numeric Values are allowed. " sqref="F15:F16 F18 F20 F22 F24:F25 F28:F29 F32 F34 F37 F40 F42:F43 F57:F61 F52 F55 F46 F48">
      <formula1>0</formula1>
      <formula2>999999999999999</formula2>
    </dataValidation>
    <dataValidation type="list" allowBlank="1" showErrorMessage="1" sqref="D13:D14 K15:K16 D17 K18 D19 K20 D21 K22 D23 K24:K25 D26:D27 K28:K29 D30:D31 K32 D33 K34 D35:D36 K37 D38:D39 K40 D41 K42:K43 D44:D45 D56 D49:D51 K52 D53:D54 K55 K57:K61 K46 K48 D4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0 G22:H22 G24:H25 G28:H29 G32:H32 G34:H34 G37:H37 G40:H40 G42:H43 G57:H61 G52:H52 G55:H55 G46:H46 G48:H48">
      <formula1>0</formula1>
      <formula2>999999999999999</formula2>
    </dataValidation>
    <dataValidation allowBlank="1" showInputMessage="1" showErrorMessage="1" promptTitle="Addition / Deduction" prompt="Please Choose the correct One" sqref="J15:J16 J18 J20 J22 J24:J25 J28:J29 J32 J34 J37 J40 J42:J43 J57:J61 J52 J55 J46 J48">
      <formula1>0</formula1>
      <formula2>0</formula2>
    </dataValidation>
    <dataValidation type="list" showErrorMessage="1" sqref="I15:I16 I18 I20 I22 I24:I25 I28:I29 I32 I34 I37 I40 I42:I43 I57:I61 I52 I55 I46 I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0 N22:O22 N24:O25 N28:O29 N32:O32 N34:O34 N37:O37 N40:O40 N42:O43 N57:O61 N52:O52 N55:O55 N46:O46 N48: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 R22 R24:R25 R28:R29 R32 R34 R37 R40 R42:R43 R57:R61 R52 R55 R46 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 Q22 Q24:Q25 Q28:Q29 Q32 Q34 Q37 Q40 Q42:Q43 Q57:Q61 Q52 Q55 Q46 Q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 M22 M24:M25 M28:M29 M32 M34 M37 M40 M42:M43 M57:M61 M52 M55 M46 M48">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1">
      <formula1>0</formula1>
      <formula2>0</formula2>
    </dataValidation>
    <dataValidation type="decimal" allowBlank="1" showErrorMessage="1" errorTitle="Invalid Entry" error="Only Numeric Values are allowed. " sqref="A13:A61">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2021-10-26T05:03:31Z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