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'BoQ1'!$A$11:$BC$138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'BoQ1'!$A$1:$BC$138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<sst xmlns="http://schemas.openxmlformats.org/spreadsheetml/2006/main" count="917" uniqueCount="306">
  <si>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</si>
  <si>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</si>
  <si>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</si>
  <si>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</si>
  <si>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</si>
  <si>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</si>
  <si>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</si>
  <si>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</si>
  <si>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</si>
  <si>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</si>
  <si>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</si>
  <si>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</si>
  <si>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</si>
  <si>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</si>
  <si>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</si>
  <si>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</si>
  <si>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</si>
  <si>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</si>
  <si>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</si>
  <si>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</si>
  <si>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</si>
  <si>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</si>
  <si>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</si>
  <si>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</si>
  <si>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</si>
  <si>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</si>
  <si>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</si>
  <si>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</si>
  <si>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</si>
  <si>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</si>
  <si>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</si>
  <si>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</si>
  <si>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</si>
  <si>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</si>
  <si>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</si>
  <si>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</si>
  <si>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</si>
  <si>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</si>
  <si>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</si>
  <si>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</si>
  <si>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</si>
  <si>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</si>
  <si>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</si>
  <si>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</si>
  <si>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</si>
  <si>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</si>
  <si>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</si>
  <si>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</si>
  <si>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</si>
  <si>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</si>
  <si>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</si>
  <si>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</si>
  <si>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</si>
  <si>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</si>
  <si>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</si>
  <si>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</si>
  <si>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</si>
  <si>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</si>
  <si>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</si>
  <si>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</si>
  <si>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</si>
  <si>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</si>
  <si>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</si>
  <si>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</si>
  <si>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</si>
  <si>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</si>
  <si>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</si>
  <si>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</si>
  <si>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</si>
  <si>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</si>
  <si>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</si>
  <si>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</si>
  <si>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</si>
  <si>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</si>
  <si>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</si>
  <si>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</si>
  <si>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</si>
  <si>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</si>
  <si>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WOOD AND PVC WORK</t>
  </si>
  <si>
    <t>Two or more coats on new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</si>
  <si>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</si>
  <si>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</si>
  <si>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</si>
  <si>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</si>
  <si>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</si>
  <si>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</si>
  <si>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</si>
  <si>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</si>
  <si>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</si>
  <si>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</si>
  <si>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</si>
  <si>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</si>
  <si>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</si>
  <si>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</si>
  <si>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</si>
  <si>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</si>
  <si>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</si>
  <si>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</si>
  <si>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</si>
  <si>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</si>
  <si>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</si>
  <si>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SANITARY INSTALLATIONS</t>
  </si>
  <si>
    <t>Providing and fixing P.V.C. waste pipe for sink or wash basin including P.V.C. waste fittings complete.</t>
  </si>
  <si>
    <t>WATER SUPPLY</t>
  </si>
  <si>
    <t>Providing and fixing G.I. pipes complete with G.I. fittings and clamps, i/c cutting and making good the walls etc. Internal work - Exposed on wall</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</si>
  <si>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</si>
  <si>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</si>
  <si>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</si>
  <si>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</si>
  <si>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</si>
  <si>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</si>
  <si>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</si>
  <si>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</si>
  <si>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</si>
  <si>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</si>
  <si>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</si>
  <si>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</si>
  <si>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</si>
  <si>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</si>
  <si>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</si>
  <si>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</si>
  <si>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</si>
  <si>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</si>
  <si>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</si>
  <si>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</si>
  <si>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</si>
  <si>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</si>
  <si>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</si>
  <si>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</si>
  <si>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</si>
  <si>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</si>
  <si>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</si>
  <si>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</si>
  <si>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</si>
  <si>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</si>
  <si>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</si>
  <si>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</si>
  <si>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</si>
  <si>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</si>
  <si>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</si>
  <si>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</si>
  <si>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</si>
  <si>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</si>
  <si>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</si>
  <si>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</si>
  <si>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</si>
  <si>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</si>
  <si>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</si>
  <si>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</si>
  <si>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</si>
  <si>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</si>
  <si>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</si>
  <si>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</si>
  <si>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</si>
  <si>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</si>
  <si>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</si>
  <si>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</si>
  <si>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</si>
  <si>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</si>
  <si>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</si>
  <si>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</si>
  <si>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</si>
  <si>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</si>
  <si>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</si>
  <si>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</si>
  <si>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</si>
  <si>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</si>
  <si>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</si>
  <si>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</si>
  <si>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</si>
  <si>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</si>
  <si>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</si>
  <si>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</si>
  <si>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</si>
  <si>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</si>
  <si>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</si>
  <si>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</si>
  <si>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</si>
  <si>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</si>
  <si>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</si>
  <si>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</si>
  <si>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</si>
  <si>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</si>
  <si>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</si>
  <si>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</si>
  <si>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</si>
  <si>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</si>
  <si>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Brick work with common burnt clay F.P.S. (non modular) bricks of class designation 7.5 in superstructure above plinth level up to floor V level in all shapes and sizes in :</t>
  </si>
  <si>
    <t>Cement mortar 1:6 (1 cement : 6 coarse sand)</t>
  </si>
  <si>
    <t>100 mm</t>
  </si>
  <si>
    <t>FLOORING</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</si>
  <si>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</si>
  <si>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</si>
  <si>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</si>
  <si>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</si>
  <si>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</si>
  <si>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WATER PROOFING</t>
  </si>
  <si>
    <t>Each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</si>
  <si>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</si>
  <si>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</si>
  <si>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Suspended floors, roofs, landings, balconies and access platform</t>
  </si>
  <si>
    <t>Lintels, beams, plinth beams, girders, bressumers and cantilevers</t>
  </si>
  <si>
    <t>Providing edge moulding to 18 mm thick marble stone counters, Vanities etc., including machine polishing to edge to give high gloss finish etc. complete as per design approved by Engineer-in-Charge.</t>
  </si>
  <si>
    <t>Granite work</t>
  </si>
  <si>
    <t>Mirror polishing on marble work/Granite work/stone work where ever required to give high gloss finish complete.</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</si>
  <si>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</si>
  <si>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</si>
  <si>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&amp; fixing Stainless Steel satin finish SS 304 grade  Handles with SS screws for wooden doors of approved make and model all complete as per the as direction by Engineer-in-charge.   
125 mm</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</si>
  <si>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</si>
  <si>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</si>
  <si>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</si>
  <si>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</si>
  <si>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</si>
  <si>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</si>
  <si>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</si>
  <si>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Providing fixing thermal insulation of ceiling (under deck insulation) with Resin Bonded Fibre glass wool conforming to IS : 8183, density 24kg / m3, 50mm thick, wrapped in 200 G Virgin Polythene bags, fixed to ceiling with metallic cleats (50x50x3 mm) @ 60 cm and wire mesh of 12.5 mm x 24 gauge wire mesh, for top most ceiling of building.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</si>
  <si>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</si>
  <si>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</si>
  <si>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</si>
  <si>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</si>
  <si>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</si>
  <si>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tee with door</t>
  </si>
  <si>
    <t>110x110x110 mm</t>
  </si>
  <si>
    <t>Bend 87.5°</t>
  </si>
  <si>
    <t>110 mm bend</t>
  </si>
  <si>
    <t>Shoe (Plain)</t>
  </si>
  <si>
    <t>110 mm Shoe</t>
  </si>
  <si>
    <t>GI Metal Ceiling  Lay in plain Tegular edge  Global white color tiles of size 595x595 mm, and 0.5 mm thick with 8 mm drop; made of  G I sheet having galvanizing of 100 gms/sqm (both sides inclusive) and electro statically polyester powder coated of thickness 60 microns (minimum), including factory painted after bending.</t>
  </si>
  <si>
    <t>12 mm cement plaster of mix :</t>
  </si>
  <si>
    <t>1:6 (1 cement: 6 fine sand)</t>
  </si>
  <si>
    <t>15 mm cement plaster on the rough side of single or half brick wall of mix :</t>
  </si>
  <si>
    <t>Finishing walls with Premium Acrylic Smooth exterior paint with Silicone additives of required shade:</t>
  </si>
  <si>
    <t>New work (Two or more coats applied @ 1.43 ltr/10 sqm over and including priming coat of exterior primer applied @ 2.20 kg/10 sqm)</t>
  </si>
  <si>
    <t>Demolishing brick work manually/ by mechanical means including stacking of serviceable material and disposal of unserviceable material within 50 metres lead as per direction of Engineer-in-charge.</t>
  </si>
  <si>
    <t>In cement mortar</t>
  </si>
  <si>
    <t>Dismantling stone slab flooring laid in cement mortar including stacking of serviceable material and disposal of unserviceable material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</si>
  <si>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</si>
  <si>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</si>
  <si>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</si>
  <si>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</si>
  <si>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200 mm</t>
  </si>
  <si>
    <t>Semi rigid pipe</t>
  </si>
  <si>
    <t>40 mm dia</t>
  </si>
  <si>
    <t>50 mm dia nominal bore</t>
  </si>
  <si>
    <t>25 mm nominal bore</t>
  </si>
  <si>
    <t>Providing and fixing C.P. brass angle valve for basin mixer and geyser points of approved quality conforming to IS:8931</t>
  </si>
  <si>
    <t>15mm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</si>
  <si>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</si>
  <si>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</si>
  <si>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</si>
  <si>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</si>
  <si>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</si>
  <si>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</si>
  <si>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</si>
  <si>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</si>
  <si>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</si>
  <si>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Engineer-in-charge complete.</t>
  </si>
  <si>
    <t>355 X 19 mm</t>
  </si>
  <si>
    <t>Grading roof for water proofing treatment with</t>
  </si>
  <si>
    <t>Cement concrete 1:2:4 (1 cement : 2 coarse sand : 4 graded stone aggregate 20mm nominal size)</t>
  </si>
  <si>
    <t>MINOR CIVIL MAINTENANCE WORK</t>
  </si>
  <si>
    <t xml:space="preserve">Providing and fixing vertical venition blinds vista make dust  guard (classic/select)
100 mm wide on windows     
</t>
  </si>
  <si>
    <t xml:space="preserve">Removing layer of bitumin felt and clearing the surface for further Hacking surface and dismantling including disposal of rubbish to the dumping ground within 50 metres lead.(based on Actual observation)
</t>
  </si>
  <si>
    <t>Providing fixing Thermal insulation of ceiling (under deck insulation) with AEROLAMLDE Alu. foil sheet single side and wire mesh of 12.5mm x 24 gauge wire mesh, for top most ceiling of Building.
19mm thick of CLASS 'O'</t>
  </si>
  <si>
    <t>Name of Work: Renovation of Lab Near Lab 18 at First Floor of BSBE Building.</t>
  </si>
  <si>
    <t>Contract No:   11/Civil/D2/2021-22/01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</si>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</sst>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4" fillId="0" borderId="10" xfId="59" applyNumberFormat="1" applyFont="1" applyFill="1" applyBorder="1" applyAlignment="1">
      <alignment horizontal="center" vertical="top" wrapText="1"/>
      <protection/>
    </xf>
    <xf numFmtId="0" fontId="14" fillId="0" borderId="14" xfId="59" applyNumberFormat="1" applyFont="1" applyFill="1" applyBorder="1" applyAlignment="1">
      <alignment horizontal="center" vertical="top" wrapText="1"/>
      <protection/>
    </xf>
    <xf numFmtId="0" fontId="14" fillId="0" borderId="2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38"/>
  <sheetViews>
    <sheetView showGridLines="0" zoomScale="85" zoomScaleNormal="85" zoomScalePageLayoutView="0" workbookViewId="0" topLeftCell="A1">
      <selection activeCell="BI137" sqref="BI13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75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264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265</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22">
        <v>1</v>
      </c>
      <c r="IB13" s="22" t="s">
        <v>68</v>
      </c>
      <c r="IC13" s="22" t="s">
        <v>55</v>
      </c>
      <c r="IE13" s="23"/>
      <c r="IF13" s="23" t="s">
        <v>34</v>
      </c>
      <c r="IG13" s="23" t="s">
        <v>35</v>
      </c>
      <c r="IH13" s="23">
        <v>10</v>
      </c>
      <c r="II13" s="23" t="s">
        <v>36</v>
      </c>
    </row>
    <row r="14" spans="1:243" s="22" customFormat="1" ht="128.25">
      <c r="A14" s="59">
        <v>1.01</v>
      </c>
      <c r="B14" s="64" t="s">
        <v>198</v>
      </c>
      <c r="C14" s="39" t="s">
        <v>56</v>
      </c>
      <c r="D14" s="74"/>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6"/>
      <c r="IA14" s="22">
        <v>1.01</v>
      </c>
      <c r="IB14" s="22" t="s">
        <v>198</v>
      </c>
      <c r="IC14" s="22" t="s">
        <v>56</v>
      </c>
      <c r="IE14" s="23"/>
      <c r="IF14" s="23" t="s">
        <v>40</v>
      </c>
      <c r="IG14" s="23" t="s">
        <v>35</v>
      </c>
      <c r="IH14" s="23">
        <v>123.223</v>
      </c>
      <c r="II14" s="23" t="s">
        <v>37</v>
      </c>
    </row>
    <row r="15" spans="1:243" s="22" customFormat="1" ht="62.25" customHeight="1">
      <c r="A15" s="59">
        <v>1.02</v>
      </c>
      <c r="B15" s="60" t="s">
        <v>199</v>
      </c>
      <c r="C15" s="39" t="s">
        <v>57</v>
      </c>
      <c r="D15" s="61">
        <v>1.5</v>
      </c>
      <c r="E15" s="62" t="s">
        <v>64</v>
      </c>
      <c r="F15" s="63">
        <v>8159.57</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12239</v>
      </c>
      <c r="BB15" s="54">
        <f aca="true" t="shared" si="2" ref="BB14:BB45">BA15+SUM(N15:AZ15)</f>
        <v>12239</v>
      </c>
      <c r="BC15" s="50" t="str">
        <f aca="true" t="shared" si="3" ref="BC14:BC45">SpellNumber(L15,BB15)</f>
        <v>INR  Twelve Thousand Two Hundred &amp; Thirty Nine  Only</v>
      </c>
      <c r="IA15" s="22">
        <v>1.02</v>
      </c>
      <c r="IB15" s="22" t="s">
        <v>199</v>
      </c>
      <c r="IC15" s="22" t="s">
        <v>57</v>
      </c>
      <c r="ID15" s="22">
        <v>1.5</v>
      </c>
      <c r="IE15" s="23" t="s">
        <v>64</v>
      </c>
      <c r="IF15" s="23" t="s">
        <v>41</v>
      </c>
      <c r="IG15" s="23" t="s">
        <v>42</v>
      </c>
      <c r="IH15" s="23">
        <v>213</v>
      </c>
      <c r="II15" s="23" t="s">
        <v>37</v>
      </c>
    </row>
    <row r="16" spans="1:243" s="22" customFormat="1" ht="42.75">
      <c r="A16" s="59">
        <v>1.03</v>
      </c>
      <c r="B16" s="60" t="s">
        <v>69</v>
      </c>
      <c r="C16" s="39" t="s">
        <v>113</v>
      </c>
      <c r="D16" s="74"/>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6"/>
      <c r="IA16" s="22">
        <v>1.03</v>
      </c>
      <c r="IB16" s="22" t="s">
        <v>69</v>
      </c>
      <c r="IC16" s="22" t="s">
        <v>113</v>
      </c>
      <c r="IE16" s="23"/>
      <c r="IF16" s="23"/>
      <c r="IG16" s="23"/>
      <c r="IH16" s="23"/>
      <c r="II16" s="23"/>
    </row>
    <row r="17" spans="1:243" s="22" customFormat="1" ht="28.5">
      <c r="A17" s="59">
        <v>1.04</v>
      </c>
      <c r="B17" s="60" t="s">
        <v>200</v>
      </c>
      <c r="C17" s="39" t="s">
        <v>58</v>
      </c>
      <c r="D17" s="61">
        <v>20</v>
      </c>
      <c r="E17" s="62" t="s">
        <v>52</v>
      </c>
      <c r="F17" s="63">
        <v>607.67</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12153</v>
      </c>
      <c r="BB17" s="54">
        <f t="shared" si="2"/>
        <v>12153</v>
      </c>
      <c r="BC17" s="50" t="str">
        <f t="shared" si="3"/>
        <v>INR  Twelve Thousand One Hundred &amp; Fifty Three  Only</v>
      </c>
      <c r="IA17" s="22">
        <v>1.04</v>
      </c>
      <c r="IB17" s="22" t="s">
        <v>200</v>
      </c>
      <c r="IC17" s="22" t="s">
        <v>58</v>
      </c>
      <c r="ID17" s="22">
        <v>20</v>
      </c>
      <c r="IE17" s="23" t="s">
        <v>52</v>
      </c>
      <c r="IF17" s="23"/>
      <c r="IG17" s="23"/>
      <c r="IH17" s="23"/>
      <c r="II17" s="23"/>
    </row>
    <row r="18" spans="1:243" s="22" customFormat="1" ht="28.5">
      <c r="A18" s="59">
        <v>1.05</v>
      </c>
      <c r="B18" s="60" t="s">
        <v>201</v>
      </c>
      <c r="C18" s="39" t="s">
        <v>114</v>
      </c>
      <c r="D18" s="61">
        <v>5.1</v>
      </c>
      <c r="E18" s="62" t="s">
        <v>52</v>
      </c>
      <c r="F18" s="63">
        <v>484.04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2469</v>
      </c>
      <c r="BB18" s="54">
        <f t="shared" si="2"/>
        <v>2469</v>
      </c>
      <c r="BC18" s="50" t="str">
        <f t="shared" si="3"/>
        <v>INR  Two Thousand Four Hundred &amp; Sixty Nine  Only</v>
      </c>
      <c r="IA18" s="22">
        <v>1.05</v>
      </c>
      <c r="IB18" s="22" t="s">
        <v>201</v>
      </c>
      <c r="IC18" s="22" t="s">
        <v>114</v>
      </c>
      <c r="ID18" s="22">
        <v>5.1</v>
      </c>
      <c r="IE18" s="23" t="s">
        <v>52</v>
      </c>
      <c r="IF18" s="23"/>
      <c r="IG18" s="23"/>
      <c r="IH18" s="23"/>
      <c r="II18" s="23"/>
    </row>
    <row r="19" spans="1:243" s="22" customFormat="1" ht="71.25">
      <c r="A19" s="59">
        <v>1.06</v>
      </c>
      <c r="B19" s="60" t="s">
        <v>70</v>
      </c>
      <c r="C19" s="39" t="s">
        <v>115</v>
      </c>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A19" s="22">
        <v>1.06</v>
      </c>
      <c r="IB19" s="22" t="s">
        <v>70</v>
      </c>
      <c r="IC19" s="22" t="s">
        <v>115</v>
      </c>
      <c r="IE19" s="23"/>
      <c r="IF19" s="23"/>
      <c r="IG19" s="23"/>
      <c r="IH19" s="23"/>
      <c r="II19" s="23"/>
    </row>
    <row r="20" spans="1:243" s="22" customFormat="1" ht="28.5">
      <c r="A20" s="59">
        <v>1.07</v>
      </c>
      <c r="B20" s="60" t="s">
        <v>71</v>
      </c>
      <c r="C20" s="39" t="s">
        <v>59</v>
      </c>
      <c r="D20" s="61">
        <v>158</v>
      </c>
      <c r="E20" s="62" t="s">
        <v>66</v>
      </c>
      <c r="F20" s="63">
        <v>73.21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11567</v>
      </c>
      <c r="BB20" s="54">
        <f t="shared" si="2"/>
        <v>11567</v>
      </c>
      <c r="BC20" s="50" t="str">
        <f t="shared" si="3"/>
        <v>INR  Eleven Thousand Five Hundred &amp; Sixty Seven  Only</v>
      </c>
      <c r="IA20" s="22">
        <v>1.07</v>
      </c>
      <c r="IB20" s="22" t="s">
        <v>71</v>
      </c>
      <c r="IC20" s="22" t="s">
        <v>59</v>
      </c>
      <c r="ID20" s="22">
        <v>158</v>
      </c>
      <c r="IE20" s="23" t="s">
        <v>66</v>
      </c>
      <c r="IF20" s="23" t="s">
        <v>34</v>
      </c>
      <c r="IG20" s="23" t="s">
        <v>43</v>
      </c>
      <c r="IH20" s="23">
        <v>10</v>
      </c>
      <c r="II20" s="23" t="s">
        <v>37</v>
      </c>
    </row>
    <row r="21" spans="1:243" s="22" customFormat="1" ht="15.75">
      <c r="A21" s="59">
        <v>2</v>
      </c>
      <c r="B21" s="60" t="s">
        <v>72</v>
      </c>
      <c r="C21" s="39" t="s">
        <v>116</v>
      </c>
      <c r="D21" s="74"/>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6"/>
      <c r="IA21" s="22">
        <v>2</v>
      </c>
      <c r="IB21" s="22" t="s">
        <v>72</v>
      </c>
      <c r="IC21" s="22" t="s">
        <v>116</v>
      </c>
      <c r="IE21" s="23"/>
      <c r="IF21" s="23"/>
      <c r="IG21" s="23"/>
      <c r="IH21" s="23"/>
      <c r="II21" s="23"/>
    </row>
    <row r="22" spans="1:243" s="22" customFormat="1" ht="60.75" customHeight="1">
      <c r="A22" s="59">
        <v>2.01</v>
      </c>
      <c r="B22" s="60" t="s">
        <v>187</v>
      </c>
      <c r="C22" s="39" t="s">
        <v>60</v>
      </c>
      <c r="D22" s="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6"/>
      <c r="IA22" s="22">
        <v>2.01</v>
      </c>
      <c r="IB22" s="22" t="s">
        <v>187</v>
      </c>
      <c r="IC22" s="22" t="s">
        <v>60</v>
      </c>
      <c r="IE22" s="23"/>
      <c r="IF22" s="23" t="s">
        <v>40</v>
      </c>
      <c r="IG22" s="23" t="s">
        <v>35</v>
      </c>
      <c r="IH22" s="23">
        <v>123.223</v>
      </c>
      <c r="II22" s="23" t="s">
        <v>37</v>
      </c>
    </row>
    <row r="23" spans="1:243" s="22" customFormat="1" ht="28.5">
      <c r="A23" s="59">
        <v>2.02</v>
      </c>
      <c r="B23" s="60" t="s">
        <v>188</v>
      </c>
      <c r="C23" s="39" t="s">
        <v>117</v>
      </c>
      <c r="D23" s="61">
        <v>6</v>
      </c>
      <c r="E23" s="62" t="s">
        <v>64</v>
      </c>
      <c r="F23" s="63">
        <v>6655.37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39932</v>
      </c>
      <c r="BB23" s="54">
        <f t="shared" si="2"/>
        <v>39932</v>
      </c>
      <c r="BC23" s="50" t="str">
        <f t="shared" si="3"/>
        <v>INR  Thirty Nine Thousand Nine Hundred &amp; Thirty Two  Only</v>
      </c>
      <c r="IA23" s="22">
        <v>2.02</v>
      </c>
      <c r="IB23" s="22" t="s">
        <v>188</v>
      </c>
      <c r="IC23" s="22" t="s">
        <v>117</v>
      </c>
      <c r="ID23" s="22">
        <v>6</v>
      </c>
      <c r="IE23" s="23" t="s">
        <v>64</v>
      </c>
      <c r="IF23" s="23" t="s">
        <v>44</v>
      </c>
      <c r="IG23" s="23" t="s">
        <v>45</v>
      </c>
      <c r="IH23" s="23">
        <v>10</v>
      </c>
      <c r="II23" s="23" t="s">
        <v>37</v>
      </c>
    </row>
    <row r="24" spans="1:243" s="22" customFormat="1" ht="71.25">
      <c r="A24" s="59">
        <v>2.03</v>
      </c>
      <c r="B24" s="60" t="s">
        <v>76</v>
      </c>
      <c r="C24" s="39" t="s">
        <v>118</v>
      </c>
      <c r="D24" s="74"/>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6"/>
      <c r="IA24" s="22">
        <v>2.03</v>
      </c>
      <c r="IB24" s="22" t="s">
        <v>76</v>
      </c>
      <c r="IC24" s="22" t="s">
        <v>118</v>
      </c>
      <c r="IE24" s="23"/>
      <c r="IF24" s="23"/>
      <c r="IG24" s="23"/>
      <c r="IH24" s="23"/>
      <c r="II24" s="23"/>
    </row>
    <row r="25" spans="1:243" s="22" customFormat="1" ht="28.5">
      <c r="A25" s="59">
        <v>2.04</v>
      </c>
      <c r="B25" s="60" t="s">
        <v>77</v>
      </c>
      <c r="C25" s="39" t="s">
        <v>119</v>
      </c>
      <c r="D25" s="61">
        <v>10</v>
      </c>
      <c r="E25" s="62" t="s">
        <v>52</v>
      </c>
      <c r="F25" s="63">
        <v>817.27</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8173</v>
      </c>
      <c r="BB25" s="54">
        <f t="shared" si="2"/>
        <v>8173</v>
      </c>
      <c r="BC25" s="50" t="str">
        <f t="shared" si="3"/>
        <v>INR  Eight Thousand One Hundred &amp; Seventy Three  Only</v>
      </c>
      <c r="IA25" s="22">
        <v>2.04</v>
      </c>
      <c r="IB25" s="22" t="s">
        <v>77</v>
      </c>
      <c r="IC25" s="22" t="s">
        <v>119</v>
      </c>
      <c r="ID25" s="22">
        <v>10</v>
      </c>
      <c r="IE25" s="23" t="s">
        <v>52</v>
      </c>
      <c r="IF25" s="23" t="s">
        <v>41</v>
      </c>
      <c r="IG25" s="23" t="s">
        <v>42</v>
      </c>
      <c r="IH25" s="23">
        <v>213</v>
      </c>
      <c r="II25" s="23" t="s">
        <v>37</v>
      </c>
    </row>
    <row r="26" spans="1:243" s="22" customFormat="1" ht="15.75">
      <c r="A26" s="59">
        <v>3</v>
      </c>
      <c r="B26" s="60" t="s">
        <v>80</v>
      </c>
      <c r="C26" s="39" t="s">
        <v>120</v>
      </c>
      <c r="D26" s="74"/>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6"/>
      <c r="IA26" s="22">
        <v>3</v>
      </c>
      <c r="IB26" s="22" t="s">
        <v>80</v>
      </c>
      <c r="IC26" s="22" t="s">
        <v>120</v>
      </c>
      <c r="IE26" s="23"/>
      <c r="IF26" s="23"/>
      <c r="IG26" s="23"/>
      <c r="IH26" s="23"/>
      <c r="II26" s="23"/>
    </row>
    <row r="27" spans="1:243" s="22" customFormat="1" ht="213.75">
      <c r="A27" s="59">
        <v>3.01</v>
      </c>
      <c r="B27" s="60" t="s">
        <v>81</v>
      </c>
      <c r="C27" s="39" t="s">
        <v>121</v>
      </c>
      <c r="D27" s="74"/>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6"/>
      <c r="IA27" s="22">
        <v>3.01</v>
      </c>
      <c r="IB27" s="22" t="s">
        <v>81</v>
      </c>
      <c r="IC27" s="22" t="s">
        <v>121</v>
      </c>
      <c r="IE27" s="23"/>
      <c r="IF27" s="23"/>
      <c r="IG27" s="23"/>
      <c r="IH27" s="23"/>
      <c r="II27" s="23"/>
    </row>
    <row r="28" spans="1:243" s="22" customFormat="1" ht="15.75">
      <c r="A28" s="59">
        <v>3.02</v>
      </c>
      <c r="B28" s="60" t="s">
        <v>82</v>
      </c>
      <c r="C28" s="39" t="s">
        <v>122</v>
      </c>
      <c r="D28" s="74"/>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6"/>
      <c r="IA28" s="22">
        <v>3.02</v>
      </c>
      <c r="IB28" s="22" t="s">
        <v>82</v>
      </c>
      <c r="IC28" s="22" t="s">
        <v>122</v>
      </c>
      <c r="IE28" s="23"/>
      <c r="IF28" s="23"/>
      <c r="IG28" s="23"/>
      <c r="IH28" s="23"/>
      <c r="II28" s="23"/>
    </row>
    <row r="29" spans="1:243" s="22" customFormat="1" ht="28.5">
      <c r="A29" s="59">
        <v>3.03</v>
      </c>
      <c r="B29" s="60" t="s">
        <v>83</v>
      </c>
      <c r="C29" s="39" t="s">
        <v>123</v>
      </c>
      <c r="D29" s="61">
        <v>14</v>
      </c>
      <c r="E29" s="62" t="s">
        <v>52</v>
      </c>
      <c r="F29" s="63">
        <v>3513.94</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49195</v>
      </c>
      <c r="BB29" s="54">
        <f t="shared" si="2"/>
        <v>49195</v>
      </c>
      <c r="BC29" s="50" t="str">
        <f t="shared" si="3"/>
        <v>INR  Forty Nine Thousand One Hundred &amp; Ninety Five  Only</v>
      </c>
      <c r="IA29" s="22">
        <v>3.03</v>
      </c>
      <c r="IB29" s="22" t="s">
        <v>83</v>
      </c>
      <c r="IC29" s="22" t="s">
        <v>123</v>
      </c>
      <c r="ID29" s="22">
        <v>14</v>
      </c>
      <c r="IE29" s="23" t="s">
        <v>52</v>
      </c>
      <c r="IF29" s="23"/>
      <c r="IG29" s="23"/>
      <c r="IH29" s="23"/>
      <c r="II29" s="23"/>
    </row>
    <row r="30" spans="1:243" s="22" customFormat="1" ht="76.5" customHeight="1">
      <c r="A30" s="59">
        <v>3.04</v>
      </c>
      <c r="B30" s="60" t="s">
        <v>202</v>
      </c>
      <c r="C30" s="39" t="s">
        <v>61</v>
      </c>
      <c r="D30" s="74"/>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6"/>
      <c r="IA30" s="22">
        <v>3.04</v>
      </c>
      <c r="IB30" s="22" t="s">
        <v>202</v>
      </c>
      <c r="IC30" s="22" t="s">
        <v>61</v>
      </c>
      <c r="IE30" s="23"/>
      <c r="IF30" s="23"/>
      <c r="IG30" s="23"/>
      <c r="IH30" s="23"/>
      <c r="II30" s="23"/>
    </row>
    <row r="31" spans="1:243" s="22" customFormat="1" ht="28.5">
      <c r="A31" s="59">
        <v>3.05</v>
      </c>
      <c r="B31" s="60" t="s">
        <v>203</v>
      </c>
      <c r="C31" s="39" t="s">
        <v>124</v>
      </c>
      <c r="D31" s="61">
        <v>30</v>
      </c>
      <c r="E31" s="62" t="s">
        <v>74</v>
      </c>
      <c r="F31" s="63">
        <v>329.89</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9897</v>
      </c>
      <c r="BB31" s="54">
        <f t="shared" si="2"/>
        <v>9897</v>
      </c>
      <c r="BC31" s="50" t="str">
        <f t="shared" si="3"/>
        <v>INR  Nine Thousand Eight Hundred &amp; Ninety Seven  Only</v>
      </c>
      <c r="IA31" s="22">
        <v>3.05</v>
      </c>
      <c r="IB31" s="22" t="s">
        <v>203</v>
      </c>
      <c r="IC31" s="22" t="s">
        <v>124</v>
      </c>
      <c r="ID31" s="22">
        <v>30</v>
      </c>
      <c r="IE31" s="23" t="s">
        <v>74</v>
      </c>
      <c r="IF31" s="23"/>
      <c r="IG31" s="23"/>
      <c r="IH31" s="23"/>
      <c r="II31" s="23"/>
    </row>
    <row r="32" spans="1:243" s="22" customFormat="1" ht="128.25">
      <c r="A32" s="59">
        <v>3.06</v>
      </c>
      <c r="B32" s="60" t="s">
        <v>84</v>
      </c>
      <c r="C32" s="39" t="s">
        <v>125</v>
      </c>
      <c r="D32" s="61">
        <v>2</v>
      </c>
      <c r="E32" s="62" t="s">
        <v>65</v>
      </c>
      <c r="F32" s="63">
        <v>644.05</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1288</v>
      </c>
      <c r="BB32" s="54">
        <f t="shared" si="2"/>
        <v>1288</v>
      </c>
      <c r="BC32" s="50" t="str">
        <f t="shared" si="3"/>
        <v>INR  One Thousand Two Hundred &amp; Eighty Eight  Only</v>
      </c>
      <c r="IA32" s="22">
        <v>3.06</v>
      </c>
      <c r="IB32" s="22" t="s">
        <v>84</v>
      </c>
      <c r="IC32" s="22" t="s">
        <v>125</v>
      </c>
      <c r="ID32" s="22">
        <v>2</v>
      </c>
      <c r="IE32" s="23" t="s">
        <v>65</v>
      </c>
      <c r="IF32" s="23"/>
      <c r="IG32" s="23"/>
      <c r="IH32" s="23"/>
      <c r="II32" s="23"/>
    </row>
    <row r="33" spans="1:243" s="22" customFormat="1" ht="57">
      <c r="A33" s="59">
        <v>3.07</v>
      </c>
      <c r="B33" s="60" t="s">
        <v>204</v>
      </c>
      <c r="C33" s="39" t="s">
        <v>126</v>
      </c>
      <c r="D33" s="61">
        <v>20</v>
      </c>
      <c r="E33" s="62" t="s">
        <v>52</v>
      </c>
      <c r="F33" s="63">
        <v>322.66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6453</v>
      </c>
      <c r="BB33" s="54">
        <f t="shared" si="2"/>
        <v>6453</v>
      </c>
      <c r="BC33" s="50" t="str">
        <f t="shared" si="3"/>
        <v>INR  Six Thousand Four Hundred &amp; Fifty Three  Only</v>
      </c>
      <c r="IA33" s="22">
        <v>3.07</v>
      </c>
      <c r="IB33" s="22" t="s">
        <v>204</v>
      </c>
      <c r="IC33" s="22" t="s">
        <v>126</v>
      </c>
      <c r="ID33" s="22">
        <v>20</v>
      </c>
      <c r="IE33" s="23" t="s">
        <v>52</v>
      </c>
      <c r="IF33" s="23"/>
      <c r="IG33" s="23"/>
      <c r="IH33" s="23"/>
      <c r="II33" s="23"/>
    </row>
    <row r="34" spans="1:243" s="22" customFormat="1" ht="42.75" customHeight="1">
      <c r="A34" s="59">
        <v>3.08</v>
      </c>
      <c r="B34" s="60" t="s">
        <v>85</v>
      </c>
      <c r="C34" s="39" t="s">
        <v>127</v>
      </c>
      <c r="D34" s="61">
        <v>40</v>
      </c>
      <c r="E34" s="62" t="s">
        <v>52</v>
      </c>
      <c r="F34" s="63">
        <v>903.37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36135</v>
      </c>
      <c r="BB34" s="54">
        <f t="shared" si="2"/>
        <v>36135</v>
      </c>
      <c r="BC34" s="50" t="str">
        <f t="shared" si="3"/>
        <v>INR  Thirty Six Thousand One Hundred &amp; Thirty Five  Only</v>
      </c>
      <c r="IA34" s="22">
        <v>3.08</v>
      </c>
      <c r="IB34" s="22" t="s">
        <v>85</v>
      </c>
      <c r="IC34" s="22" t="s">
        <v>127</v>
      </c>
      <c r="ID34" s="22">
        <v>40</v>
      </c>
      <c r="IE34" s="23" t="s">
        <v>52</v>
      </c>
      <c r="IF34" s="23"/>
      <c r="IG34" s="23"/>
      <c r="IH34" s="23"/>
      <c r="II34" s="23"/>
    </row>
    <row r="35" spans="1:243" s="22" customFormat="1" ht="19.5" customHeight="1">
      <c r="A35" s="59">
        <v>4</v>
      </c>
      <c r="B35" s="60" t="s">
        <v>78</v>
      </c>
      <c r="C35" s="39" t="s">
        <v>128</v>
      </c>
      <c r="D35" s="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6"/>
      <c r="IA35" s="22">
        <v>4</v>
      </c>
      <c r="IB35" s="22" t="s">
        <v>78</v>
      </c>
      <c r="IC35" s="22" t="s">
        <v>128</v>
      </c>
      <c r="IE35" s="23"/>
      <c r="IF35" s="23"/>
      <c r="IG35" s="23"/>
      <c r="IH35" s="23"/>
      <c r="II35" s="23"/>
    </row>
    <row r="36" spans="1:243" s="22" customFormat="1" ht="30.75" customHeight="1">
      <c r="A36" s="59">
        <v>4.01</v>
      </c>
      <c r="B36" s="60" t="s">
        <v>86</v>
      </c>
      <c r="C36" s="39" t="s">
        <v>129</v>
      </c>
      <c r="D36" s="74"/>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6"/>
      <c r="IA36" s="22">
        <v>4.01</v>
      </c>
      <c r="IB36" s="22" t="s">
        <v>86</v>
      </c>
      <c r="IC36" s="22" t="s">
        <v>129</v>
      </c>
      <c r="IE36" s="23"/>
      <c r="IF36" s="23"/>
      <c r="IG36" s="23"/>
      <c r="IH36" s="23"/>
      <c r="II36" s="23"/>
    </row>
    <row r="37" spans="1:243" s="22" customFormat="1" ht="42.75">
      <c r="A37" s="59">
        <v>4.02</v>
      </c>
      <c r="B37" s="60" t="s">
        <v>87</v>
      </c>
      <c r="C37" s="39" t="s">
        <v>62</v>
      </c>
      <c r="D37" s="61">
        <v>7</v>
      </c>
      <c r="E37" s="62" t="s">
        <v>52</v>
      </c>
      <c r="F37" s="63">
        <v>1654.27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11580</v>
      </c>
      <c r="BB37" s="54">
        <f t="shared" si="2"/>
        <v>11580</v>
      </c>
      <c r="BC37" s="50" t="str">
        <f t="shared" si="3"/>
        <v>INR  Eleven Thousand Five Hundred &amp; Eighty  Only</v>
      </c>
      <c r="IA37" s="22">
        <v>4.02</v>
      </c>
      <c r="IB37" s="22" t="s">
        <v>87</v>
      </c>
      <c r="IC37" s="22" t="s">
        <v>62</v>
      </c>
      <c r="ID37" s="22">
        <v>7</v>
      </c>
      <c r="IE37" s="23" t="s">
        <v>52</v>
      </c>
      <c r="IF37" s="23"/>
      <c r="IG37" s="23"/>
      <c r="IH37" s="23"/>
      <c r="II37" s="23"/>
    </row>
    <row r="38" spans="1:243" s="22" customFormat="1" ht="114">
      <c r="A38" s="63">
        <v>4.03</v>
      </c>
      <c r="B38" s="60" t="s">
        <v>88</v>
      </c>
      <c r="C38" s="39" t="s">
        <v>63</v>
      </c>
      <c r="D38" s="61">
        <v>2</v>
      </c>
      <c r="E38" s="62" t="s">
        <v>65</v>
      </c>
      <c r="F38" s="63">
        <v>879.87</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1760</v>
      </c>
      <c r="BB38" s="54">
        <f t="shared" si="2"/>
        <v>1760</v>
      </c>
      <c r="BC38" s="50" t="str">
        <f t="shared" si="3"/>
        <v>INR  One Thousand Seven Hundred &amp; Sixty  Only</v>
      </c>
      <c r="IA38" s="22">
        <v>4.03</v>
      </c>
      <c r="IB38" s="22" t="s">
        <v>88</v>
      </c>
      <c r="IC38" s="22" t="s">
        <v>63</v>
      </c>
      <c r="ID38" s="22">
        <v>2</v>
      </c>
      <c r="IE38" s="23" t="s">
        <v>65</v>
      </c>
      <c r="IF38" s="23"/>
      <c r="IG38" s="23"/>
      <c r="IH38" s="23"/>
      <c r="II38" s="23"/>
    </row>
    <row r="39" spans="1:243" s="22" customFormat="1" ht="99.75">
      <c r="A39" s="59">
        <v>4.04</v>
      </c>
      <c r="B39" s="60" t="s">
        <v>89</v>
      </c>
      <c r="C39" s="39" t="s">
        <v>130</v>
      </c>
      <c r="D39" s="74"/>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6"/>
      <c r="IA39" s="22">
        <v>4.04</v>
      </c>
      <c r="IB39" s="22" t="s">
        <v>89</v>
      </c>
      <c r="IC39" s="22" t="s">
        <v>130</v>
      </c>
      <c r="IE39" s="23"/>
      <c r="IF39" s="23"/>
      <c r="IG39" s="23"/>
      <c r="IH39" s="23"/>
      <c r="II39" s="23"/>
    </row>
    <row r="40" spans="1:243" s="22" customFormat="1" ht="28.5">
      <c r="A40" s="59">
        <v>4.05</v>
      </c>
      <c r="B40" s="60" t="s">
        <v>90</v>
      </c>
      <c r="C40" s="39" t="s">
        <v>131</v>
      </c>
      <c r="D40" s="61">
        <v>1</v>
      </c>
      <c r="E40" s="62" t="s">
        <v>65</v>
      </c>
      <c r="F40" s="63">
        <v>225.47</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225</v>
      </c>
      <c r="BB40" s="54">
        <f t="shared" si="2"/>
        <v>225</v>
      </c>
      <c r="BC40" s="50" t="str">
        <f t="shared" si="3"/>
        <v>INR  Two Hundred &amp; Twenty Five  Only</v>
      </c>
      <c r="IA40" s="22">
        <v>4.05</v>
      </c>
      <c r="IB40" s="22" t="s">
        <v>90</v>
      </c>
      <c r="IC40" s="22" t="s">
        <v>131</v>
      </c>
      <c r="ID40" s="22">
        <v>1</v>
      </c>
      <c r="IE40" s="23" t="s">
        <v>65</v>
      </c>
      <c r="IF40" s="23"/>
      <c r="IG40" s="23"/>
      <c r="IH40" s="23"/>
      <c r="II40" s="23"/>
    </row>
    <row r="41" spans="1:243" s="22" customFormat="1" ht="73.5" customHeight="1">
      <c r="A41" s="59">
        <v>4.06</v>
      </c>
      <c r="B41" s="60" t="s">
        <v>91</v>
      </c>
      <c r="C41" s="39" t="s">
        <v>132</v>
      </c>
      <c r="D41" s="74"/>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6"/>
      <c r="IA41" s="22">
        <v>4.06</v>
      </c>
      <c r="IB41" s="22" t="s">
        <v>91</v>
      </c>
      <c r="IC41" s="22" t="s">
        <v>132</v>
      </c>
      <c r="IE41" s="23"/>
      <c r="IF41" s="23"/>
      <c r="IG41" s="23"/>
      <c r="IH41" s="23"/>
      <c r="II41" s="23"/>
    </row>
    <row r="42" spans="1:243" s="22" customFormat="1" ht="28.5">
      <c r="A42" s="59">
        <v>4.07</v>
      </c>
      <c r="B42" s="60" t="s">
        <v>92</v>
      </c>
      <c r="C42" s="39" t="s">
        <v>133</v>
      </c>
      <c r="D42" s="61">
        <v>2</v>
      </c>
      <c r="E42" s="62" t="s">
        <v>65</v>
      </c>
      <c r="F42" s="63">
        <v>90.79</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182</v>
      </c>
      <c r="BB42" s="54">
        <f t="shared" si="2"/>
        <v>182</v>
      </c>
      <c r="BC42" s="50" t="str">
        <f t="shared" si="3"/>
        <v>INR  One Hundred &amp; Eighty Two  Only</v>
      </c>
      <c r="IA42" s="22">
        <v>4.07</v>
      </c>
      <c r="IB42" s="22" t="s">
        <v>92</v>
      </c>
      <c r="IC42" s="22" t="s">
        <v>133</v>
      </c>
      <c r="ID42" s="22">
        <v>2</v>
      </c>
      <c r="IE42" s="23" t="s">
        <v>65</v>
      </c>
      <c r="IF42" s="23"/>
      <c r="IG42" s="23"/>
      <c r="IH42" s="23"/>
      <c r="II42" s="23"/>
    </row>
    <row r="43" spans="1:243" s="22" customFormat="1" ht="99.75">
      <c r="A43" s="59">
        <v>4.08</v>
      </c>
      <c r="B43" s="60" t="s">
        <v>93</v>
      </c>
      <c r="C43" s="39" t="s">
        <v>134</v>
      </c>
      <c r="D43" s="74"/>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6"/>
      <c r="IA43" s="22">
        <v>4.08</v>
      </c>
      <c r="IB43" s="22" t="s">
        <v>93</v>
      </c>
      <c r="IC43" s="22" t="s">
        <v>134</v>
      </c>
      <c r="IE43" s="23"/>
      <c r="IF43" s="23"/>
      <c r="IG43" s="23"/>
      <c r="IH43" s="23"/>
      <c r="II43" s="23"/>
    </row>
    <row r="44" spans="1:243" s="22" customFormat="1" ht="15.75">
      <c r="A44" s="59">
        <v>4.09</v>
      </c>
      <c r="B44" s="60" t="s">
        <v>189</v>
      </c>
      <c r="C44" s="39" t="s">
        <v>135</v>
      </c>
      <c r="D44" s="61">
        <v>2</v>
      </c>
      <c r="E44" s="62" t="s">
        <v>65</v>
      </c>
      <c r="F44" s="63">
        <v>46.33</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93</v>
      </c>
      <c r="BB44" s="54">
        <f t="shared" si="2"/>
        <v>93</v>
      </c>
      <c r="BC44" s="50" t="str">
        <f t="shared" si="3"/>
        <v>INR  Ninety Three Only</v>
      </c>
      <c r="IA44" s="22">
        <v>4.09</v>
      </c>
      <c r="IB44" s="22" t="s">
        <v>189</v>
      </c>
      <c r="IC44" s="22" t="s">
        <v>135</v>
      </c>
      <c r="ID44" s="22">
        <v>2</v>
      </c>
      <c r="IE44" s="23" t="s">
        <v>65</v>
      </c>
      <c r="IF44" s="23"/>
      <c r="IG44" s="23"/>
      <c r="IH44" s="23"/>
      <c r="II44" s="23"/>
    </row>
    <row r="45" spans="1:243" s="22" customFormat="1" ht="99.75">
      <c r="A45" s="63">
        <v>4.1</v>
      </c>
      <c r="B45" s="60" t="s">
        <v>94</v>
      </c>
      <c r="C45" s="39" t="s">
        <v>136</v>
      </c>
      <c r="D45" s="74"/>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6"/>
      <c r="IA45" s="22">
        <v>4.1</v>
      </c>
      <c r="IB45" s="22" t="s">
        <v>94</v>
      </c>
      <c r="IC45" s="22" t="s">
        <v>136</v>
      </c>
      <c r="IE45" s="23"/>
      <c r="IF45" s="23"/>
      <c r="IG45" s="23"/>
      <c r="IH45" s="23"/>
      <c r="II45" s="23"/>
    </row>
    <row r="46" spans="1:243" s="22" customFormat="1" ht="28.5">
      <c r="A46" s="59">
        <v>4.11</v>
      </c>
      <c r="B46" s="60" t="s">
        <v>95</v>
      </c>
      <c r="C46" s="39" t="s">
        <v>137</v>
      </c>
      <c r="D46" s="61">
        <v>8</v>
      </c>
      <c r="E46" s="62" t="s">
        <v>65</v>
      </c>
      <c r="F46" s="63">
        <v>54.4</v>
      </c>
      <c r="G46" s="40"/>
      <c r="H46" s="24"/>
      <c r="I46" s="47" t="s">
        <v>38</v>
      </c>
      <c r="J46" s="48">
        <f aca="true" t="shared" si="4" ref="J46:J93">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ROUND(total_amount_ba($B$2,$D$2,D46,F46,J46,K46,M46),0)</f>
        <v>435</v>
      </c>
      <c r="BB46" s="54">
        <f>BA46+SUM(N46:AZ46)</f>
        <v>435</v>
      </c>
      <c r="BC46" s="50" t="str">
        <f>SpellNumber(L46,BB46)</f>
        <v>INR  Four Hundred &amp; Thirty Five  Only</v>
      </c>
      <c r="IA46" s="22">
        <v>4.11</v>
      </c>
      <c r="IB46" s="22" t="s">
        <v>95</v>
      </c>
      <c r="IC46" s="22" t="s">
        <v>137</v>
      </c>
      <c r="ID46" s="22">
        <v>8</v>
      </c>
      <c r="IE46" s="23" t="s">
        <v>65</v>
      </c>
      <c r="IF46" s="23"/>
      <c r="IG46" s="23"/>
      <c r="IH46" s="23"/>
      <c r="II46" s="23"/>
    </row>
    <row r="47" spans="1:243" s="22" customFormat="1" ht="114">
      <c r="A47" s="59">
        <v>4.12</v>
      </c>
      <c r="B47" s="60" t="s">
        <v>205</v>
      </c>
      <c r="C47" s="39" t="s">
        <v>138</v>
      </c>
      <c r="D47" s="74"/>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6"/>
      <c r="IA47" s="22">
        <v>4.12</v>
      </c>
      <c r="IB47" s="22" t="s">
        <v>205</v>
      </c>
      <c r="IC47" s="22" t="s">
        <v>138</v>
      </c>
      <c r="IE47" s="23"/>
      <c r="IF47" s="23"/>
      <c r="IG47" s="23"/>
      <c r="IH47" s="23"/>
      <c r="II47" s="23"/>
    </row>
    <row r="48" spans="1:243" s="22" customFormat="1" ht="28.5">
      <c r="A48" s="59">
        <v>4.13</v>
      </c>
      <c r="B48" s="60" t="s">
        <v>206</v>
      </c>
      <c r="C48" s="39" t="s">
        <v>139</v>
      </c>
      <c r="D48" s="61">
        <v>8</v>
      </c>
      <c r="E48" s="62" t="s">
        <v>52</v>
      </c>
      <c r="F48" s="63">
        <v>629.24</v>
      </c>
      <c r="G48" s="40"/>
      <c r="H48" s="24"/>
      <c r="I48" s="47" t="s">
        <v>38</v>
      </c>
      <c r="J48" s="48">
        <f t="shared" si="4"/>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ROUND(total_amount_ba($B$2,$D$2,D48,F48,J48,K48,M48),0)</f>
        <v>5034</v>
      </c>
      <c r="BB48" s="54">
        <f>BA48+SUM(N48:AZ48)</f>
        <v>5034</v>
      </c>
      <c r="BC48" s="50" t="str">
        <f>SpellNumber(L48,BB48)</f>
        <v>INR  Five Thousand  &amp;Thirty Four  Only</v>
      </c>
      <c r="IA48" s="22">
        <v>4.13</v>
      </c>
      <c r="IB48" s="22" t="s">
        <v>206</v>
      </c>
      <c r="IC48" s="22" t="s">
        <v>139</v>
      </c>
      <c r="ID48" s="22">
        <v>8</v>
      </c>
      <c r="IE48" s="23" t="s">
        <v>52</v>
      </c>
      <c r="IF48" s="23"/>
      <c r="IG48" s="23"/>
      <c r="IH48" s="23"/>
      <c r="II48" s="23"/>
    </row>
    <row r="49" spans="1:243" s="22" customFormat="1" ht="91.5" customHeight="1">
      <c r="A49" s="59">
        <v>4.14</v>
      </c>
      <c r="B49" s="60" t="s">
        <v>207</v>
      </c>
      <c r="C49" s="39" t="s">
        <v>140</v>
      </c>
      <c r="D49" s="61">
        <v>2</v>
      </c>
      <c r="E49" s="62" t="s">
        <v>197</v>
      </c>
      <c r="F49" s="63">
        <v>1268.74</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ROUND(total_amount_ba($B$2,$D$2,D49,F49,J49,K49,M49),0)</f>
        <v>2537</v>
      </c>
      <c r="BB49" s="54">
        <f>BA49+SUM(N49:AZ49)</f>
        <v>2537</v>
      </c>
      <c r="BC49" s="50" t="str">
        <f>SpellNumber(L49,BB49)</f>
        <v>INR  Two Thousand Five Hundred &amp; Thirty Seven  Only</v>
      </c>
      <c r="IA49" s="22">
        <v>4.14</v>
      </c>
      <c r="IB49" s="65" t="s">
        <v>207</v>
      </c>
      <c r="IC49" s="22" t="s">
        <v>140</v>
      </c>
      <c r="ID49" s="22">
        <v>2</v>
      </c>
      <c r="IE49" s="23" t="s">
        <v>197</v>
      </c>
      <c r="IF49" s="23"/>
      <c r="IG49" s="23"/>
      <c r="IH49" s="23"/>
      <c r="II49" s="23"/>
    </row>
    <row r="50" spans="1:243" s="22" customFormat="1" ht="15.75">
      <c r="A50" s="59">
        <v>5</v>
      </c>
      <c r="B50" s="60" t="s">
        <v>190</v>
      </c>
      <c r="C50" s="39" t="s">
        <v>141</v>
      </c>
      <c r="D50" s="74"/>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6"/>
      <c r="IA50" s="22">
        <v>5</v>
      </c>
      <c r="IB50" s="22" t="s">
        <v>190</v>
      </c>
      <c r="IC50" s="22" t="s">
        <v>141</v>
      </c>
      <c r="IE50" s="23"/>
      <c r="IF50" s="23"/>
      <c r="IG50" s="23"/>
      <c r="IH50" s="23"/>
      <c r="II50" s="23"/>
    </row>
    <row r="51" spans="1:243" s="22" customFormat="1" ht="114">
      <c r="A51" s="59">
        <v>5.01</v>
      </c>
      <c r="B51" s="60" t="s">
        <v>208</v>
      </c>
      <c r="C51" s="39" t="s">
        <v>142</v>
      </c>
      <c r="D51" s="74"/>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6"/>
      <c r="IA51" s="22">
        <v>5.01</v>
      </c>
      <c r="IB51" s="22" t="s">
        <v>208</v>
      </c>
      <c r="IC51" s="22" t="s">
        <v>142</v>
      </c>
      <c r="IE51" s="23"/>
      <c r="IF51" s="23"/>
      <c r="IG51" s="23"/>
      <c r="IH51" s="23"/>
      <c r="II51" s="23"/>
    </row>
    <row r="52" spans="1:243" s="22" customFormat="1" ht="31.5" customHeight="1">
      <c r="A52" s="59">
        <v>5.02</v>
      </c>
      <c r="B52" s="60" t="s">
        <v>209</v>
      </c>
      <c r="C52" s="39" t="s">
        <v>143</v>
      </c>
      <c r="D52" s="61">
        <v>19</v>
      </c>
      <c r="E52" s="62" t="s">
        <v>52</v>
      </c>
      <c r="F52" s="63">
        <v>1343.13</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ROUND(total_amount_ba($B$2,$D$2,D52,F52,J52,K52,M52),0)</f>
        <v>25519</v>
      </c>
      <c r="BB52" s="54">
        <f>BA52+SUM(N52:AZ52)</f>
        <v>25519</v>
      </c>
      <c r="BC52" s="50" t="str">
        <f>SpellNumber(L52,BB52)</f>
        <v>INR  Twenty Five Thousand Five Hundred &amp; Nineteen  Only</v>
      </c>
      <c r="IA52" s="22">
        <v>5.02</v>
      </c>
      <c r="IB52" s="22" t="s">
        <v>209</v>
      </c>
      <c r="IC52" s="22" t="s">
        <v>143</v>
      </c>
      <c r="ID52" s="22">
        <v>19</v>
      </c>
      <c r="IE52" s="23" t="s">
        <v>52</v>
      </c>
      <c r="IF52" s="23"/>
      <c r="IG52" s="23"/>
      <c r="IH52" s="23"/>
      <c r="II52" s="23"/>
    </row>
    <row r="53" spans="1:243" s="22" customFormat="1" ht="128.25">
      <c r="A53" s="59">
        <v>5.03</v>
      </c>
      <c r="B53" s="60" t="s">
        <v>210</v>
      </c>
      <c r="C53" s="39" t="s">
        <v>144</v>
      </c>
      <c r="D53" s="61">
        <v>3</v>
      </c>
      <c r="E53" s="62" t="s">
        <v>52</v>
      </c>
      <c r="F53" s="63">
        <v>1587.06</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ROUND(total_amount_ba($B$2,$D$2,D53,F53,J53,K53,M53),0)</f>
        <v>4761</v>
      </c>
      <c r="BB53" s="54">
        <f>BA53+SUM(N53:AZ53)</f>
        <v>4761</v>
      </c>
      <c r="BC53" s="50" t="str">
        <f>SpellNumber(L53,BB53)</f>
        <v>INR  Four Thousand Seven Hundred &amp; Sixty One  Only</v>
      </c>
      <c r="IA53" s="22">
        <v>5.03</v>
      </c>
      <c r="IB53" s="22" t="s">
        <v>210</v>
      </c>
      <c r="IC53" s="22" t="s">
        <v>144</v>
      </c>
      <c r="ID53" s="22">
        <v>3</v>
      </c>
      <c r="IE53" s="23" t="s">
        <v>52</v>
      </c>
      <c r="IF53" s="23"/>
      <c r="IG53" s="23"/>
      <c r="IH53" s="23"/>
      <c r="II53" s="23"/>
    </row>
    <row r="54" spans="1:243" s="22" customFormat="1" ht="45.75" customHeight="1">
      <c r="A54" s="59">
        <v>5.04</v>
      </c>
      <c r="B54" s="60" t="s">
        <v>211</v>
      </c>
      <c r="C54" s="39" t="s">
        <v>145</v>
      </c>
      <c r="D54" s="74"/>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6"/>
      <c r="IA54" s="22">
        <v>5.04</v>
      </c>
      <c r="IB54" s="22" t="s">
        <v>211</v>
      </c>
      <c r="IC54" s="22" t="s">
        <v>145</v>
      </c>
      <c r="IE54" s="23"/>
      <c r="IF54" s="23"/>
      <c r="IG54" s="23"/>
      <c r="IH54" s="23"/>
      <c r="II54" s="23"/>
    </row>
    <row r="55" spans="1:243" s="22" customFormat="1" ht="28.5">
      <c r="A55" s="59">
        <v>5.05</v>
      </c>
      <c r="B55" s="60" t="s">
        <v>212</v>
      </c>
      <c r="C55" s="39" t="s">
        <v>146</v>
      </c>
      <c r="D55" s="61">
        <v>30</v>
      </c>
      <c r="E55" s="62" t="s">
        <v>52</v>
      </c>
      <c r="F55" s="63">
        <v>1315.69</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ROUND(total_amount_ba($B$2,$D$2,D55,F55,J55,K55,M55),0)</f>
        <v>39471</v>
      </c>
      <c r="BB55" s="54">
        <f>BA55+SUM(N55:AZ55)</f>
        <v>39471</v>
      </c>
      <c r="BC55" s="50" t="str">
        <f>SpellNumber(L55,BB55)</f>
        <v>INR  Thirty Nine Thousand Four Hundred &amp; Seventy One  Only</v>
      </c>
      <c r="IA55" s="22">
        <v>5.05</v>
      </c>
      <c r="IB55" s="22" t="s">
        <v>212</v>
      </c>
      <c r="IC55" s="22" t="s">
        <v>146</v>
      </c>
      <c r="ID55" s="22">
        <v>30</v>
      </c>
      <c r="IE55" s="23" t="s">
        <v>52</v>
      </c>
      <c r="IF55" s="23"/>
      <c r="IG55" s="23"/>
      <c r="IH55" s="23"/>
      <c r="II55" s="23"/>
    </row>
    <row r="56" spans="1:243" s="22" customFormat="1" ht="30.75" customHeight="1">
      <c r="A56" s="59">
        <v>5.06</v>
      </c>
      <c r="B56" s="60" t="s">
        <v>213</v>
      </c>
      <c r="C56" s="39" t="s">
        <v>147</v>
      </c>
      <c r="D56" s="74"/>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6"/>
      <c r="IA56" s="22">
        <v>5.06</v>
      </c>
      <c r="IB56" s="22" t="s">
        <v>213</v>
      </c>
      <c r="IC56" s="22" t="s">
        <v>147</v>
      </c>
      <c r="IE56" s="23"/>
      <c r="IF56" s="23"/>
      <c r="IG56" s="23"/>
      <c r="IH56" s="23"/>
      <c r="II56" s="23"/>
    </row>
    <row r="57" spans="1:243" s="22" customFormat="1" ht="33.75" customHeight="1">
      <c r="A57" s="59">
        <v>5.07</v>
      </c>
      <c r="B57" s="64" t="s">
        <v>212</v>
      </c>
      <c r="C57" s="39" t="s">
        <v>148</v>
      </c>
      <c r="D57" s="61">
        <v>25</v>
      </c>
      <c r="E57" s="62" t="s">
        <v>52</v>
      </c>
      <c r="F57" s="63">
        <v>1355.41</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ROUND(total_amount_ba($B$2,$D$2,D57,F57,J57,K57,M57),0)</f>
        <v>33885</v>
      </c>
      <c r="BB57" s="54">
        <f>BA57+SUM(N57:AZ57)</f>
        <v>33885</v>
      </c>
      <c r="BC57" s="50" t="str">
        <f>SpellNumber(L57,BB57)</f>
        <v>INR  Thirty Three Thousand Eight Hundred &amp; Eighty Five  Only</v>
      </c>
      <c r="IA57" s="22">
        <v>5.07</v>
      </c>
      <c r="IB57" s="22" t="s">
        <v>212</v>
      </c>
      <c r="IC57" s="22" t="s">
        <v>148</v>
      </c>
      <c r="ID57" s="22">
        <v>25</v>
      </c>
      <c r="IE57" s="23" t="s">
        <v>52</v>
      </c>
      <c r="IF57" s="23"/>
      <c r="IG57" s="23"/>
      <c r="IH57" s="23"/>
      <c r="II57" s="23"/>
    </row>
    <row r="58" spans="1:243" s="22" customFormat="1" ht="185.25">
      <c r="A58" s="59">
        <v>5.08</v>
      </c>
      <c r="B58" s="64" t="s">
        <v>214</v>
      </c>
      <c r="C58" s="39" t="s">
        <v>149</v>
      </c>
      <c r="D58" s="74"/>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6"/>
      <c r="IA58" s="22">
        <v>5.08</v>
      </c>
      <c r="IB58" s="22" t="s">
        <v>214</v>
      </c>
      <c r="IC58" s="22" t="s">
        <v>149</v>
      </c>
      <c r="IE58" s="23"/>
      <c r="IF58" s="23"/>
      <c r="IG58" s="23"/>
      <c r="IH58" s="23"/>
      <c r="II58" s="23"/>
    </row>
    <row r="59" spans="1:243" s="22" customFormat="1" ht="33" customHeight="1">
      <c r="A59" s="63">
        <v>5.09</v>
      </c>
      <c r="B59" s="60" t="s">
        <v>212</v>
      </c>
      <c r="C59" s="39" t="s">
        <v>150</v>
      </c>
      <c r="D59" s="61">
        <v>5</v>
      </c>
      <c r="E59" s="62" t="s">
        <v>52</v>
      </c>
      <c r="F59" s="63">
        <v>1411.61</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ROUND(total_amount_ba($B$2,$D$2,D59,F59,J59,K59,M59),0)</f>
        <v>7058</v>
      </c>
      <c r="BB59" s="54">
        <f>BA59+SUM(N59:AZ59)</f>
        <v>7058</v>
      </c>
      <c r="BC59" s="50" t="str">
        <f>SpellNumber(L59,BB59)</f>
        <v>INR  Seven Thousand  &amp;Fifty Eight  Only</v>
      </c>
      <c r="IA59" s="22">
        <v>5.09</v>
      </c>
      <c r="IB59" s="22" t="s">
        <v>212</v>
      </c>
      <c r="IC59" s="22" t="s">
        <v>150</v>
      </c>
      <c r="ID59" s="22">
        <v>5</v>
      </c>
      <c r="IE59" s="23" t="s">
        <v>52</v>
      </c>
      <c r="IF59" s="23"/>
      <c r="IG59" s="23"/>
      <c r="IH59" s="23"/>
      <c r="II59" s="23"/>
    </row>
    <row r="60" spans="1:243" s="22" customFormat="1" ht="18" customHeight="1">
      <c r="A60" s="59">
        <v>6</v>
      </c>
      <c r="B60" s="60" t="s">
        <v>73</v>
      </c>
      <c r="C60" s="39" t="s">
        <v>151</v>
      </c>
      <c r="D60" s="74"/>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6"/>
      <c r="IA60" s="22">
        <v>6</v>
      </c>
      <c r="IB60" s="22" t="s">
        <v>73</v>
      </c>
      <c r="IC60" s="22" t="s">
        <v>151</v>
      </c>
      <c r="IE60" s="23"/>
      <c r="IF60" s="23"/>
      <c r="IG60" s="23"/>
      <c r="IH60" s="23"/>
      <c r="II60" s="23"/>
    </row>
    <row r="61" spans="1:243" s="22" customFormat="1" ht="142.5">
      <c r="A61" s="59">
        <v>6.01</v>
      </c>
      <c r="B61" s="60" t="s">
        <v>215</v>
      </c>
      <c r="C61" s="39" t="s">
        <v>152</v>
      </c>
      <c r="D61" s="61">
        <v>35</v>
      </c>
      <c r="E61" s="62" t="s">
        <v>52</v>
      </c>
      <c r="F61" s="63">
        <v>508.76</v>
      </c>
      <c r="G61" s="40"/>
      <c r="H61" s="24"/>
      <c r="I61" s="47" t="s">
        <v>38</v>
      </c>
      <c r="J61" s="48">
        <f t="shared" si="4"/>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3"/>
      <c r="BA61" s="42">
        <f>ROUND(total_amount_ba($B$2,$D$2,D61,F61,J61,K61,M61),0)</f>
        <v>17807</v>
      </c>
      <c r="BB61" s="54">
        <f>BA61+SUM(N61:AZ61)</f>
        <v>17807</v>
      </c>
      <c r="BC61" s="50" t="str">
        <f>SpellNumber(L61,BB61)</f>
        <v>INR  Seventeen Thousand Eight Hundred &amp; Seven  Only</v>
      </c>
      <c r="IA61" s="22">
        <v>6.01</v>
      </c>
      <c r="IB61" s="22" t="s">
        <v>215</v>
      </c>
      <c r="IC61" s="22" t="s">
        <v>152</v>
      </c>
      <c r="ID61" s="22">
        <v>35</v>
      </c>
      <c r="IE61" s="23" t="s">
        <v>52</v>
      </c>
      <c r="IF61" s="23"/>
      <c r="IG61" s="23"/>
      <c r="IH61" s="23"/>
      <c r="II61" s="23"/>
    </row>
    <row r="62" spans="1:243" s="22" customFormat="1" ht="89.25" customHeight="1">
      <c r="A62" s="63">
        <v>6.02</v>
      </c>
      <c r="B62" s="60" t="s">
        <v>216</v>
      </c>
      <c r="C62" s="39" t="s">
        <v>153</v>
      </c>
      <c r="D62" s="74"/>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6"/>
      <c r="IA62" s="22">
        <v>6.02</v>
      </c>
      <c r="IB62" s="22" t="s">
        <v>216</v>
      </c>
      <c r="IC62" s="22" t="s">
        <v>153</v>
      </c>
      <c r="IE62" s="23"/>
      <c r="IF62" s="23"/>
      <c r="IG62" s="23"/>
      <c r="IH62" s="23"/>
      <c r="II62" s="23"/>
    </row>
    <row r="63" spans="1:243" s="22" customFormat="1" ht="28.5">
      <c r="A63" s="59">
        <v>6.03</v>
      </c>
      <c r="B63" s="64" t="s">
        <v>217</v>
      </c>
      <c r="C63" s="39" t="s">
        <v>154</v>
      </c>
      <c r="D63" s="61">
        <v>10</v>
      </c>
      <c r="E63" s="62" t="s">
        <v>74</v>
      </c>
      <c r="F63" s="63">
        <v>267.47</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ROUND(total_amount_ba($B$2,$D$2,D63,F63,J63,K63,M63),0)</f>
        <v>2675</v>
      </c>
      <c r="BB63" s="54">
        <f>BA63+SUM(N63:AZ63)</f>
        <v>2675</v>
      </c>
      <c r="BC63" s="50" t="str">
        <f>SpellNumber(L63,BB63)</f>
        <v>INR  Two Thousand Six Hundred &amp; Seventy Five  Only</v>
      </c>
      <c r="IA63" s="22">
        <v>6.03</v>
      </c>
      <c r="IB63" s="22" t="s">
        <v>217</v>
      </c>
      <c r="IC63" s="22" t="s">
        <v>154</v>
      </c>
      <c r="ID63" s="22">
        <v>10</v>
      </c>
      <c r="IE63" s="23" t="s">
        <v>74</v>
      </c>
      <c r="IF63" s="23"/>
      <c r="IG63" s="23"/>
      <c r="IH63" s="23"/>
      <c r="II63" s="23"/>
    </row>
    <row r="64" spans="1:243" s="22" customFormat="1" ht="114">
      <c r="A64" s="59">
        <v>6.04</v>
      </c>
      <c r="B64" s="64" t="s">
        <v>218</v>
      </c>
      <c r="C64" s="39" t="s">
        <v>155</v>
      </c>
      <c r="D64" s="74"/>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6"/>
      <c r="IA64" s="22">
        <v>6.04</v>
      </c>
      <c r="IB64" s="22" t="s">
        <v>218</v>
      </c>
      <c r="IC64" s="22" t="s">
        <v>155</v>
      </c>
      <c r="IE64" s="23"/>
      <c r="IF64" s="23"/>
      <c r="IG64" s="23"/>
      <c r="IH64" s="23"/>
      <c r="II64" s="23"/>
    </row>
    <row r="65" spans="1:243" s="22" customFormat="1" ht="15.75">
      <c r="A65" s="63">
        <v>6.05</v>
      </c>
      <c r="B65" s="60" t="s">
        <v>219</v>
      </c>
      <c r="C65" s="39" t="s">
        <v>156</v>
      </c>
      <c r="D65" s="74"/>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6"/>
      <c r="IA65" s="22">
        <v>6.05</v>
      </c>
      <c r="IB65" s="22" t="s">
        <v>219</v>
      </c>
      <c r="IC65" s="22" t="s">
        <v>156</v>
      </c>
      <c r="IE65" s="23"/>
      <c r="IF65" s="23"/>
      <c r="IG65" s="23"/>
      <c r="IH65" s="23"/>
      <c r="II65" s="23"/>
    </row>
    <row r="66" spans="1:243" s="22" customFormat="1" ht="33" customHeight="1">
      <c r="A66" s="59">
        <v>6.06</v>
      </c>
      <c r="B66" s="60" t="s">
        <v>220</v>
      </c>
      <c r="C66" s="39" t="s">
        <v>157</v>
      </c>
      <c r="D66" s="61">
        <v>4</v>
      </c>
      <c r="E66" s="62" t="s">
        <v>65</v>
      </c>
      <c r="F66" s="63">
        <v>103.28</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ROUND(total_amount_ba($B$2,$D$2,D66,F66,J66,K66,M66),0)</f>
        <v>413</v>
      </c>
      <c r="BB66" s="54">
        <f>BA66+SUM(N66:AZ66)</f>
        <v>413</v>
      </c>
      <c r="BC66" s="50" t="str">
        <f>SpellNumber(L66,BB66)</f>
        <v>INR  Four Hundred &amp; Thirteen  Only</v>
      </c>
      <c r="IA66" s="22">
        <v>6.06</v>
      </c>
      <c r="IB66" s="22" t="s">
        <v>220</v>
      </c>
      <c r="IC66" s="22" t="s">
        <v>157</v>
      </c>
      <c r="ID66" s="22">
        <v>4</v>
      </c>
      <c r="IE66" s="23" t="s">
        <v>65</v>
      </c>
      <c r="IF66" s="23"/>
      <c r="IG66" s="23"/>
      <c r="IH66" s="23"/>
      <c r="II66" s="23"/>
    </row>
    <row r="67" spans="1:243" s="22" customFormat="1" ht="15.75">
      <c r="A67" s="59">
        <v>6.07</v>
      </c>
      <c r="B67" s="60" t="s">
        <v>221</v>
      </c>
      <c r="C67" s="39" t="s">
        <v>158</v>
      </c>
      <c r="D67" s="74"/>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6"/>
      <c r="IA67" s="22">
        <v>6.07</v>
      </c>
      <c r="IB67" s="22" t="s">
        <v>221</v>
      </c>
      <c r="IC67" s="22" t="s">
        <v>158</v>
      </c>
      <c r="IE67" s="23"/>
      <c r="IF67" s="23"/>
      <c r="IG67" s="23"/>
      <c r="IH67" s="23"/>
      <c r="II67" s="23"/>
    </row>
    <row r="68" spans="1:243" s="22" customFormat="1" ht="28.5">
      <c r="A68" s="59">
        <v>6.08</v>
      </c>
      <c r="B68" s="60" t="s">
        <v>222</v>
      </c>
      <c r="C68" s="39" t="s">
        <v>159</v>
      </c>
      <c r="D68" s="61">
        <v>4</v>
      </c>
      <c r="E68" s="62" t="s">
        <v>65</v>
      </c>
      <c r="F68" s="63">
        <v>178.25</v>
      </c>
      <c r="G68" s="40"/>
      <c r="H68" s="24"/>
      <c r="I68" s="47" t="s">
        <v>38</v>
      </c>
      <c r="J68" s="48">
        <f t="shared" si="4"/>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aca="true" t="shared" si="5" ref="BA68:BA83">ROUND(total_amount_ba($B$2,$D$2,D68,F68,J68,K68,M68),0)</f>
        <v>713</v>
      </c>
      <c r="BB68" s="54">
        <f aca="true" t="shared" si="6" ref="BB68:BB83">BA68+SUM(N68:AZ68)</f>
        <v>713</v>
      </c>
      <c r="BC68" s="50" t="str">
        <f aca="true" t="shared" si="7" ref="BC68:BC83">SpellNumber(L68,BB68)</f>
        <v>INR  Seven Hundred &amp; Thirteen  Only</v>
      </c>
      <c r="IA68" s="22">
        <v>6.08</v>
      </c>
      <c r="IB68" s="22" t="s">
        <v>222</v>
      </c>
      <c r="IC68" s="22" t="s">
        <v>159</v>
      </c>
      <c r="ID68" s="22">
        <v>4</v>
      </c>
      <c r="IE68" s="23" t="s">
        <v>65</v>
      </c>
      <c r="IF68" s="23"/>
      <c r="IG68" s="23"/>
      <c r="IH68" s="23"/>
      <c r="II68" s="23"/>
    </row>
    <row r="69" spans="1:243" s="22" customFormat="1" ht="15.75">
      <c r="A69" s="59">
        <v>6.09</v>
      </c>
      <c r="B69" s="60" t="s">
        <v>223</v>
      </c>
      <c r="C69" s="39" t="s">
        <v>160</v>
      </c>
      <c r="D69" s="74"/>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6"/>
      <c r="IA69" s="22">
        <v>6.09</v>
      </c>
      <c r="IB69" s="22" t="s">
        <v>223</v>
      </c>
      <c r="IC69" s="22" t="s">
        <v>160</v>
      </c>
      <c r="IE69" s="23"/>
      <c r="IF69" s="23"/>
      <c r="IG69" s="23"/>
      <c r="IH69" s="23"/>
      <c r="II69" s="23"/>
    </row>
    <row r="70" spans="1:243" s="22" customFormat="1" ht="28.5">
      <c r="A70" s="59">
        <v>6.1</v>
      </c>
      <c r="B70" s="60" t="s">
        <v>224</v>
      </c>
      <c r="C70" s="39" t="s">
        <v>161</v>
      </c>
      <c r="D70" s="61">
        <v>4</v>
      </c>
      <c r="E70" s="62" t="s">
        <v>65</v>
      </c>
      <c r="F70" s="63">
        <v>113.85</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455</v>
      </c>
      <c r="BB70" s="54">
        <f t="shared" si="6"/>
        <v>455</v>
      </c>
      <c r="BC70" s="50" t="str">
        <f t="shared" si="7"/>
        <v>INR  Four Hundred &amp; Fifty Five  Only</v>
      </c>
      <c r="IA70" s="22">
        <v>6.1</v>
      </c>
      <c r="IB70" s="22" t="s">
        <v>224</v>
      </c>
      <c r="IC70" s="22" t="s">
        <v>161</v>
      </c>
      <c r="ID70" s="22">
        <v>4</v>
      </c>
      <c r="IE70" s="23" t="s">
        <v>65</v>
      </c>
      <c r="IF70" s="23"/>
      <c r="IG70" s="23"/>
      <c r="IH70" s="23"/>
      <c r="II70" s="23"/>
    </row>
    <row r="71" spans="1:243" s="22" customFormat="1" ht="20.25" customHeight="1">
      <c r="A71" s="59">
        <v>6.11</v>
      </c>
      <c r="B71" s="60" t="s">
        <v>225</v>
      </c>
      <c r="C71" s="39" t="s">
        <v>162</v>
      </c>
      <c r="D71" s="74"/>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6"/>
      <c r="IA71" s="22">
        <v>6.11</v>
      </c>
      <c r="IB71" s="22" t="s">
        <v>225</v>
      </c>
      <c r="IC71" s="22" t="s">
        <v>162</v>
      </c>
      <c r="IE71" s="23"/>
      <c r="IF71" s="23"/>
      <c r="IG71" s="23"/>
      <c r="IH71" s="23"/>
      <c r="II71" s="23"/>
    </row>
    <row r="72" spans="1:243" s="22" customFormat="1" ht="15.75">
      <c r="A72" s="59">
        <v>6.12</v>
      </c>
      <c r="B72" s="60" t="s">
        <v>226</v>
      </c>
      <c r="C72" s="39" t="s">
        <v>163</v>
      </c>
      <c r="D72" s="61">
        <v>2</v>
      </c>
      <c r="E72" s="62" t="s">
        <v>65</v>
      </c>
      <c r="F72" s="63">
        <v>99.78</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200</v>
      </c>
      <c r="BB72" s="54">
        <f t="shared" si="6"/>
        <v>200</v>
      </c>
      <c r="BC72" s="50" t="str">
        <f t="shared" si="7"/>
        <v>INR  Two Hundred    Only</v>
      </c>
      <c r="IA72" s="22">
        <v>6.12</v>
      </c>
      <c r="IB72" s="22" t="s">
        <v>226</v>
      </c>
      <c r="IC72" s="22" t="s">
        <v>163</v>
      </c>
      <c r="ID72" s="22">
        <v>2</v>
      </c>
      <c r="IE72" s="23" t="s">
        <v>65</v>
      </c>
      <c r="IF72" s="23"/>
      <c r="IG72" s="23"/>
      <c r="IH72" s="23"/>
      <c r="II72" s="23"/>
    </row>
    <row r="73" spans="1:243" s="22" customFormat="1" ht="409.5">
      <c r="A73" s="59">
        <v>6.13</v>
      </c>
      <c r="B73" s="64" t="s">
        <v>96</v>
      </c>
      <c r="C73" s="39" t="s">
        <v>164</v>
      </c>
      <c r="D73" s="74"/>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6"/>
      <c r="IA73" s="22">
        <v>6.13</v>
      </c>
      <c r="IB73" s="22" t="s">
        <v>96</v>
      </c>
      <c r="IC73" s="22" t="s">
        <v>164</v>
      </c>
      <c r="IE73" s="23"/>
      <c r="IF73" s="23"/>
      <c r="IG73" s="23"/>
      <c r="IH73" s="23"/>
      <c r="II73" s="23"/>
    </row>
    <row r="74" spans="1:243" s="22" customFormat="1" ht="142.5">
      <c r="A74" s="59">
        <v>6.14</v>
      </c>
      <c r="B74" s="64" t="s">
        <v>227</v>
      </c>
      <c r="C74" s="39" t="s">
        <v>165</v>
      </c>
      <c r="D74" s="61">
        <v>19</v>
      </c>
      <c r="E74" s="62" t="s">
        <v>52</v>
      </c>
      <c r="F74" s="63">
        <v>1319.11</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25063</v>
      </c>
      <c r="BB74" s="54">
        <f t="shared" si="6"/>
        <v>25063</v>
      </c>
      <c r="BC74" s="50" t="str">
        <f t="shared" si="7"/>
        <v>INR  Twenty Five Thousand  &amp;Sixty Three  Only</v>
      </c>
      <c r="IA74" s="22">
        <v>6.14</v>
      </c>
      <c r="IB74" s="22" t="s">
        <v>227</v>
      </c>
      <c r="IC74" s="22" t="s">
        <v>165</v>
      </c>
      <c r="ID74" s="22">
        <v>19</v>
      </c>
      <c r="IE74" s="23" t="s">
        <v>52</v>
      </c>
      <c r="IF74" s="23"/>
      <c r="IG74" s="23"/>
      <c r="IH74" s="23"/>
      <c r="II74" s="23"/>
    </row>
    <row r="75" spans="1:243" s="22" customFormat="1" ht="189" customHeight="1">
      <c r="A75" s="63">
        <v>6.15</v>
      </c>
      <c r="B75" s="60" t="s">
        <v>97</v>
      </c>
      <c r="C75" s="39" t="s">
        <v>166</v>
      </c>
      <c r="D75" s="61">
        <v>54</v>
      </c>
      <c r="E75" s="62" t="s">
        <v>52</v>
      </c>
      <c r="F75" s="63">
        <v>1649.23</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89058</v>
      </c>
      <c r="BB75" s="54">
        <f t="shared" si="6"/>
        <v>89058</v>
      </c>
      <c r="BC75" s="50" t="str">
        <f t="shared" si="7"/>
        <v>INR  Eighty Nine Thousand  &amp;Fifty Eight  Only</v>
      </c>
      <c r="IA75" s="22">
        <v>6.15</v>
      </c>
      <c r="IB75" s="22" t="s">
        <v>97</v>
      </c>
      <c r="IC75" s="22" t="s">
        <v>166</v>
      </c>
      <c r="ID75" s="22">
        <v>54</v>
      </c>
      <c r="IE75" s="23" t="s">
        <v>52</v>
      </c>
      <c r="IF75" s="23"/>
      <c r="IG75" s="23"/>
      <c r="IH75" s="23"/>
      <c r="II75" s="23"/>
    </row>
    <row r="76" spans="1:243" s="22" customFormat="1" ht="23.25" customHeight="1">
      <c r="A76" s="59">
        <v>7</v>
      </c>
      <c r="B76" s="60" t="s">
        <v>53</v>
      </c>
      <c r="C76" s="39" t="s">
        <v>167</v>
      </c>
      <c r="D76" s="74"/>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6"/>
      <c r="IA76" s="22">
        <v>7</v>
      </c>
      <c r="IB76" s="22" t="s">
        <v>53</v>
      </c>
      <c r="IC76" s="22" t="s">
        <v>167</v>
      </c>
      <c r="IE76" s="23"/>
      <c r="IF76" s="23"/>
      <c r="IG76" s="23"/>
      <c r="IH76" s="23"/>
      <c r="II76" s="23"/>
    </row>
    <row r="77" spans="1:243" s="22" customFormat="1" ht="15.75">
      <c r="A77" s="59">
        <v>7.01</v>
      </c>
      <c r="B77" s="60" t="s">
        <v>228</v>
      </c>
      <c r="C77" s="39" t="s">
        <v>168</v>
      </c>
      <c r="D77" s="74"/>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6"/>
      <c r="IA77" s="22">
        <v>7.01</v>
      </c>
      <c r="IB77" s="22" t="s">
        <v>228</v>
      </c>
      <c r="IC77" s="22" t="s">
        <v>168</v>
      </c>
      <c r="IE77" s="23"/>
      <c r="IF77" s="23"/>
      <c r="IG77" s="23"/>
      <c r="IH77" s="23"/>
      <c r="II77" s="23"/>
    </row>
    <row r="78" spans="1:243" s="22" customFormat="1" ht="28.5">
      <c r="A78" s="63">
        <v>7.02</v>
      </c>
      <c r="B78" s="60" t="s">
        <v>229</v>
      </c>
      <c r="C78" s="39" t="s">
        <v>169</v>
      </c>
      <c r="D78" s="61">
        <v>20</v>
      </c>
      <c r="E78" s="62" t="s">
        <v>52</v>
      </c>
      <c r="F78" s="63">
        <v>222.92</v>
      </c>
      <c r="G78" s="40"/>
      <c r="H78" s="24"/>
      <c r="I78" s="47" t="s">
        <v>38</v>
      </c>
      <c r="J78" s="48">
        <f t="shared" si="4"/>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t="shared" si="5"/>
        <v>4458</v>
      </c>
      <c r="BB78" s="54">
        <f t="shared" si="6"/>
        <v>4458</v>
      </c>
      <c r="BC78" s="50" t="str">
        <f t="shared" si="7"/>
        <v>INR  Four Thousand Four Hundred &amp; Fifty Eight  Only</v>
      </c>
      <c r="IA78" s="22">
        <v>7.02</v>
      </c>
      <c r="IB78" s="22" t="s">
        <v>229</v>
      </c>
      <c r="IC78" s="22" t="s">
        <v>169</v>
      </c>
      <c r="ID78" s="22">
        <v>20</v>
      </c>
      <c r="IE78" s="23" t="s">
        <v>52</v>
      </c>
      <c r="IF78" s="23"/>
      <c r="IG78" s="23"/>
      <c r="IH78" s="23"/>
      <c r="II78" s="23"/>
    </row>
    <row r="79" spans="1:243" s="22" customFormat="1" ht="42.75">
      <c r="A79" s="59">
        <v>7.03</v>
      </c>
      <c r="B79" s="64" t="s">
        <v>230</v>
      </c>
      <c r="C79" s="39" t="s">
        <v>170</v>
      </c>
      <c r="D79" s="74"/>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6"/>
      <c r="IA79" s="22">
        <v>7.03</v>
      </c>
      <c r="IB79" s="22" t="s">
        <v>230</v>
      </c>
      <c r="IC79" s="22" t="s">
        <v>170</v>
      </c>
      <c r="IE79" s="23"/>
      <c r="IF79" s="23"/>
      <c r="IG79" s="23"/>
      <c r="IH79" s="23"/>
      <c r="II79" s="23"/>
    </row>
    <row r="80" spans="1:243" s="22" customFormat="1" ht="28.5">
      <c r="A80" s="59">
        <v>7.04</v>
      </c>
      <c r="B80" s="64" t="s">
        <v>229</v>
      </c>
      <c r="C80" s="39" t="s">
        <v>171</v>
      </c>
      <c r="D80" s="61">
        <v>20</v>
      </c>
      <c r="E80" s="62" t="s">
        <v>52</v>
      </c>
      <c r="F80" s="63">
        <v>256.77</v>
      </c>
      <c r="G80" s="40"/>
      <c r="H80" s="24"/>
      <c r="I80" s="47" t="s">
        <v>38</v>
      </c>
      <c r="J80" s="48">
        <f t="shared" si="4"/>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t="shared" si="5"/>
        <v>5135</v>
      </c>
      <c r="BB80" s="54">
        <f t="shared" si="6"/>
        <v>5135</v>
      </c>
      <c r="BC80" s="50" t="str">
        <f t="shared" si="7"/>
        <v>INR  Five Thousand One Hundred &amp; Thirty Five  Only</v>
      </c>
      <c r="IA80" s="22">
        <v>7.04</v>
      </c>
      <c r="IB80" s="22" t="s">
        <v>229</v>
      </c>
      <c r="IC80" s="22" t="s">
        <v>171</v>
      </c>
      <c r="ID80" s="22">
        <v>20</v>
      </c>
      <c r="IE80" s="23" t="s">
        <v>52</v>
      </c>
      <c r="IF80" s="23"/>
      <c r="IG80" s="23"/>
      <c r="IH80" s="23"/>
      <c r="II80" s="23"/>
    </row>
    <row r="81" spans="1:243" s="22" customFormat="1" ht="85.5">
      <c r="A81" s="63">
        <v>7.05</v>
      </c>
      <c r="B81" s="60" t="s">
        <v>98</v>
      </c>
      <c r="C81" s="39" t="s">
        <v>172</v>
      </c>
      <c r="D81" s="74"/>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6"/>
      <c r="IA81" s="22">
        <v>7.05</v>
      </c>
      <c r="IB81" s="22" t="s">
        <v>98</v>
      </c>
      <c r="IC81" s="22" t="s">
        <v>172</v>
      </c>
      <c r="IE81" s="23"/>
      <c r="IF81" s="23"/>
      <c r="IG81" s="23"/>
      <c r="IH81" s="23"/>
      <c r="II81" s="23"/>
    </row>
    <row r="82" spans="1:243" s="22" customFormat="1" ht="19.5" customHeight="1">
      <c r="A82" s="59">
        <v>7.06</v>
      </c>
      <c r="B82" s="60" t="s">
        <v>79</v>
      </c>
      <c r="C82" s="39" t="s">
        <v>173</v>
      </c>
      <c r="D82" s="61">
        <v>110</v>
      </c>
      <c r="E82" s="62" t="s">
        <v>52</v>
      </c>
      <c r="F82" s="63">
        <v>76.41</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5"/>
        <v>8405</v>
      </c>
      <c r="BB82" s="54">
        <f t="shared" si="6"/>
        <v>8405</v>
      </c>
      <c r="BC82" s="50" t="str">
        <f t="shared" si="7"/>
        <v>INR  Eight Thousand Four Hundred &amp; Five  Only</v>
      </c>
      <c r="IA82" s="22">
        <v>7.06</v>
      </c>
      <c r="IB82" s="22" t="s">
        <v>79</v>
      </c>
      <c r="IC82" s="22" t="s">
        <v>173</v>
      </c>
      <c r="ID82" s="22">
        <v>110</v>
      </c>
      <c r="IE82" s="23" t="s">
        <v>52</v>
      </c>
      <c r="IF82" s="23"/>
      <c r="IG82" s="23"/>
      <c r="IH82" s="23"/>
      <c r="II82" s="23"/>
    </row>
    <row r="83" spans="1:243" s="22" customFormat="1" ht="42.75">
      <c r="A83" s="59">
        <v>7.07</v>
      </c>
      <c r="B83" s="60" t="s">
        <v>231</v>
      </c>
      <c r="C83" s="39" t="s">
        <v>174</v>
      </c>
      <c r="D83" s="74"/>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6"/>
      <c r="IA83" s="22">
        <v>7.07</v>
      </c>
      <c r="IB83" s="22" t="s">
        <v>231</v>
      </c>
      <c r="IC83" s="22" t="s">
        <v>174</v>
      </c>
      <c r="IE83" s="23"/>
      <c r="IF83" s="23"/>
      <c r="IG83" s="23"/>
      <c r="IH83" s="23"/>
      <c r="II83" s="23"/>
    </row>
    <row r="84" spans="1:243" s="22" customFormat="1" ht="57">
      <c r="A84" s="63">
        <v>7.08</v>
      </c>
      <c r="B84" s="60" t="s">
        <v>232</v>
      </c>
      <c r="C84" s="39" t="s">
        <v>175</v>
      </c>
      <c r="D84" s="61">
        <v>30</v>
      </c>
      <c r="E84" s="62" t="s">
        <v>52</v>
      </c>
      <c r="F84" s="63">
        <v>141.29</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ROUND(total_amount_ba($B$2,$D$2,D84,F84,J84,K84,M84),0)</f>
        <v>4239</v>
      </c>
      <c r="BB84" s="54">
        <f>BA84+SUM(N84:AZ84)</f>
        <v>4239</v>
      </c>
      <c r="BC84" s="50" t="str">
        <f>SpellNumber(L84,BB84)</f>
        <v>INR  Four Thousand Two Hundred &amp; Thirty Nine  Only</v>
      </c>
      <c r="IA84" s="22">
        <v>7.08</v>
      </c>
      <c r="IB84" s="22" t="s">
        <v>232</v>
      </c>
      <c r="IC84" s="22" t="s">
        <v>175</v>
      </c>
      <c r="ID84" s="22">
        <v>30</v>
      </c>
      <c r="IE84" s="23" t="s">
        <v>52</v>
      </c>
      <c r="IF84" s="23"/>
      <c r="IG84" s="23"/>
      <c r="IH84" s="23"/>
      <c r="II84" s="23"/>
    </row>
    <row r="85" spans="1:243" s="22" customFormat="1" ht="19.5" customHeight="1">
      <c r="A85" s="59">
        <v>7.09</v>
      </c>
      <c r="B85" s="64" t="s">
        <v>99</v>
      </c>
      <c r="C85" s="39" t="s">
        <v>176</v>
      </c>
      <c r="D85" s="61">
        <v>60</v>
      </c>
      <c r="E85" s="62" t="s">
        <v>52</v>
      </c>
      <c r="F85" s="63">
        <v>100.96</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ROUND(total_amount_ba($B$2,$D$2,D85,F85,J85,K85,M85),0)</f>
        <v>6058</v>
      </c>
      <c r="BB85" s="54">
        <f>BA85+SUM(N85:AZ85)</f>
        <v>6058</v>
      </c>
      <c r="BC85" s="50" t="str">
        <f>SpellNumber(L85,BB85)</f>
        <v>INR  Six Thousand  &amp;Fifty Eight  Only</v>
      </c>
      <c r="IA85" s="22">
        <v>7.09</v>
      </c>
      <c r="IB85" s="22" t="s">
        <v>99</v>
      </c>
      <c r="IC85" s="22" t="s">
        <v>176</v>
      </c>
      <c r="ID85" s="22">
        <v>60</v>
      </c>
      <c r="IE85" s="23" t="s">
        <v>52</v>
      </c>
      <c r="IF85" s="23"/>
      <c r="IG85" s="23"/>
      <c r="IH85" s="23"/>
      <c r="II85" s="23"/>
    </row>
    <row r="86" spans="1:243" s="22" customFormat="1" ht="15.75">
      <c r="A86" s="59">
        <v>8</v>
      </c>
      <c r="B86" s="64" t="s">
        <v>100</v>
      </c>
      <c r="C86" s="39" t="s">
        <v>177</v>
      </c>
      <c r="D86" s="74"/>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6"/>
      <c r="IA86" s="22">
        <v>8</v>
      </c>
      <c r="IB86" s="22" t="s">
        <v>100</v>
      </c>
      <c r="IC86" s="22" t="s">
        <v>177</v>
      </c>
      <c r="IE86" s="23"/>
      <c r="IF86" s="23"/>
      <c r="IG86" s="23"/>
      <c r="IH86" s="23"/>
      <c r="II86" s="23"/>
    </row>
    <row r="87" spans="1:243" s="22" customFormat="1" ht="71.25">
      <c r="A87" s="63">
        <v>8.01</v>
      </c>
      <c r="B87" s="60" t="s">
        <v>191</v>
      </c>
      <c r="C87" s="39" t="s">
        <v>178</v>
      </c>
      <c r="D87" s="74"/>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6"/>
      <c r="IA87" s="22">
        <v>8.01</v>
      </c>
      <c r="IB87" s="22" t="s">
        <v>191</v>
      </c>
      <c r="IC87" s="22" t="s">
        <v>178</v>
      </c>
      <c r="IE87" s="23"/>
      <c r="IF87" s="23"/>
      <c r="IG87" s="23"/>
      <c r="IH87" s="23"/>
      <c r="II87" s="23"/>
    </row>
    <row r="88" spans="1:243" s="22" customFormat="1" ht="28.5">
      <c r="A88" s="59">
        <v>8.02</v>
      </c>
      <c r="B88" s="60" t="s">
        <v>192</v>
      </c>
      <c r="C88" s="39" t="s">
        <v>179</v>
      </c>
      <c r="D88" s="61">
        <v>5</v>
      </c>
      <c r="E88" s="62" t="s">
        <v>64</v>
      </c>
      <c r="F88" s="63">
        <v>1523.41</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ROUND(total_amount_ba($B$2,$D$2,D88,F88,J88,K88,M88),0)</f>
        <v>7617</v>
      </c>
      <c r="BB88" s="54">
        <f>BA88+SUM(N88:AZ88)</f>
        <v>7617</v>
      </c>
      <c r="BC88" s="50" t="str">
        <f>SpellNumber(L88,BB88)</f>
        <v>INR  Seven Thousand Six Hundred &amp; Seventeen  Only</v>
      </c>
      <c r="IA88" s="22">
        <v>8.02</v>
      </c>
      <c r="IB88" s="22" t="s">
        <v>192</v>
      </c>
      <c r="IC88" s="22" t="s">
        <v>179</v>
      </c>
      <c r="ID88" s="22">
        <v>5</v>
      </c>
      <c r="IE88" s="23" t="s">
        <v>64</v>
      </c>
      <c r="IF88" s="23"/>
      <c r="IG88" s="23"/>
      <c r="IH88" s="23"/>
      <c r="II88" s="23"/>
    </row>
    <row r="89" spans="1:243" s="22" customFormat="1" ht="74.25" customHeight="1">
      <c r="A89" s="59">
        <v>8.03</v>
      </c>
      <c r="B89" s="60" t="s">
        <v>233</v>
      </c>
      <c r="C89" s="39" t="s">
        <v>180</v>
      </c>
      <c r="D89" s="74"/>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6"/>
      <c r="IA89" s="22">
        <v>8.03</v>
      </c>
      <c r="IB89" s="22" t="s">
        <v>233</v>
      </c>
      <c r="IC89" s="22" t="s">
        <v>180</v>
      </c>
      <c r="IE89" s="23"/>
      <c r="IF89" s="23"/>
      <c r="IG89" s="23"/>
      <c r="IH89" s="23"/>
      <c r="II89" s="23"/>
    </row>
    <row r="90" spans="1:243" s="22" customFormat="1" ht="15.75" customHeight="1">
      <c r="A90" s="63">
        <v>8.04</v>
      </c>
      <c r="B90" s="60" t="s">
        <v>234</v>
      </c>
      <c r="C90" s="39" t="s">
        <v>181</v>
      </c>
      <c r="D90" s="61">
        <v>1.5</v>
      </c>
      <c r="E90" s="62" t="s">
        <v>64</v>
      </c>
      <c r="F90" s="63">
        <v>1288.82</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ROUND(total_amount_ba($B$2,$D$2,D90,F90,J90,K90,M90),0)</f>
        <v>1933</v>
      </c>
      <c r="BB90" s="54">
        <f>BA90+SUM(N90:AZ90)</f>
        <v>1933</v>
      </c>
      <c r="BC90" s="50" t="str">
        <f>SpellNumber(L90,BB90)</f>
        <v>INR  One Thousand Nine Hundred &amp; Thirty Three  Only</v>
      </c>
      <c r="IA90" s="22">
        <v>8.04</v>
      </c>
      <c r="IB90" s="22" t="s">
        <v>234</v>
      </c>
      <c r="IC90" s="22" t="s">
        <v>181</v>
      </c>
      <c r="ID90" s="22">
        <v>1.5</v>
      </c>
      <c r="IE90" s="23" t="s">
        <v>64</v>
      </c>
      <c r="IF90" s="23"/>
      <c r="IG90" s="23"/>
      <c r="IH90" s="23"/>
      <c r="II90" s="23"/>
    </row>
    <row r="91" spans="1:243" s="22" customFormat="1" ht="71.25">
      <c r="A91" s="59">
        <v>8.05</v>
      </c>
      <c r="B91" s="64" t="s">
        <v>235</v>
      </c>
      <c r="C91" s="39" t="s">
        <v>182</v>
      </c>
      <c r="D91" s="61">
        <v>25</v>
      </c>
      <c r="E91" s="62" t="s">
        <v>52</v>
      </c>
      <c r="F91" s="63">
        <v>166.85</v>
      </c>
      <c r="G91" s="40"/>
      <c r="H91" s="24"/>
      <c r="I91" s="47" t="s">
        <v>38</v>
      </c>
      <c r="J91" s="48">
        <f t="shared" si="4"/>
        <v>1</v>
      </c>
      <c r="K91" s="24" t="s">
        <v>39</v>
      </c>
      <c r="L91" s="24" t="s">
        <v>4</v>
      </c>
      <c r="M91" s="41"/>
      <c r="N91" s="24"/>
      <c r="O91" s="24"/>
      <c r="P91" s="46"/>
      <c r="Q91" s="24"/>
      <c r="R91" s="24"/>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53"/>
      <c r="BA91" s="42">
        <f>ROUND(total_amount_ba($B$2,$D$2,D91,F91,J91,K91,M91),0)</f>
        <v>4171</v>
      </c>
      <c r="BB91" s="54">
        <f>BA91+SUM(N91:AZ91)</f>
        <v>4171</v>
      </c>
      <c r="BC91" s="50" t="str">
        <f>SpellNumber(L91,BB91)</f>
        <v>INR  Four Thousand One Hundred &amp; Seventy One  Only</v>
      </c>
      <c r="IA91" s="22">
        <v>8.05</v>
      </c>
      <c r="IB91" s="22" t="s">
        <v>235</v>
      </c>
      <c r="IC91" s="22" t="s">
        <v>182</v>
      </c>
      <c r="ID91" s="22">
        <v>25</v>
      </c>
      <c r="IE91" s="23" t="s">
        <v>52</v>
      </c>
      <c r="IF91" s="23"/>
      <c r="IG91" s="23"/>
      <c r="IH91" s="23"/>
      <c r="II91" s="23"/>
    </row>
    <row r="92" spans="1:243" s="22" customFormat="1" ht="57.75" customHeight="1">
      <c r="A92" s="59">
        <v>8.06</v>
      </c>
      <c r="B92" s="64" t="s">
        <v>193</v>
      </c>
      <c r="C92" s="39" t="s">
        <v>183</v>
      </c>
      <c r="D92" s="61">
        <v>76.202</v>
      </c>
      <c r="E92" s="62" t="s">
        <v>52</v>
      </c>
      <c r="F92" s="63">
        <v>34.19</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ROUND(total_amount_ba($B$2,$D$2,D92,F92,J92,K92,M92),0)</f>
        <v>2605</v>
      </c>
      <c r="BB92" s="54">
        <f>BA92+SUM(N92:AZ92)</f>
        <v>2605</v>
      </c>
      <c r="BC92" s="50" t="str">
        <f>SpellNumber(L92,BB92)</f>
        <v>INR  Two Thousand Six Hundred &amp; Five  Only</v>
      </c>
      <c r="IA92" s="22">
        <v>8.06</v>
      </c>
      <c r="IB92" s="22" t="s">
        <v>193</v>
      </c>
      <c r="IC92" s="22" t="s">
        <v>183</v>
      </c>
      <c r="ID92" s="22">
        <v>76.202</v>
      </c>
      <c r="IE92" s="23" t="s">
        <v>52</v>
      </c>
      <c r="IF92" s="23"/>
      <c r="IG92" s="23"/>
      <c r="IH92" s="23"/>
      <c r="II92" s="23"/>
    </row>
    <row r="93" spans="1:243" s="22" customFormat="1" ht="99.75">
      <c r="A93" s="63">
        <v>8.07</v>
      </c>
      <c r="B93" s="60" t="s">
        <v>236</v>
      </c>
      <c r="C93" s="39" t="s">
        <v>184</v>
      </c>
      <c r="D93" s="61">
        <v>25.035</v>
      </c>
      <c r="E93" s="62" t="s">
        <v>52</v>
      </c>
      <c r="F93" s="63">
        <v>36.82</v>
      </c>
      <c r="G93" s="40"/>
      <c r="H93" s="24"/>
      <c r="I93" s="47" t="s">
        <v>38</v>
      </c>
      <c r="J93" s="48">
        <f t="shared" si="4"/>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ROUND(total_amount_ba($B$2,$D$2,D93,F93,J93,K93,M93),0)</f>
        <v>922</v>
      </c>
      <c r="BB93" s="54">
        <f>BA93+SUM(N93:AZ93)</f>
        <v>922</v>
      </c>
      <c r="BC93" s="50" t="str">
        <f>SpellNumber(L93,BB93)</f>
        <v>INR  Nine Hundred &amp; Twenty Two  Only</v>
      </c>
      <c r="IA93" s="22">
        <v>8.07</v>
      </c>
      <c r="IB93" s="22" t="s">
        <v>236</v>
      </c>
      <c r="IC93" s="22" t="s">
        <v>184</v>
      </c>
      <c r="ID93" s="22">
        <v>25.035</v>
      </c>
      <c r="IE93" s="23" t="s">
        <v>52</v>
      </c>
      <c r="IF93" s="23"/>
      <c r="IG93" s="23"/>
      <c r="IH93" s="23"/>
      <c r="II93" s="23"/>
    </row>
    <row r="94" spans="1:243" s="22" customFormat="1" ht="128.25">
      <c r="A94" s="59">
        <v>8.08</v>
      </c>
      <c r="B94" s="60" t="s">
        <v>237</v>
      </c>
      <c r="C94" s="39" t="s">
        <v>185</v>
      </c>
      <c r="D94" s="61">
        <v>12</v>
      </c>
      <c r="E94" s="62" t="s">
        <v>64</v>
      </c>
      <c r="F94" s="63">
        <v>121.74</v>
      </c>
      <c r="G94" s="40"/>
      <c r="H94" s="24"/>
      <c r="I94" s="47" t="s">
        <v>38</v>
      </c>
      <c r="J94" s="48">
        <f>IF(I94="Less(-)",-1,1)</f>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ROUND(total_amount_ba($B$2,$D$2,D94,F94,J94,K94,M94),0)</f>
        <v>1461</v>
      </c>
      <c r="BB94" s="54">
        <f>BA94+SUM(N94:AZ94)</f>
        <v>1461</v>
      </c>
      <c r="BC94" s="50" t="str">
        <f>SpellNumber(L94,BB94)</f>
        <v>INR  One Thousand Four Hundred &amp; Sixty One  Only</v>
      </c>
      <c r="IA94" s="22">
        <v>8.08</v>
      </c>
      <c r="IB94" s="22" t="s">
        <v>237</v>
      </c>
      <c r="IC94" s="22" t="s">
        <v>185</v>
      </c>
      <c r="ID94" s="22">
        <v>12</v>
      </c>
      <c r="IE94" s="23" t="s">
        <v>64</v>
      </c>
      <c r="IF94" s="23"/>
      <c r="IG94" s="23"/>
      <c r="IH94" s="23"/>
      <c r="II94" s="23"/>
    </row>
    <row r="95" spans="1:243" s="22" customFormat="1" ht="18" customHeight="1">
      <c r="A95" s="59">
        <v>9</v>
      </c>
      <c r="B95" s="60" t="s">
        <v>101</v>
      </c>
      <c r="C95" s="39" t="s">
        <v>186</v>
      </c>
      <c r="D95" s="74"/>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6"/>
      <c r="IA95" s="22">
        <v>9</v>
      </c>
      <c r="IB95" s="65" t="s">
        <v>101</v>
      </c>
      <c r="IC95" s="22" t="s">
        <v>186</v>
      </c>
      <c r="IE95" s="23"/>
      <c r="IF95" s="23"/>
      <c r="IG95" s="23"/>
      <c r="IH95" s="23"/>
      <c r="II95" s="23"/>
    </row>
    <row r="96" spans="1:237" ht="99.75">
      <c r="A96" s="63">
        <v>9.01</v>
      </c>
      <c r="B96" s="60" t="s">
        <v>238</v>
      </c>
      <c r="C96" s="39" t="s">
        <v>266</v>
      </c>
      <c r="D96" s="74"/>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6"/>
      <c r="IA96" s="1">
        <v>9.01</v>
      </c>
      <c r="IB96" s="1" t="s">
        <v>238</v>
      </c>
      <c r="IC96" s="1" t="s">
        <v>266</v>
      </c>
    </row>
    <row r="97" spans="1:237" ht="18" customHeight="1">
      <c r="A97" s="59">
        <v>9.02</v>
      </c>
      <c r="B97" s="64" t="s">
        <v>239</v>
      </c>
      <c r="C97" s="39" t="s">
        <v>267</v>
      </c>
      <c r="D97" s="74"/>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6"/>
      <c r="IA97" s="1">
        <v>9.02</v>
      </c>
      <c r="IB97" s="1" t="s">
        <v>239</v>
      </c>
      <c r="IC97" s="1" t="s">
        <v>267</v>
      </c>
    </row>
    <row r="98" spans="1:239" ht="28.5">
      <c r="A98" s="59">
        <v>9.03</v>
      </c>
      <c r="B98" s="64" t="s">
        <v>240</v>
      </c>
      <c r="C98" s="39" t="s">
        <v>268</v>
      </c>
      <c r="D98" s="61">
        <v>2</v>
      </c>
      <c r="E98" s="62" t="s">
        <v>65</v>
      </c>
      <c r="F98" s="63">
        <v>4896.18</v>
      </c>
      <c r="G98" s="40"/>
      <c r="H98" s="24"/>
      <c r="I98" s="47" t="s">
        <v>38</v>
      </c>
      <c r="J98" s="48">
        <f>IF(I98="Less(-)",-1,1)</f>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ROUND(total_amount_ba($B$2,$D$2,D98,F98,J98,K98,M98),0)</f>
        <v>9792</v>
      </c>
      <c r="BB98" s="54">
        <f>BA98+SUM(N98:AZ98)</f>
        <v>9792</v>
      </c>
      <c r="BC98" s="50" t="str">
        <f>SpellNumber(L98,BB98)</f>
        <v>INR  Nine Thousand Seven Hundred &amp; Ninety Two  Only</v>
      </c>
      <c r="IA98" s="1">
        <v>9.03</v>
      </c>
      <c r="IB98" s="1" t="s">
        <v>240</v>
      </c>
      <c r="IC98" s="1" t="s">
        <v>268</v>
      </c>
      <c r="ID98" s="1">
        <v>2</v>
      </c>
      <c r="IE98" s="3" t="s">
        <v>65</v>
      </c>
    </row>
    <row r="99" spans="1:237" ht="42.75">
      <c r="A99" s="63">
        <v>9.04</v>
      </c>
      <c r="B99" s="60" t="s">
        <v>102</v>
      </c>
      <c r="C99" s="39" t="s">
        <v>269</v>
      </c>
      <c r="D99" s="74"/>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6"/>
      <c r="IA99" s="1">
        <v>9.04</v>
      </c>
      <c r="IB99" s="1" t="s">
        <v>102</v>
      </c>
      <c r="IC99" s="1" t="s">
        <v>269</v>
      </c>
    </row>
    <row r="100" spans="1:237" ht="15.75">
      <c r="A100" s="59">
        <v>9.05</v>
      </c>
      <c r="B100" s="60" t="s">
        <v>241</v>
      </c>
      <c r="C100" s="39" t="s">
        <v>270</v>
      </c>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6"/>
      <c r="IA100" s="1">
        <v>9.05</v>
      </c>
      <c r="IB100" s="1" t="s">
        <v>241</v>
      </c>
      <c r="IC100" s="1" t="s">
        <v>270</v>
      </c>
    </row>
    <row r="101" spans="1:239" ht="28.5">
      <c r="A101" s="59">
        <v>9.06</v>
      </c>
      <c r="B101" s="60" t="s">
        <v>242</v>
      </c>
      <c r="C101" s="39" t="s">
        <v>271</v>
      </c>
      <c r="D101" s="61">
        <v>2</v>
      </c>
      <c r="E101" s="62" t="s">
        <v>65</v>
      </c>
      <c r="F101" s="63">
        <v>86.27</v>
      </c>
      <c r="G101" s="40"/>
      <c r="H101" s="24"/>
      <c r="I101" s="47" t="s">
        <v>38</v>
      </c>
      <c r="J101" s="48">
        <f>IF(I101="Less(-)",-1,1)</f>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ROUND(total_amount_ba($B$2,$D$2,D101,F101,J101,K101,M101),0)</f>
        <v>173</v>
      </c>
      <c r="BB101" s="54">
        <f>BA101+SUM(N101:AZ101)</f>
        <v>173</v>
      </c>
      <c r="BC101" s="50" t="str">
        <f>SpellNumber(L101,BB101)</f>
        <v>INR  One Hundred &amp; Seventy Three  Only</v>
      </c>
      <c r="IA101" s="1">
        <v>9.06</v>
      </c>
      <c r="IB101" s="1" t="s">
        <v>242</v>
      </c>
      <c r="IC101" s="1" t="s">
        <v>271</v>
      </c>
      <c r="ID101" s="1">
        <v>2</v>
      </c>
      <c r="IE101" s="3" t="s">
        <v>65</v>
      </c>
    </row>
    <row r="102" spans="1:237" ht="15.75">
      <c r="A102" s="63">
        <v>10</v>
      </c>
      <c r="B102" s="60" t="s">
        <v>103</v>
      </c>
      <c r="C102" s="39" t="s">
        <v>272</v>
      </c>
      <c r="D102" s="74"/>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6"/>
      <c r="IA102" s="1">
        <v>10</v>
      </c>
      <c r="IB102" s="1" t="s">
        <v>103</v>
      </c>
      <c r="IC102" s="1" t="s">
        <v>272</v>
      </c>
    </row>
    <row r="103" spans="1:237" ht="71.25">
      <c r="A103" s="59">
        <v>10.01</v>
      </c>
      <c r="B103" s="64" t="s">
        <v>104</v>
      </c>
      <c r="C103" s="39" t="s">
        <v>273</v>
      </c>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6"/>
      <c r="IA103" s="1">
        <v>10.01</v>
      </c>
      <c r="IB103" s="1" t="s">
        <v>104</v>
      </c>
      <c r="IC103" s="1" t="s">
        <v>273</v>
      </c>
    </row>
    <row r="104" spans="1:239" ht="28.5">
      <c r="A104" s="59">
        <v>10.02</v>
      </c>
      <c r="B104" s="64" t="s">
        <v>105</v>
      </c>
      <c r="C104" s="39" t="s">
        <v>274</v>
      </c>
      <c r="D104" s="61">
        <v>10</v>
      </c>
      <c r="E104" s="62" t="s">
        <v>74</v>
      </c>
      <c r="F104" s="63">
        <v>249.8</v>
      </c>
      <c r="G104" s="40"/>
      <c r="H104" s="24"/>
      <c r="I104" s="47" t="s">
        <v>38</v>
      </c>
      <c r="J104" s="48">
        <f>IF(I104="Less(-)",-1,1)</f>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3"/>
      <c r="BA104" s="42">
        <f>ROUND(total_amount_ba($B$2,$D$2,D104,F104,J104,K104,M104),0)</f>
        <v>2498</v>
      </c>
      <c r="BB104" s="54">
        <f>BA104+SUM(N104:AZ104)</f>
        <v>2498</v>
      </c>
      <c r="BC104" s="50" t="str">
        <f>SpellNumber(L104,BB104)</f>
        <v>INR  Two Thousand Four Hundred &amp; Ninety Eight  Only</v>
      </c>
      <c r="IA104" s="1">
        <v>10.02</v>
      </c>
      <c r="IB104" s="1" t="s">
        <v>105</v>
      </c>
      <c r="IC104" s="1" t="s">
        <v>274</v>
      </c>
      <c r="ID104" s="1">
        <v>10</v>
      </c>
      <c r="IE104" s="3" t="s">
        <v>74</v>
      </c>
    </row>
    <row r="105" spans="1:239" ht="28.5">
      <c r="A105" s="63">
        <v>10.03</v>
      </c>
      <c r="B105" s="60" t="s">
        <v>106</v>
      </c>
      <c r="C105" s="39" t="s">
        <v>275</v>
      </c>
      <c r="D105" s="61">
        <v>30</v>
      </c>
      <c r="E105" s="62" t="s">
        <v>74</v>
      </c>
      <c r="F105" s="63">
        <v>301.7</v>
      </c>
      <c r="G105" s="40"/>
      <c r="H105" s="24"/>
      <c r="I105" s="47" t="s">
        <v>38</v>
      </c>
      <c r="J105" s="48">
        <f>IF(I105="Less(-)",-1,1)</f>
        <v>1</v>
      </c>
      <c r="K105" s="24" t="s">
        <v>39</v>
      </c>
      <c r="L105" s="24" t="s">
        <v>4</v>
      </c>
      <c r="M105" s="41"/>
      <c r="N105" s="24"/>
      <c r="O105" s="24"/>
      <c r="P105" s="46"/>
      <c r="Q105" s="24"/>
      <c r="R105" s="2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53"/>
      <c r="BA105" s="42">
        <f>ROUND(total_amount_ba($B$2,$D$2,D105,F105,J105,K105,M105),0)</f>
        <v>9051</v>
      </c>
      <c r="BB105" s="54">
        <f>BA105+SUM(N105:AZ105)</f>
        <v>9051</v>
      </c>
      <c r="BC105" s="50" t="str">
        <f>SpellNumber(L105,BB105)</f>
        <v>INR  Nine Thousand  &amp;Fifty One  Only</v>
      </c>
      <c r="IA105" s="1">
        <v>10.03</v>
      </c>
      <c r="IB105" s="1" t="s">
        <v>106</v>
      </c>
      <c r="IC105" s="1" t="s">
        <v>275</v>
      </c>
      <c r="ID105" s="1">
        <v>30</v>
      </c>
      <c r="IE105" s="3" t="s">
        <v>74</v>
      </c>
    </row>
    <row r="106" spans="1:239" ht="28.5">
      <c r="A106" s="59">
        <v>10.04</v>
      </c>
      <c r="B106" s="60" t="s">
        <v>243</v>
      </c>
      <c r="C106" s="39" t="s">
        <v>276</v>
      </c>
      <c r="D106" s="61">
        <v>30</v>
      </c>
      <c r="E106" s="62" t="s">
        <v>74</v>
      </c>
      <c r="F106" s="63">
        <v>689.82</v>
      </c>
      <c r="G106" s="40"/>
      <c r="H106" s="24"/>
      <c r="I106" s="47" t="s">
        <v>38</v>
      </c>
      <c r="J106" s="48">
        <f>IF(I106="Less(-)",-1,1)</f>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3"/>
      <c r="BA106" s="42">
        <f>ROUND(total_amount_ba($B$2,$D$2,D106,F106,J106,K106,M106),0)</f>
        <v>20695</v>
      </c>
      <c r="BB106" s="54">
        <f>BA106+SUM(N106:AZ106)</f>
        <v>20695</v>
      </c>
      <c r="BC106" s="50" t="str">
        <f>SpellNumber(L106,BB106)</f>
        <v>INR  Twenty Thousand Six Hundred &amp; Ninety Five  Only</v>
      </c>
      <c r="IA106" s="1">
        <v>10.04</v>
      </c>
      <c r="IB106" s="1" t="s">
        <v>243</v>
      </c>
      <c r="IC106" s="1" t="s">
        <v>276</v>
      </c>
      <c r="ID106" s="1">
        <v>30</v>
      </c>
      <c r="IE106" s="3" t="s">
        <v>74</v>
      </c>
    </row>
    <row r="107" spans="1:237" ht="60.75" customHeight="1">
      <c r="A107" s="59">
        <v>10.05</v>
      </c>
      <c r="B107" s="60" t="s">
        <v>107</v>
      </c>
      <c r="C107" s="39" t="s">
        <v>277</v>
      </c>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6"/>
      <c r="IA107" s="1">
        <v>10.05</v>
      </c>
      <c r="IB107" s="1" t="s">
        <v>107</v>
      </c>
      <c r="IC107" s="1" t="s">
        <v>277</v>
      </c>
    </row>
    <row r="108" spans="1:239" ht="28.5">
      <c r="A108" s="63">
        <v>10.06</v>
      </c>
      <c r="B108" s="60" t="s">
        <v>108</v>
      </c>
      <c r="C108" s="39" t="s">
        <v>278</v>
      </c>
      <c r="D108" s="61">
        <v>1</v>
      </c>
      <c r="E108" s="62" t="s">
        <v>65</v>
      </c>
      <c r="F108" s="63">
        <v>590.48</v>
      </c>
      <c r="G108" s="40"/>
      <c r="H108" s="24"/>
      <c r="I108" s="47" t="s">
        <v>38</v>
      </c>
      <c r="J108" s="48">
        <f>IF(I108="Less(-)",-1,1)</f>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3"/>
      <c r="BA108" s="42">
        <f>ROUND(total_amount_ba($B$2,$D$2,D108,F108,J108,K108,M108),0)</f>
        <v>590</v>
      </c>
      <c r="BB108" s="54">
        <f>BA108+SUM(N108:AZ108)</f>
        <v>590</v>
      </c>
      <c r="BC108" s="50" t="str">
        <f>SpellNumber(L108,BB108)</f>
        <v>INR  Five Hundred &amp; Ninety  Only</v>
      </c>
      <c r="IA108" s="1">
        <v>10.06</v>
      </c>
      <c r="IB108" s="1" t="s">
        <v>108</v>
      </c>
      <c r="IC108" s="1" t="s">
        <v>278</v>
      </c>
      <c r="ID108" s="1">
        <v>1</v>
      </c>
      <c r="IE108" s="3" t="s">
        <v>65</v>
      </c>
    </row>
    <row r="109" spans="1:237" ht="42.75">
      <c r="A109" s="59">
        <v>10.07</v>
      </c>
      <c r="B109" s="64" t="s">
        <v>109</v>
      </c>
      <c r="C109" s="39" t="s">
        <v>279</v>
      </c>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6"/>
      <c r="IA109" s="1">
        <v>10.07</v>
      </c>
      <c r="IB109" s="1" t="s">
        <v>109</v>
      </c>
      <c r="IC109" s="1" t="s">
        <v>279</v>
      </c>
    </row>
    <row r="110" spans="1:239" ht="28.5">
      <c r="A110" s="59">
        <v>10.08</v>
      </c>
      <c r="B110" s="64" t="s">
        <v>244</v>
      </c>
      <c r="C110" s="39" t="s">
        <v>280</v>
      </c>
      <c r="D110" s="61">
        <v>1</v>
      </c>
      <c r="E110" s="62" t="s">
        <v>65</v>
      </c>
      <c r="F110" s="63">
        <v>435.9</v>
      </c>
      <c r="G110" s="40"/>
      <c r="H110" s="24"/>
      <c r="I110" s="47" t="s">
        <v>38</v>
      </c>
      <c r="J110" s="48">
        <f>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3"/>
      <c r="BA110" s="42">
        <f>ROUND(total_amount_ba($B$2,$D$2,D110,F110,J110,K110,M110),0)</f>
        <v>436</v>
      </c>
      <c r="BB110" s="54">
        <f>BA110+SUM(N110:AZ110)</f>
        <v>436</v>
      </c>
      <c r="BC110" s="50" t="str">
        <f>SpellNumber(L110,BB110)</f>
        <v>INR  Four Hundred &amp; Thirty Six  Only</v>
      </c>
      <c r="IA110" s="1">
        <v>10.08</v>
      </c>
      <c r="IB110" s="1" t="s">
        <v>244</v>
      </c>
      <c r="IC110" s="1" t="s">
        <v>280</v>
      </c>
      <c r="ID110" s="1">
        <v>1</v>
      </c>
      <c r="IE110" s="3" t="s">
        <v>65</v>
      </c>
    </row>
    <row r="111" spans="1:237" ht="57">
      <c r="A111" s="63">
        <v>10.09</v>
      </c>
      <c r="B111" s="60" t="s">
        <v>111</v>
      </c>
      <c r="C111" s="39" t="s">
        <v>281</v>
      </c>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6"/>
      <c r="IA111" s="1">
        <v>10.09</v>
      </c>
      <c r="IB111" s="1" t="s">
        <v>111</v>
      </c>
      <c r="IC111" s="1" t="s">
        <v>281</v>
      </c>
    </row>
    <row r="112" spans="1:239" ht="28.5">
      <c r="A112" s="59">
        <v>10.1</v>
      </c>
      <c r="B112" s="60" t="s">
        <v>110</v>
      </c>
      <c r="C112" s="39" t="s">
        <v>282</v>
      </c>
      <c r="D112" s="61">
        <v>2</v>
      </c>
      <c r="E112" s="62" t="s">
        <v>65</v>
      </c>
      <c r="F112" s="63">
        <v>484.3</v>
      </c>
      <c r="G112" s="40"/>
      <c r="H112" s="24"/>
      <c r="I112" s="47" t="s">
        <v>38</v>
      </c>
      <c r="J112" s="48">
        <f>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3"/>
      <c r="BA112" s="42">
        <f>ROUND(total_amount_ba($B$2,$D$2,D112,F112,J112,K112,M112),0)</f>
        <v>969</v>
      </c>
      <c r="BB112" s="54">
        <f>BA112+SUM(N112:AZ112)</f>
        <v>969</v>
      </c>
      <c r="BC112" s="50" t="str">
        <f>SpellNumber(L112,BB112)</f>
        <v>INR  Nine Hundred &amp; Sixty Nine  Only</v>
      </c>
      <c r="IA112" s="1">
        <v>10.1</v>
      </c>
      <c r="IB112" s="1" t="s">
        <v>110</v>
      </c>
      <c r="IC112" s="1" t="s">
        <v>282</v>
      </c>
      <c r="ID112" s="1">
        <v>2</v>
      </c>
      <c r="IE112" s="3" t="s">
        <v>65</v>
      </c>
    </row>
    <row r="113" spans="1:237" ht="57">
      <c r="A113" s="59">
        <v>10.11</v>
      </c>
      <c r="B113" s="60" t="s">
        <v>245</v>
      </c>
      <c r="C113" s="39" t="s">
        <v>283</v>
      </c>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6"/>
      <c r="IA113" s="1">
        <v>10.11</v>
      </c>
      <c r="IB113" s="1" t="s">
        <v>245</v>
      </c>
      <c r="IC113" s="1" t="s">
        <v>283</v>
      </c>
    </row>
    <row r="114" spans="1:239" ht="28.5">
      <c r="A114" s="63">
        <v>10.12</v>
      </c>
      <c r="B114" s="60" t="s">
        <v>246</v>
      </c>
      <c r="C114" s="39" t="s">
        <v>284</v>
      </c>
      <c r="D114" s="61">
        <v>2</v>
      </c>
      <c r="E114" s="62" t="s">
        <v>65</v>
      </c>
      <c r="F114" s="63">
        <v>466.46</v>
      </c>
      <c r="G114" s="40"/>
      <c r="H114" s="24"/>
      <c r="I114" s="47" t="s">
        <v>38</v>
      </c>
      <c r="J114" s="48">
        <f>IF(I114="Less(-)",-1,1)</f>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3"/>
      <c r="BA114" s="42">
        <f>ROUND(total_amount_ba($B$2,$D$2,D114,F114,J114,K114,M114),0)</f>
        <v>933</v>
      </c>
      <c r="BB114" s="54">
        <f>BA114+SUM(N114:AZ114)</f>
        <v>933</v>
      </c>
      <c r="BC114" s="50" t="str">
        <f>SpellNumber(L114,BB114)</f>
        <v>INR  Nine Hundred &amp; Thirty Three  Only</v>
      </c>
      <c r="IA114" s="1">
        <v>10.12</v>
      </c>
      <c r="IB114" s="1" t="s">
        <v>246</v>
      </c>
      <c r="IC114" s="1" t="s">
        <v>284</v>
      </c>
      <c r="ID114" s="1">
        <v>2</v>
      </c>
      <c r="IE114" s="3" t="s">
        <v>65</v>
      </c>
    </row>
    <row r="115" spans="1:237" ht="32.25" customHeight="1">
      <c r="A115" s="59">
        <v>10.13</v>
      </c>
      <c r="B115" s="64" t="s">
        <v>194</v>
      </c>
      <c r="C115" s="39" t="s">
        <v>285</v>
      </c>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6"/>
      <c r="IA115" s="1">
        <v>10.13</v>
      </c>
      <c r="IB115" s="1" t="s">
        <v>194</v>
      </c>
      <c r="IC115" s="1" t="s">
        <v>285</v>
      </c>
    </row>
    <row r="116" spans="1:239" ht="28.5">
      <c r="A116" s="59">
        <v>10.14</v>
      </c>
      <c r="B116" s="64" t="s">
        <v>195</v>
      </c>
      <c r="C116" s="39" t="s">
        <v>286</v>
      </c>
      <c r="D116" s="61">
        <v>5</v>
      </c>
      <c r="E116" s="62" t="s">
        <v>65</v>
      </c>
      <c r="F116" s="63">
        <v>286.93</v>
      </c>
      <c r="G116" s="40"/>
      <c r="H116" s="24"/>
      <c r="I116" s="47" t="s">
        <v>38</v>
      </c>
      <c r="J116" s="48">
        <f>IF(I116="Less(-)",-1,1)</f>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3"/>
      <c r="BA116" s="42">
        <f>ROUND(total_amount_ba($B$2,$D$2,D116,F116,J116,K116,M116),0)</f>
        <v>1435</v>
      </c>
      <c r="BB116" s="54">
        <f>BA116+SUM(N116:AZ116)</f>
        <v>1435</v>
      </c>
      <c r="BC116" s="50" t="str">
        <f>SpellNumber(L116,BB116)</f>
        <v>INR  One Thousand Four Hundred &amp; Thirty Five  Only</v>
      </c>
      <c r="IA116" s="1">
        <v>10.14</v>
      </c>
      <c r="IB116" s="1" t="s">
        <v>195</v>
      </c>
      <c r="IC116" s="1" t="s">
        <v>286</v>
      </c>
      <c r="ID116" s="1">
        <v>5</v>
      </c>
      <c r="IE116" s="3" t="s">
        <v>65</v>
      </c>
    </row>
    <row r="117" spans="1:237" ht="15.75">
      <c r="A117" s="63">
        <v>11</v>
      </c>
      <c r="B117" s="60" t="s">
        <v>247</v>
      </c>
      <c r="C117" s="39" t="s">
        <v>287</v>
      </c>
      <c r="D117" s="74"/>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6"/>
      <c r="IA117" s="1">
        <v>11</v>
      </c>
      <c r="IB117" s="1" t="s">
        <v>247</v>
      </c>
      <c r="IC117" s="1" t="s">
        <v>287</v>
      </c>
    </row>
    <row r="118" spans="1:237" ht="273.75" customHeight="1">
      <c r="A118" s="59">
        <v>11.01</v>
      </c>
      <c r="B118" s="60" t="s">
        <v>248</v>
      </c>
      <c r="C118" s="39" t="s">
        <v>288</v>
      </c>
      <c r="D118" s="74"/>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6"/>
      <c r="IA118" s="1">
        <v>11.01</v>
      </c>
      <c r="IB118" s="1" t="s">
        <v>248</v>
      </c>
      <c r="IC118" s="1" t="s">
        <v>288</v>
      </c>
    </row>
    <row r="119" spans="1:237" ht="15.75">
      <c r="A119" s="59">
        <v>11.02</v>
      </c>
      <c r="B119" s="60" t="s">
        <v>249</v>
      </c>
      <c r="C119" s="39" t="s">
        <v>289</v>
      </c>
      <c r="D119" s="74"/>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6"/>
      <c r="IA119" s="1">
        <v>11.02</v>
      </c>
      <c r="IB119" s="1" t="s">
        <v>249</v>
      </c>
      <c r="IC119" s="1" t="s">
        <v>289</v>
      </c>
    </row>
    <row r="120" spans="1:239" ht="71.25">
      <c r="A120" s="63">
        <v>11.03</v>
      </c>
      <c r="B120" s="60" t="s">
        <v>250</v>
      </c>
      <c r="C120" s="39" t="s">
        <v>290</v>
      </c>
      <c r="D120" s="61">
        <v>131</v>
      </c>
      <c r="E120" s="62" t="s">
        <v>66</v>
      </c>
      <c r="F120" s="63">
        <v>371.72</v>
      </c>
      <c r="G120" s="40"/>
      <c r="H120" s="24"/>
      <c r="I120" s="47" t="s">
        <v>38</v>
      </c>
      <c r="J120" s="48">
        <f>IF(I120="Less(-)",-1,1)</f>
        <v>1</v>
      </c>
      <c r="K120" s="24" t="s">
        <v>39</v>
      </c>
      <c r="L120" s="24" t="s">
        <v>4</v>
      </c>
      <c r="M120" s="41"/>
      <c r="N120" s="24"/>
      <c r="O120" s="24"/>
      <c r="P120" s="46"/>
      <c r="Q120" s="24"/>
      <c r="R120" s="2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53"/>
      <c r="BA120" s="42">
        <f>ROUND(total_amount_ba($B$2,$D$2,D120,F120,J120,K120,M120),0)</f>
        <v>48695</v>
      </c>
      <c r="BB120" s="54">
        <f>BA120+SUM(N120:AZ120)</f>
        <v>48695</v>
      </c>
      <c r="BC120" s="50" t="str">
        <f>SpellNumber(L120,BB120)</f>
        <v>INR  Forty Eight Thousand Six Hundred &amp; Ninety Five  Only</v>
      </c>
      <c r="IA120" s="1">
        <v>11.03</v>
      </c>
      <c r="IB120" s="1" t="s">
        <v>250</v>
      </c>
      <c r="IC120" s="1" t="s">
        <v>290</v>
      </c>
      <c r="ID120" s="1">
        <v>131</v>
      </c>
      <c r="IE120" s="3" t="s">
        <v>66</v>
      </c>
    </row>
    <row r="121" spans="1:237" ht="114">
      <c r="A121" s="59">
        <v>11.04</v>
      </c>
      <c r="B121" s="60" t="s">
        <v>251</v>
      </c>
      <c r="C121" s="39" t="s">
        <v>291</v>
      </c>
      <c r="D121" s="74"/>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6"/>
      <c r="IA121" s="1">
        <v>11.04</v>
      </c>
      <c r="IB121" s="1" t="s">
        <v>251</v>
      </c>
      <c r="IC121" s="1" t="s">
        <v>291</v>
      </c>
    </row>
    <row r="122" spans="1:239" ht="63.75" customHeight="1">
      <c r="A122" s="59">
        <v>11.05</v>
      </c>
      <c r="B122" s="60" t="s">
        <v>250</v>
      </c>
      <c r="C122" s="39" t="s">
        <v>292</v>
      </c>
      <c r="D122" s="61">
        <v>35</v>
      </c>
      <c r="E122" s="62" t="s">
        <v>66</v>
      </c>
      <c r="F122" s="63">
        <v>450.15</v>
      </c>
      <c r="G122" s="40"/>
      <c r="H122" s="24"/>
      <c r="I122" s="47" t="s">
        <v>38</v>
      </c>
      <c r="J122" s="48">
        <f>IF(I122="Less(-)",-1,1)</f>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3"/>
      <c r="BA122" s="42">
        <f>ROUND(total_amount_ba($B$2,$D$2,D122,F122,J122,K122,M122),0)</f>
        <v>15755</v>
      </c>
      <c r="BB122" s="54">
        <f>BA122+SUM(N122:AZ122)</f>
        <v>15755</v>
      </c>
      <c r="BC122" s="50" t="str">
        <f>SpellNumber(L122,BB122)</f>
        <v>INR  Fifteen Thousand Seven Hundred &amp; Fifty Five  Only</v>
      </c>
      <c r="IA122" s="1">
        <v>11.05</v>
      </c>
      <c r="IB122" s="1" t="s">
        <v>250</v>
      </c>
      <c r="IC122" s="1" t="s">
        <v>292</v>
      </c>
      <c r="ID122" s="1">
        <v>35</v>
      </c>
      <c r="IE122" s="3" t="s">
        <v>66</v>
      </c>
    </row>
    <row r="123" spans="1:237" ht="130.5" customHeight="1">
      <c r="A123" s="59">
        <v>11.06</v>
      </c>
      <c r="B123" s="60" t="s">
        <v>252</v>
      </c>
      <c r="C123" s="39" t="s">
        <v>293</v>
      </c>
      <c r="D123" s="74"/>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6"/>
      <c r="IA123" s="1">
        <v>11.06</v>
      </c>
      <c r="IB123" s="1" t="s">
        <v>252</v>
      </c>
      <c r="IC123" s="1" t="s">
        <v>293</v>
      </c>
    </row>
    <row r="124" spans="1:239" ht="28.5">
      <c r="A124" s="59">
        <v>11.07</v>
      </c>
      <c r="B124" s="60" t="s">
        <v>253</v>
      </c>
      <c r="C124" s="39" t="s">
        <v>294</v>
      </c>
      <c r="D124" s="61">
        <v>12</v>
      </c>
      <c r="E124" s="62" t="s">
        <v>52</v>
      </c>
      <c r="F124" s="63">
        <v>917.93</v>
      </c>
      <c r="G124" s="40"/>
      <c r="H124" s="24"/>
      <c r="I124" s="47" t="s">
        <v>38</v>
      </c>
      <c r="J124" s="48">
        <f>IF(I124="Less(-)",-1,1)</f>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3"/>
      <c r="BA124" s="42">
        <f>ROUND(total_amount_ba($B$2,$D$2,D124,F124,J124,K124,M124),0)</f>
        <v>11015</v>
      </c>
      <c r="BB124" s="54">
        <f>BA124+SUM(N124:AZ124)</f>
        <v>11015</v>
      </c>
      <c r="BC124" s="50" t="str">
        <f>SpellNumber(L124,BB124)</f>
        <v>INR  Eleven Thousand  &amp;Fifteen  Only</v>
      </c>
      <c r="IA124" s="1">
        <v>11.07</v>
      </c>
      <c r="IB124" s="1" t="s">
        <v>253</v>
      </c>
      <c r="IC124" s="1" t="s">
        <v>294</v>
      </c>
      <c r="ID124" s="1">
        <v>12</v>
      </c>
      <c r="IE124" s="3" t="s">
        <v>52</v>
      </c>
    </row>
    <row r="125" spans="1:237" ht="108" customHeight="1">
      <c r="A125" s="59">
        <v>11.08</v>
      </c>
      <c r="B125" s="60" t="s">
        <v>254</v>
      </c>
      <c r="C125" s="39" t="s">
        <v>295</v>
      </c>
      <c r="D125" s="74"/>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6"/>
      <c r="IA125" s="1">
        <v>11.08</v>
      </c>
      <c r="IB125" s="1" t="s">
        <v>254</v>
      </c>
      <c r="IC125" s="1" t="s">
        <v>295</v>
      </c>
    </row>
    <row r="126" spans="1:239" ht="36.75" customHeight="1">
      <c r="A126" s="59">
        <v>11.09</v>
      </c>
      <c r="B126" s="60" t="s">
        <v>255</v>
      </c>
      <c r="C126" s="39" t="s">
        <v>296</v>
      </c>
      <c r="D126" s="61">
        <v>12</v>
      </c>
      <c r="E126" s="62" t="s">
        <v>52</v>
      </c>
      <c r="F126" s="63">
        <v>1136.69</v>
      </c>
      <c r="G126" s="40"/>
      <c r="H126" s="24"/>
      <c r="I126" s="47" t="s">
        <v>38</v>
      </c>
      <c r="J126" s="48">
        <f aca="true" t="shared" si="8" ref="J126:J135">IF(I126="Less(-)",-1,1)</f>
        <v>1</v>
      </c>
      <c r="K126" s="24" t="s">
        <v>39</v>
      </c>
      <c r="L126" s="24" t="s">
        <v>4</v>
      </c>
      <c r="M126" s="41"/>
      <c r="N126" s="24"/>
      <c r="O126" s="24"/>
      <c r="P126" s="46"/>
      <c r="Q126" s="24"/>
      <c r="R126" s="24"/>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53"/>
      <c r="BA126" s="42">
        <f aca="true" t="shared" si="9" ref="BA126:BA135">ROUND(total_amount_ba($B$2,$D$2,D126,F126,J126,K126,M126),0)</f>
        <v>13640</v>
      </c>
      <c r="BB126" s="54">
        <f aca="true" t="shared" si="10" ref="BB126:BB135">BA126+SUM(N126:AZ126)</f>
        <v>13640</v>
      </c>
      <c r="BC126" s="50" t="str">
        <f aca="true" t="shared" si="11" ref="BC126:BC135">SpellNumber(L126,BB126)</f>
        <v>INR  Thirteen Thousand Six Hundred &amp; Forty  Only</v>
      </c>
      <c r="IA126" s="1">
        <v>11.09</v>
      </c>
      <c r="IB126" s="1" t="s">
        <v>255</v>
      </c>
      <c r="IC126" s="1" t="s">
        <v>296</v>
      </c>
      <c r="ID126" s="1">
        <v>12</v>
      </c>
      <c r="IE126" s="3" t="s">
        <v>52</v>
      </c>
    </row>
    <row r="127" spans="1:237" ht="99.75">
      <c r="A127" s="59">
        <v>11.1</v>
      </c>
      <c r="B127" s="60" t="s">
        <v>256</v>
      </c>
      <c r="C127" s="39" t="s">
        <v>297</v>
      </c>
      <c r="D127" s="74"/>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6"/>
      <c r="IA127" s="1">
        <v>11.1</v>
      </c>
      <c r="IB127" s="1" t="s">
        <v>256</v>
      </c>
      <c r="IC127" s="1" t="s">
        <v>297</v>
      </c>
    </row>
    <row r="128" spans="1:239" ht="15.75">
      <c r="A128" s="59">
        <v>11.11</v>
      </c>
      <c r="B128" s="60" t="s">
        <v>257</v>
      </c>
      <c r="C128" s="39" t="s">
        <v>298</v>
      </c>
      <c r="D128" s="61">
        <v>8</v>
      </c>
      <c r="E128" s="62" t="s">
        <v>65</v>
      </c>
      <c r="F128" s="63">
        <v>251.2</v>
      </c>
      <c r="G128" s="40"/>
      <c r="H128" s="24"/>
      <c r="I128" s="47" t="s">
        <v>38</v>
      </c>
      <c r="J128" s="48">
        <f t="shared" si="8"/>
        <v>1</v>
      </c>
      <c r="K128" s="24" t="s">
        <v>39</v>
      </c>
      <c r="L128" s="24" t="s">
        <v>4</v>
      </c>
      <c r="M128" s="41"/>
      <c r="N128" s="24"/>
      <c r="O128" s="24"/>
      <c r="P128" s="46"/>
      <c r="Q128" s="24"/>
      <c r="R128" s="24"/>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53"/>
      <c r="BA128" s="42">
        <f t="shared" si="9"/>
        <v>2010</v>
      </c>
      <c r="BB128" s="54">
        <f t="shared" si="10"/>
        <v>2010</v>
      </c>
      <c r="BC128" s="50" t="str">
        <f t="shared" si="11"/>
        <v>INR  Two Thousand  &amp;Ten  Only</v>
      </c>
      <c r="IA128" s="1">
        <v>11.11</v>
      </c>
      <c r="IB128" s="1" t="s">
        <v>257</v>
      </c>
      <c r="IC128" s="1" t="s">
        <v>298</v>
      </c>
      <c r="ID128" s="1">
        <v>8</v>
      </c>
      <c r="IE128" s="3" t="s">
        <v>65</v>
      </c>
    </row>
    <row r="129" spans="1:237" ht="15.75">
      <c r="A129" s="59">
        <v>12</v>
      </c>
      <c r="B129" s="60" t="s">
        <v>196</v>
      </c>
      <c r="C129" s="39" t="s">
        <v>299</v>
      </c>
      <c r="D129" s="74"/>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6"/>
      <c r="IA129" s="1">
        <v>12</v>
      </c>
      <c r="IB129" s="1" t="s">
        <v>196</v>
      </c>
      <c r="IC129" s="1" t="s">
        <v>299</v>
      </c>
    </row>
    <row r="130" spans="1:237" ht="28.5">
      <c r="A130" s="59">
        <v>12.01</v>
      </c>
      <c r="B130" s="60" t="s">
        <v>258</v>
      </c>
      <c r="C130" s="39" t="s">
        <v>300</v>
      </c>
      <c r="D130" s="74"/>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6"/>
      <c r="IA130" s="1">
        <v>12.01</v>
      </c>
      <c r="IB130" s="1" t="s">
        <v>258</v>
      </c>
      <c r="IC130" s="1" t="s">
        <v>300</v>
      </c>
    </row>
    <row r="131" spans="1:239" ht="47.25" customHeight="1">
      <c r="A131" s="59">
        <v>12.02</v>
      </c>
      <c r="B131" s="60" t="s">
        <v>259</v>
      </c>
      <c r="C131" s="39" t="s">
        <v>301</v>
      </c>
      <c r="D131" s="61">
        <v>5</v>
      </c>
      <c r="E131" s="62" t="s">
        <v>64</v>
      </c>
      <c r="F131" s="63">
        <v>6071.59</v>
      </c>
      <c r="G131" s="40"/>
      <c r="H131" s="24"/>
      <c r="I131" s="47" t="s">
        <v>38</v>
      </c>
      <c r="J131" s="48">
        <f t="shared" si="8"/>
        <v>1</v>
      </c>
      <c r="K131" s="24" t="s">
        <v>39</v>
      </c>
      <c r="L131" s="24" t="s">
        <v>4</v>
      </c>
      <c r="M131" s="41"/>
      <c r="N131" s="24"/>
      <c r="O131" s="24"/>
      <c r="P131" s="46"/>
      <c r="Q131" s="24"/>
      <c r="R131" s="24"/>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53"/>
      <c r="BA131" s="42">
        <f t="shared" si="9"/>
        <v>30358</v>
      </c>
      <c r="BB131" s="54">
        <f t="shared" si="10"/>
        <v>30358</v>
      </c>
      <c r="BC131" s="50" t="str">
        <f t="shared" si="11"/>
        <v>INR  Thirty Thousand Three Hundred &amp; Fifty Eight  Only</v>
      </c>
      <c r="IA131" s="1">
        <v>12.02</v>
      </c>
      <c r="IB131" s="1" t="s">
        <v>259</v>
      </c>
      <c r="IC131" s="1" t="s">
        <v>301</v>
      </c>
      <c r="ID131" s="1">
        <v>5</v>
      </c>
      <c r="IE131" s="3" t="s">
        <v>64</v>
      </c>
    </row>
    <row r="132" spans="1:237" ht="21.75" customHeight="1">
      <c r="A132" s="59">
        <v>13</v>
      </c>
      <c r="B132" s="60" t="s">
        <v>260</v>
      </c>
      <c r="C132" s="39" t="s">
        <v>302</v>
      </c>
      <c r="D132" s="74"/>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6"/>
      <c r="IA132" s="1">
        <v>13</v>
      </c>
      <c r="IB132" s="1" t="s">
        <v>260</v>
      </c>
      <c r="IC132" s="1" t="s">
        <v>302</v>
      </c>
    </row>
    <row r="133" spans="1:239" ht="45.75" customHeight="1">
      <c r="A133" s="59">
        <v>13.01</v>
      </c>
      <c r="B133" s="60" t="s">
        <v>261</v>
      </c>
      <c r="C133" s="39" t="s">
        <v>303</v>
      </c>
      <c r="D133" s="61">
        <v>20</v>
      </c>
      <c r="E133" s="62" t="s">
        <v>112</v>
      </c>
      <c r="F133" s="63">
        <v>1935.99</v>
      </c>
      <c r="G133" s="40"/>
      <c r="H133" s="24"/>
      <c r="I133" s="47" t="s">
        <v>38</v>
      </c>
      <c r="J133" s="48">
        <f t="shared" si="8"/>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3"/>
      <c r="BA133" s="42">
        <f t="shared" si="9"/>
        <v>38720</v>
      </c>
      <c r="BB133" s="54">
        <f t="shared" si="10"/>
        <v>38720</v>
      </c>
      <c r="BC133" s="50" t="str">
        <f t="shared" si="11"/>
        <v>INR  Thirty Eight Thousand Seven Hundred &amp; Twenty  Only</v>
      </c>
      <c r="IA133" s="1">
        <v>13.01</v>
      </c>
      <c r="IB133" s="79" t="s">
        <v>261</v>
      </c>
      <c r="IC133" s="1" t="s">
        <v>303</v>
      </c>
      <c r="ID133" s="1">
        <v>20</v>
      </c>
      <c r="IE133" s="3" t="s">
        <v>112</v>
      </c>
    </row>
    <row r="134" spans="1:239" ht="78" customHeight="1">
      <c r="A134" s="59">
        <v>13.02</v>
      </c>
      <c r="B134" s="60" t="s">
        <v>262</v>
      </c>
      <c r="C134" s="39" t="s">
        <v>304</v>
      </c>
      <c r="D134" s="61">
        <v>20</v>
      </c>
      <c r="E134" s="62" t="s">
        <v>112</v>
      </c>
      <c r="F134" s="63">
        <v>157.82</v>
      </c>
      <c r="G134" s="40"/>
      <c r="H134" s="24"/>
      <c r="I134" s="47" t="s">
        <v>38</v>
      </c>
      <c r="J134" s="48">
        <f t="shared" si="8"/>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3"/>
      <c r="BA134" s="42">
        <f t="shared" si="9"/>
        <v>3156</v>
      </c>
      <c r="BB134" s="54">
        <f t="shared" si="10"/>
        <v>3156</v>
      </c>
      <c r="BC134" s="50" t="str">
        <f t="shared" si="11"/>
        <v>INR  Three Thousand One Hundred &amp; Fifty Six  Only</v>
      </c>
      <c r="IA134" s="1">
        <v>13.02</v>
      </c>
      <c r="IB134" s="79" t="s">
        <v>262</v>
      </c>
      <c r="IC134" s="1" t="s">
        <v>304</v>
      </c>
      <c r="ID134" s="1">
        <v>20</v>
      </c>
      <c r="IE134" s="3" t="s">
        <v>112</v>
      </c>
    </row>
    <row r="135" spans="1:239" ht="18" customHeight="1">
      <c r="A135" s="59">
        <v>13.03</v>
      </c>
      <c r="B135" s="60" t="s">
        <v>263</v>
      </c>
      <c r="C135" s="39" t="s">
        <v>305</v>
      </c>
      <c r="D135" s="61">
        <v>18</v>
      </c>
      <c r="E135" s="62" t="s">
        <v>52</v>
      </c>
      <c r="F135" s="63">
        <v>635.68</v>
      </c>
      <c r="G135" s="40"/>
      <c r="H135" s="24"/>
      <c r="I135" s="47" t="s">
        <v>38</v>
      </c>
      <c r="J135" s="48">
        <f t="shared" si="8"/>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3"/>
      <c r="BA135" s="42">
        <f t="shared" si="9"/>
        <v>11442</v>
      </c>
      <c r="BB135" s="54">
        <f t="shared" si="10"/>
        <v>11442</v>
      </c>
      <c r="BC135" s="50" t="str">
        <f t="shared" si="11"/>
        <v>INR  Eleven Thousand Four Hundred &amp; Forty Two  Only</v>
      </c>
      <c r="IA135" s="1">
        <v>13.03</v>
      </c>
      <c r="IB135" s="79" t="s">
        <v>263</v>
      </c>
      <c r="IC135" s="1" t="s">
        <v>305</v>
      </c>
      <c r="ID135" s="1">
        <v>18</v>
      </c>
      <c r="IE135" s="3" t="s">
        <v>52</v>
      </c>
    </row>
    <row r="136" spans="1:55" ht="42.75">
      <c r="A136" s="25" t="s">
        <v>46</v>
      </c>
      <c r="B136" s="26"/>
      <c r="C136" s="27"/>
      <c r="D136" s="43"/>
      <c r="E136" s="43"/>
      <c r="F136" s="43"/>
      <c r="G136" s="43"/>
      <c r="H136" s="55"/>
      <c r="I136" s="55"/>
      <c r="J136" s="55"/>
      <c r="K136" s="55"/>
      <c r="L136" s="56"/>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57">
        <f>SUM(BA13:BA135)</f>
        <v>726792</v>
      </c>
      <c r="BB136" s="58">
        <f>SUM(BB13:BB135)</f>
        <v>726792</v>
      </c>
      <c r="BC136" s="50" t="str">
        <f>SpellNumber(L136,BB136)</f>
        <v>  Seven Lakh Twenty Six Thousand Seven Hundred &amp; Ninety Two  Only</v>
      </c>
    </row>
    <row r="137" spans="1:55" ht="18">
      <c r="A137" s="26" t="s">
        <v>47</v>
      </c>
      <c r="B137" s="28"/>
      <c r="C137" s="29"/>
      <c r="D137" s="30"/>
      <c r="E137" s="44" t="s">
        <v>54</v>
      </c>
      <c r="F137" s="45"/>
      <c r="G137" s="31"/>
      <c r="H137" s="32"/>
      <c r="I137" s="32"/>
      <c r="J137" s="32"/>
      <c r="K137" s="33"/>
      <c r="L137" s="34"/>
      <c r="M137" s="35"/>
      <c r="N137" s="36"/>
      <c r="O137" s="22"/>
      <c r="P137" s="22"/>
      <c r="Q137" s="22"/>
      <c r="R137" s="22"/>
      <c r="S137" s="22"/>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7">
        <f>IF(ISBLANK(F137),0,IF(E137="Excess (+)",ROUND(BA136+(BA136*F137),2),IF(E137="Less (-)",ROUND(BA136+(BA136*F137*(-1)),2),IF(E137="At Par",BA136,0))))</f>
        <v>0</v>
      </c>
      <c r="BB137" s="38">
        <f>ROUND(BA137,0)</f>
        <v>0</v>
      </c>
      <c r="BC137" s="21" t="str">
        <f>SpellNumber($E$2,BB137)</f>
        <v>INR Zero Only</v>
      </c>
    </row>
    <row r="138" spans="1:55" ht="18">
      <c r="A138" s="25" t="s">
        <v>48</v>
      </c>
      <c r="B138" s="25"/>
      <c r="C138" s="66" t="str">
        <f>SpellNumber($E$2,BB137)</f>
        <v>INR Zero Only</v>
      </c>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8"/>
    </row>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4" ht="15"/>
    <row r="375" ht="15"/>
    <row r="376" ht="15"/>
    <row r="377" ht="15"/>
    <row r="378" ht="15"/>
    <row r="379"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sheetData>
  <sheetProtection password="9E83" sheet="1"/>
  <autoFilter ref="A11:BC138"/>
  <mergeCells count="69">
    <mergeCell ref="D125:BC125"/>
    <mergeCell ref="D127:BC127"/>
    <mergeCell ref="D129:BC129"/>
    <mergeCell ref="D130:BC130"/>
    <mergeCell ref="D132:BC132"/>
    <mergeCell ref="D115:BC115"/>
    <mergeCell ref="D117:BC117"/>
    <mergeCell ref="D118:BC118"/>
    <mergeCell ref="D119:BC119"/>
    <mergeCell ref="D121:BC121"/>
    <mergeCell ref="D123:BC123"/>
    <mergeCell ref="D102:BC102"/>
    <mergeCell ref="D103:BC103"/>
    <mergeCell ref="D107:BC107"/>
    <mergeCell ref="D109:BC109"/>
    <mergeCell ref="D111:BC111"/>
    <mergeCell ref="D113:BC113"/>
    <mergeCell ref="D89:BC89"/>
    <mergeCell ref="D95:BC95"/>
    <mergeCell ref="D96:BC96"/>
    <mergeCell ref="D97:BC97"/>
    <mergeCell ref="D99:BC99"/>
    <mergeCell ref="D100:BC100"/>
    <mergeCell ref="D77:BC77"/>
    <mergeCell ref="D79:BC79"/>
    <mergeCell ref="D81:BC81"/>
    <mergeCell ref="D83:BC83"/>
    <mergeCell ref="D86:BC86"/>
    <mergeCell ref="D87:BC87"/>
    <mergeCell ref="D65:BC65"/>
    <mergeCell ref="D67:BC67"/>
    <mergeCell ref="D69:BC69"/>
    <mergeCell ref="D71:BC71"/>
    <mergeCell ref="D73:BC73"/>
    <mergeCell ref="D76:BC76"/>
    <mergeCell ref="D54:BC54"/>
    <mergeCell ref="D56:BC56"/>
    <mergeCell ref="D58:BC58"/>
    <mergeCell ref="D60:BC60"/>
    <mergeCell ref="D62:BC62"/>
    <mergeCell ref="D64:BC64"/>
    <mergeCell ref="D41:BC41"/>
    <mergeCell ref="D43:BC43"/>
    <mergeCell ref="D45:BC45"/>
    <mergeCell ref="D47:BC47"/>
    <mergeCell ref="D50:BC50"/>
    <mergeCell ref="D51:BC51"/>
    <mergeCell ref="D27:BC27"/>
    <mergeCell ref="D28:BC28"/>
    <mergeCell ref="D30:BC30"/>
    <mergeCell ref="D35:BC35"/>
    <mergeCell ref="D36:BC36"/>
    <mergeCell ref="D39:BC39"/>
    <mergeCell ref="D16:BC16"/>
    <mergeCell ref="D19:BC19"/>
    <mergeCell ref="D21:BC21"/>
    <mergeCell ref="D22:BC22"/>
    <mergeCell ref="D24:BC24"/>
    <mergeCell ref="D26:BC26"/>
    <mergeCell ref="C138:BC138"/>
    <mergeCell ref="A9:BC9"/>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37">
      <formula1>IF(E137="Select",-1,IF(E137="At Par",0,0))</formula1>
      <formula2>IF(E137="Select",-1,IF(E137="At Par",0,0.99))</formula2>
    </dataValidation>
    <dataValidation type="list" allowBlank="1" showErrorMessage="1" sqref="E13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7">
      <formula1>0</formula1>
      <formula2>99.9</formula2>
    </dataValidation>
    <dataValidation type="list" allowBlank="1" showErrorMessage="1" sqref="D13:D14 K15 D16 K17:K18 D19 K20 D21:D22 K23 D24 K25 D26:D28 K29 D30 K31:K34 D35:D36 K37:K38 D39 K40 D41 K42 D43 K44 D45 K46 D47 K48:K49 D50:D51 K52:K53 D54 K55 D56 K57 D58 K59 D60 K61 D62 K63 D64:D65 K66 D67 K68 D69 K70 D71 K72 D73 K74:K75 D76:D77 K78 D79 K80 D81 K82 D83 K84:K85 D86:D87 K88 D89 K90:K94 D95:D97 K98 D99:D100 K101 D102:D103 K104:K106 D107 K108 D109 K110 D111 K112 D113 K114 D115 K116 D117:D119 K120 D121 K122 D123 K124 D125 K126 D127 K128 D129:D130 K131 K133:K135 D13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3:H23 G25:H25 G29:H29 G31:H34 G37:H38 G40:H40 G42:H42 G44:H44 G46:H46 G48:H49 G52:H53 G55:H55 G57:H57 G59:H59 G61:H61 G63:H63 G66:H66 G68:H68 G70:H70 G72:H72 G74:H75 G78:H78 G80:H80 G82:H82 G84:H85 G88:H88 G90:H94 G98:H98 G101:H101 G104:H106 G108:H108 G110:H110 G112:H112 G114:H114 G116:H116 G120:H120 G122:H122 G124:H124 G126:H126 G128:H128 G131:H131 G133:H135">
      <formula1>0</formula1>
      <formula2>999999999999999</formula2>
    </dataValidation>
    <dataValidation allowBlank="1" showInputMessage="1" showErrorMessage="1" promptTitle="Addition / Deduction" prompt="Please Choose the correct One" sqref="J15 J17:J18 J20 J23 J25 J29 J31:J34 J37:J38 J40 J42 J44 J46 J48:J49 J52:J53 J55 J57 J59 J61 J63 J66 J68 J70 J72 J74:J75 J78 J80 J82 J84:J85 J88 J90:J94 J98 J101 J104:J106 J108 J110 J112 J114 J116 J120 J122 J124 J126 J128 J131 J133:J135">
      <formula1>0</formula1>
      <formula2>0</formula2>
    </dataValidation>
    <dataValidation type="list" showErrorMessage="1" sqref="I15 I17:I18 I20 I23 I25 I29 I31:I34 I37:I38 I40 I42 I44 I46 I48:I49 I52:I53 I55 I57 I59 I61 I63 I66 I68 I70 I72 I74:I75 I78 I80 I82 I84:I85 I88 I90:I94 I98 I101 I104:I106 I108 I110 I112 I114 I116 I120 I122 I124 I126 I128 I131 I133:I13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3:O23 N25:O25 N29:O29 N31:O34 N37:O38 N40:O40 N42:O42 N44:O44 N46:O46 N48:O49 N52:O53 N55:O55 N57:O57 N59:O59 N61:O61 N63:O63 N66:O66 N68:O68 N70:O70 N72:O72 N74:O75 N78:O78 N80:O80 N82:O82 N84:O85 N88:O88 N90:O94 N98:O98 N101:O101 N104:O106 N108:O108 N110:O110 N112:O112 N114:O114 N116:O116 N120:O120 N122:O122 N124:O124 N126:O126 N128:O128 N131:O131 N133:O1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3 R25 R29 R31:R34 R37:R38 R40 R42 R44 R46 R48:R49 R52:R53 R55 R57 R59 R61 R63 R66 R68 R70 R72 R74:R75 R78 R80 R82 R84:R85 R88 R90:R94 R98 R101 R104:R106 R108 R110 R112 R114 R116 R120 R122 R124 R126 R128 R131 R133:R1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3 Q25 Q29 Q31:Q34 Q37:Q38 Q40 Q42 Q44 Q46 Q48:Q49 Q52:Q53 Q55 Q57 Q59 Q61 Q63 Q66 Q68 Q70 Q72 Q74:Q75 Q78 Q80 Q82 Q84:Q85 Q88 Q90:Q94 Q98 Q101 Q104:Q106 Q108 Q110 Q112 Q114 Q116 Q120 Q122 Q124 Q126 Q128 Q131 Q133:Q13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3 M25 M29 M31:M34 M37:M38 M40 M42 M44 M46 M48:M49 M52:M53 M55 M57 M59 M61 M63 M66 M68 M70 M72 M74:M75 M78 M80 M82 M84:M85 M88 M90:M94 M98 M101 M104:M106 M108 M110 M112 M114 M116 M120 M122 M124 M126 M128 M131 M133:M135">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D18 D20 D23 D25 D29 D31:D34 D37:D38 D40 D42 D44 D46 D48:D49 D52:D53 D55 D57 D59 D61 D63 D66 D68 D70 D72 D74:D75 D78 D80 D82 D84:D85 D88 D90:D94 D98 D101 D104:D106 D108 D110 D112 D114 D116 D120 D122 D124 D126 D128 D131 D133:D13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 F23 F25 F29 F31:F34 F37:F38 F40 F42 F44 F46 F48:F49 F52:F53 F55 F57 F59 F61 F63 F66 F68 F70 F72 F74:F75 F78 F80 F82 F84:F85 F88 F90:F94 F98 F101 F104:F106 F108 F110 F112 F114 F116 F120 F122 F124 F126 F128 F131 F133:F135">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5 L134">
      <formula1>"INR"</formula1>
    </dataValidation>
    <dataValidation allowBlank="1" showInputMessage="1" showErrorMessage="1" promptTitle="Itemcode/Make" prompt="Please enter text" sqref="C13:C135">
      <formula1>0</formula1>
      <formula2>0</formula2>
    </dataValidation>
    <dataValidation type="decimal" allowBlank="1" showInputMessage="1" showErrorMessage="1" errorTitle="Invalid Entry" error="Only Numeric Values are allowed. " sqref="A13:A135">
      <formula1>0</formula1>
      <formula2>999999999999999</formula2>
    </dataValidation>
  </dataValidations>
  <printOptions/>
  <pageMargins left="0.45" right="0.2" top="0.2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7" t="s">
        <v>49</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2021-08-16T06:40:58Z</cp:lastPrinted>
  <dcterms:created xsi:type="dcterms:W3CDTF">2009-01-30T06:42:42Z</dcterms:created>
  <dcterms:modified xsi:type="dcterms:W3CDTF">2021-08-16T06:41:24Z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